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defaultThemeVersion="124226"/>
  <mc:AlternateContent xmlns:mc="http://schemas.openxmlformats.org/markup-compatibility/2006">
    <mc:Choice Requires="x15">
      <x15ac:absPath xmlns:x15ac="http://schemas.microsoft.com/office/spreadsheetml/2010/11/ac" url="T:\rvo\IUC\07 Categorie Management\Catering en Warme Dranken\02. Aanbestedingen\2.1 Catering\CAT - FMH 2\3. Nota's van Inlichtingen\3g. Nota van Inlichtingen-6\"/>
    </mc:Choice>
  </mc:AlternateContent>
  <xr:revisionPtr revIDLastSave="0" documentId="13_ncr:1_{3DCFC39B-9CA6-4921-98B4-A29796EC165A}" xr6:coauthVersionLast="47" xr6:coauthVersionMax="47" xr10:uidLastSave="{00000000-0000-0000-0000-000000000000}"/>
  <bookViews>
    <workbookView xWindow="-120" yWindow="-120" windowWidth="29040" windowHeight="15840" tabRatio="938" xr2:uid="{00000000-000D-0000-FFFF-FFFF00000000}"/>
  </bookViews>
  <sheets>
    <sheet name="1. Instructie en informatie" sheetId="1" r:id="rId1"/>
    <sheet name="2a. Banqueting" sheetId="2" r:id="rId2"/>
    <sheet name="2b. Pilot De Resident" sheetId="34" r:id="rId3"/>
    <sheet name="3a. De Resident (100-299)" sheetId="24" r:id="rId4"/>
    <sheet name="3b. De Resident (300-499)" sheetId="25" r:id="rId5"/>
    <sheet name="3c. De Resident (vanaf 500)" sheetId="10" r:id="rId6"/>
    <sheet name="4a. B73 (100-299)" sheetId="27" r:id="rId7"/>
    <sheet name="4b. B73 (300-499)" sheetId="28" r:id="rId8"/>
    <sheet name="4c. B73 (vanaf 500)" sheetId="11" r:id="rId9"/>
    <sheet name="5a. Beatrixlaan 2 (100-299)" sheetId="31" r:id="rId10"/>
    <sheet name="5b. Beatrixlaan 2 (300-499)" sheetId="30" r:id="rId11"/>
    <sheet name="5c. Beatrixlaan 2 (vanaf 500)" sheetId="12" r:id="rId12"/>
    <sheet name="6a. Koningskade 4 (100-299)" sheetId="33" r:id="rId13"/>
    <sheet name="6b. Koningskade 4 (300-499)" sheetId="32" r:id="rId14"/>
    <sheet name="6c. Koningskade 4 (vanaf 500)" sheetId="20" r:id="rId15"/>
    <sheet name="7. Vergaderservice" sheetId="4" r:id="rId16"/>
    <sheet name="8. Bijeenkomsten" sheetId="17" r:id="rId17"/>
    <sheet name="9. Vergaderlunches" sheetId="19" r:id="rId18"/>
    <sheet name="10. Totale Kosten Dienstverl" sheetId="7" r:id="rId19"/>
    <sheet name="Blad1" sheetId="35" r:id="rId20"/>
  </sheets>
  <definedNames>
    <definedName name="_GoBack" localSheetId="0">'1. Instructie en informatie'!$A$64</definedName>
    <definedName name="_xlnm.Print_Area" localSheetId="0">'1. Instructie en informatie'!$A$1:$E$65</definedName>
    <definedName name="_xlnm.Print_Area" localSheetId="18">'10. Totale Kosten Dienstverl'!$A$1:$E$37</definedName>
    <definedName name="_xlnm.Print_Area" localSheetId="1">'2a. Banqueting'!$A$1:$F$20</definedName>
    <definedName name="_xlnm.Print_Area" localSheetId="2">'2b. Pilot De Resident'!$A$1:$L$25</definedName>
    <definedName name="_xlnm.Print_Area" localSheetId="3">'3a. De Resident (100-299)'!$A$1:$K$62</definedName>
    <definedName name="_xlnm.Print_Area" localSheetId="4">'3b. De Resident (300-499)'!$A$1:$K$62</definedName>
    <definedName name="_xlnm.Print_Area" localSheetId="5">'3c. De Resident (vanaf 500)'!$A$1:$K$62</definedName>
    <definedName name="_xlnm.Print_Area" localSheetId="6">'4a. B73 (100-299)'!$A$1:$K$63</definedName>
    <definedName name="_xlnm.Print_Area" localSheetId="7">'4b. B73 (300-499)'!$A$1:$K$63</definedName>
    <definedName name="_xlnm.Print_Area" localSheetId="8">'4c. B73 (vanaf 500)'!$A$1:$K$63</definedName>
    <definedName name="_xlnm.Print_Area" localSheetId="9">'5a. Beatrixlaan 2 (100-299)'!$A$1:$K$61</definedName>
    <definedName name="_xlnm.Print_Area" localSheetId="10">'5b. Beatrixlaan 2 (300-499)'!$A$1:$K$61</definedName>
    <definedName name="_xlnm.Print_Area" localSheetId="11">'5c. Beatrixlaan 2 (vanaf 500)'!$A$1:$K$61</definedName>
    <definedName name="_xlnm.Print_Area" localSheetId="12">'6a. Koningskade 4 (100-299)'!$A$1:$K$61</definedName>
    <definedName name="_xlnm.Print_Area" localSheetId="13">'6b. Koningskade 4 (300-499)'!$A$1:$K$57</definedName>
    <definedName name="_xlnm.Print_Area" localSheetId="14">'6c. Koningskade 4 (vanaf 500)'!$A$1:$K$57</definedName>
    <definedName name="_xlnm.Print_Area" localSheetId="15">'7. Vergaderservice'!$A$1:$G$11</definedName>
    <definedName name="_xlnm.Print_Area" localSheetId="16">'8. Bijeenkomsten'!$A$1:$G$13</definedName>
    <definedName name="_xlnm.Print_Area" localSheetId="17">'9. Vergaderlunches'!$A$1:$G$15</definedName>
    <definedName name="_xlnm.Print_Titles" localSheetId="2">'2b. Pilot De Resident'!$1:$2</definedName>
    <definedName name="_xlnm.Print_Titles" localSheetId="3">'3a. De Resident (100-299)'!$1:$2</definedName>
    <definedName name="_xlnm.Print_Titles" localSheetId="4">'3b. De Resident (300-499)'!$1:$2</definedName>
    <definedName name="_xlnm.Print_Titles" localSheetId="5">'3c. De Resident (vanaf 500)'!$1:$2</definedName>
    <definedName name="_xlnm.Print_Titles" localSheetId="6">'4a. B73 (100-299)'!$1:$2</definedName>
    <definedName name="_xlnm.Print_Titles" localSheetId="7">'4b. B73 (300-499)'!$1:$2</definedName>
    <definedName name="_xlnm.Print_Titles" localSheetId="8">'4c. B73 (vanaf 500)'!$1:$2</definedName>
    <definedName name="_xlnm.Print_Titles" localSheetId="9">'5a. Beatrixlaan 2 (100-299)'!$1:$2</definedName>
    <definedName name="_xlnm.Print_Titles" localSheetId="10">'5b. Beatrixlaan 2 (300-499)'!$1:$2</definedName>
    <definedName name="_xlnm.Print_Titles" localSheetId="11">'5c. Beatrixlaan 2 (vanaf 500)'!$1:$2</definedName>
    <definedName name="_xlnm.Print_Titles" localSheetId="12">'6a. Koningskade 4 (100-299)'!$1:$2</definedName>
    <definedName name="_xlnm.Print_Titles" localSheetId="13">'6b. Koningskade 4 (300-499)'!$1:$2</definedName>
    <definedName name="_xlnm.Print_Titles" localSheetId="14">'6c. Koningskade 4 (vanaf 500)'!$1:$2</definedName>
    <definedName name="Z_AEBFB8B1_F3B8_4BC1_8D6D_6E9109CD6111_.wvu.PrintArea" localSheetId="0" hidden="1">'1. Instructie en informatie'!$A$1:$C$47</definedName>
    <definedName name="Z_AEBFB8B1_F3B8_4BC1_8D6D_6E9109CD6111_.wvu.PrintArea" localSheetId="18" hidden="1">'10. Totale Kosten Dienstverl'!$A$1:$E$41</definedName>
    <definedName name="Z_AEBFB8B1_F3B8_4BC1_8D6D_6E9109CD6111_.wvu.PrintArea" localSheetId="1" hidden="1">'2a. Banqueting'!$A$1:$F$11</definedName>
    <definedName name="Z_AEBFB8B1_F3B8_4BC1_8D6D_6E9109CD6111_.wvu.PrintArea" localSheetId="2" hidden="1">'2b. Pilot De Resident'!$A$1:$L$25</definedName>
    <definedName name="Z_AEBFB8B1_F3B8_4BC1_8D6D_6E9109CD6111_.wvu.PrintArea" localSheetId="3" hidden="1">'3a. De Resident (100-299)'!$A$1:$K$62</definedName>
    <definedName name="Z_AEBFB8B1_F3B8_4BC1_8D6D_6E9109CD6111_.wvu.PrintArea" localSheetId="4" hidden="1">'3b. De Resident (300-499)'!$A$1:$K$62</definedName>
    <definedName name="Z_AEBFB8B1_F3B8_4BC1_8D6D_6E9109CD6111_.wvu.PrintArea" localSheetId="5" hidden="1">'3c. De Resident (vanaf 500)'!$A$1:$K$62</definedName>
    <definedName name="Z_AEBFB8B1_F3B8_4BC1_8D6D_6E9109CD6111_.wvu.PrintArea" localSheetId="6" hidden="1">'4a. B73 (100-299)'!$A$1:$K$63</definedName>
    <definedName name="Z_AEBFB8B1_F3B8_4BC1_8D6D_6E9109CD6111_.wvu.PrintArea" localSheetId="7" hidden="1">'4b. B73 (300-499)'!$A$1:$K$63</definedName>
    <definedName name="Z_AEBFB8B1_F3B8_4BC1_8D6D_6E9109CD6111_.wvu.PrintArea" localSheetId="8" hidden="1">'4c. B73 (vanaf 500)'!$A$1:$K$63</definedName>
    <definedName name="Z_AEBFB8B1_F3B8_4BC1_8D6D_6E9109CD6111_.wvu.PrintArea" localSheetId="9" hidden="1">'5a. Beatrixlaan 2 (100-299)'!$A$1:$K$61</definedName>
    <definedName name="Z_AEBFB8B1_F3B8_4BC1_8D6D_6E9109CD6111_.wvu.PrintArea" localSheetId="10" hidden="1">'5b. Beatrixlaan 2 (300-499)'!$A$1:$K$61</definedName>
    <definedName name="Z_AEBFB8B1_F3B8_4BC1_8D6D_6E9109CD6111_.wvu.PrintArea" localSheetId="11" hidden="1">'5c. Beatrixlaan 2 (vanaf 500)'!$A$1:$K$61</definedName>
    <definedName name="Z_AEBFB8B1_F3B8_4BC1_8D6D_6E9109CD6111_.wvu.PrintArea" localSheetId="12" hidden="1">'6a. Koningskade 4 (100-299)'!$A$1:$K$61</definedName>
    <definedName name="Z_AEBFB8B1_F3B8_4BC1_8D6D_6E9109CD6111_.wvu.PrintArea" localSheetId="13" hidden="1">'6b. Koningskade 4 (300-499)'!$A$1:$K$61</definedName>
    <definedName name="Z_AEBFB8B1_F3B8_4BC1_8D6D_6E9109CD6111_.wvu.PrintArea" localSheetId="14" hidden="1">'6c. Koningskade 4 (vanaf 500)'!$A$1:$K$61</definedName>
    <definedName name="Z_AEBFB8B1_F3B8_4BC1_8D6D_6E9109CD6111_.wvu.PrintArea" localSheetId="15" hidden="1">'7. Vergaderservice'!$A$1:$G$17</definedName>
    <definedName name="Z_AEBFB8B1_F3B8_4BC1_8D6D_6E9109CD6111_.wvu.PrintArea" localSheetId="16" hidden="1">'8. Bijeenkomsten'!$A$1:$G$13</definedName>
    <definedName name="Z_AEBFB8B1_F3B8_4BC1_8D6D_6E9109CD6111_.wvu.PrintTitles" localSheetId="2" hidden="1">'2b. Pilot De Resident'!$1:$2</definedName>
    <definedName name="Z_AEBFB8B1_F3B8_4BC1_8D6D_6E9109CD6111_.wvu.PrintTitles" localSheetId="3" hidden="1">'3a. De Resident (100-299)'!$1:$2</definedName>
    <definedName name="Z_AEBFB8B1_F3B8_4BC1_8D6D_6E9109CD6111_.wvu.PrintTitles" localSheetId="4" hidden="1">'3b. De Resident (300-499)'!$1:$2</definedName>
    <definedName name="Z_AEBFB8B1_F3B8_4BC1_8D6D_6E9109CD6111_.wvu.PrintTitles" localSheetId="5" hidden="1">'3c. De Resident (vanaf 500)'!$1:$2</definedName>
    <definedName name="Z_AEBFB8B1_F3B8_4BC1_8D6D_6E9109CD6111_.wvu.PrintTitles" localSheetId="6" hidden="1">'4a. B73 (100-299)'!$1:$2</definedName>
    <definedName name="Z_AEBFB8B1_F3B8_4BC1_8D6D_6E9109CD6111_.wvu.PrintTitles" localSheetId="7" hidden="1">'4b. B73 (300-499)'!$1:$2</definedName>
    <definedName name="Z_AEBFB8B1_F3B8_4BC1_8D6D_6E9109CD6111_.wvu.PrintTitles" localSheetId="8" hidden="1">'4c. B73 (vanaf 500)'!$1:$2</definedName>
    <definedName name="Z_AEBFB8B1_F3B8_4BC1_8D6D_6E9109CD6111_.wvu.PrintTitles" localSheetId="9" hidden="1">'5a. Beatrixlaan 2 (100-299)'!$1:$2</definedName>
    <definedName name="Z_AEBFB8B1_F3B8_4BC1_8D6D_6E9109CD6111_.wvu.PrintTitles" localSheetId="10" hidden="1">'5b. Beatrixlaan 2 (300-499)'!$1:$2</definedName>
    <definedName name="Z_AEBFB8B1_F3B8_4BC1_8D6D_6E9109CD6111_.wvu.PrintTitles" localSheetId="11" hidden="1">'5c. Beatrixlaan 2 (vanaf 500)'!$1:$2</definedName>
    <definedName name="Z_AEBFB8B1_F3B8_4BC1_8D6D_6E9109CD6111_.wvu.PrintTitles" localSheetId="12" hidden="1">'6a. Koningskade 4 (100-299)'!$1:$2</definedName>
    <definedName name="Z_AEBFB8B1_F3B8_4BC1_8D6D_6E9109CD6111_.wvu.PrintTitles" localSheetId="13" hidden="1">'6b. Koningskade 4 (300-499)'!$1:$2</definedName>
    <definedName name="Z_AEBFB8B1_F3B8_4BC1_8D6D_6E9109CD6111_.wvu.PrintTitles" localSheetId="14" hidden="1">'6c. Koningskade 4 (vanaf 500)'!$1:$2</definedName>
  </definedNames>
  <calcPr calcId="191029"/>
  <customWorkbookViews>
    <customWorkbookView name="Bosma, Paul (CD) - Persoonlijke weergave" guid="{AEBFB8B1-F3B8-4BC1-8D6D-6E9109CD6111}" mergeInterval="0" personalView="1" maximized="1" windowWidth="1596" windowHeight="589" activeSheetId="7"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4" i="34" l="1"/>
  <c r="H13" i="34"/>
  <c r="H12" i="34"/>
  <c r="H8" i="34"/>
  <c r="H7" i="34"/>
  <c r="H6" i="34"/>
  <c r="F14" i="34"/>
  <c r="I14" i="34" s="1"/>
  <c r="F13" i="34"/>
  <c r="I13" i="34" s="1"/>
  <c r="F12" i="34"/>
  <c r="I12" i="34" s="1"/>
  <c r="F8" i="34"/>
  <c r="I8" i="34" s="1"/>
  <c r="F7" i="34"/>
  <c r="I7" i="34" s="1"/>
  <c r="F6" i="34"/>
  <c r="I6" i="34" s="1"/>
  <c r="I50" i="11"/>
  <c r="I49" i="11"/>
  <c r="I42" i="11"/>
  <c r="I41" i="11"/>
  <c r="I50" i="28"/>
  <c r="I49" i="28"/>
  <c r="I42" i="28"/>
  <c r="I41" i="28"/>
  <c r="I50" i="27"/>
  <c r="I49" i="27"/>
  <c r="I42" i="27"/>
  <c r="I41" i="27"/>
  <c r="I48" i="20"/>
  <c r="I40" i="20"/>
  <c r="I48" i="32"/>
  <c r="I41" i="32"/>
  <c r="I48" i="33"/>
  <c r="I41" i="33"/>
  <c r="I48" i="12"/>
  <c r="I41" i="12"/>
  <c r="I48" i="30"/>
  <c r="I41" i="30"/>
  <c r="I48" i="31"/>
  <c r="I41" i="31"/>
  <c r="I48" i="10"/>
  <c r="I41" i="10"/>
  <c r="I48" i="25"/>
  <c r="I40" i="25"/>
  <c r="I40" i="24"/>
  <c r="I48" i="24"/>
  <c r="G8" i="19"/>
  <c r="G5" i="19"/>
  <c r="F5" i="19"/>
  <c r="F6" i="19"/>
  <c r="F8" i="19"/>
  <c r="G7" i="19"/>
  <c r="F7" i="19"/>
  <c r="G6" i="19"/>
  <c r="E5" i="19"/>
  <c r="D5" i="19"/>
  <c r="G6" i="17"/>
  <c r="F6" i="17"/>
  <c r="F5" i="17"/>
  <c r="F7" i="17" s="1"/>
  <c r="F9" i="17" s="1"/>
  <c r="D5" i="17"/>
  <c r="G9" i="19" l="1"/>
  <c r="F9" i="19"/>
  <c r="H15" i="34"/>
  <c r="H9" i="34"/>
  <c r="I15" i="34"/>
  <c r="I9" i="34"/>
  <c r="F13" i="2"/>
  <c r="H17" i="34" l="1"/>
  <c r="D25" i="7" s="1"/>
  <c r="I17" i="34"/>
  <c r="E25" i="7" s="1"/>
  <c r="G52" i="33"/>
  <c r="I51" i="33"/>
  <c r="I50" i="33"/>
  <c r="I49" i="33"/>
  <c r="I47" i="33"/>
  <c r="I52" i="33" s="1"/>
  <c r="G44" i="33"/>
  <c r="G53" i="33" s="1"/>
  <c r="I43" i="33"/>
  <c r="I42" i="33"/>
  <c r="I40" i="33"/>
  <c r="I39" i="33"/>
  <c r="I44" i="33" s="1"/>
  <c r="G33" i="33"/>
  <c r="I32" i="33"/>
  <c r="I31" i="33"/>
  <c r="I30" i="33"/>
  <c r="I29" i="33"/>
  <c r="I28" i="33"/>
  <c r="I27" i="33"/>
  <c r="G24" i="33"/>
  <c r="I23" i="33"/>
  <c r="I22" i="33"/>
  <c r="I21" i="33"/>
  <c r="I20" i="33"/>
  <c r="I19" i="33"/>
  <c r="I24" i="33" s="1"/>
  <c r="G15" i="33"/>
  <c r="I15" i="33" s="1"/>
  <c r="F15" i="33"/>
  <c r="G14" i="33"/>
  <c r="I14" i="33" s="1"/>
  <c r="F14" i="33"/>
  <c r="G13" i="33"/>
  <c r="I13" i="33" s="1"/>
  <c r="F13" i="33"/>
  <c r="G12" i="33"/>
  <c r="I12" i="33" s="1"/>
  <c r="F12" i="33"/>
  <c r="G11" i="33"/>
  <c r="I11" i="33" s="1"/>
  <c r="F11" i="33"/>
  <c r="G10" i="33"/>
  <c r="I10" i="33" s="1"/>
  <c r="F10" i="33"/>
  <c r="G9" i="33"/>
  <c r="I9" i="33" s="1"/>
  <c r="F9" i="33"/>
  <c r="I8" i="33"/>
  <c r="G8" i="33"/>
  <c r="F8" i="33"/>
  <c r="G7" i="33"/>
  <c r="I7" i="33" s="1"/>
  <c r="F7" i="33"/>
  <c r="G6" i="33"/>
  <c r="G16" i="33" s="1"/>
  <c r="G34" i="33" s="1"/>
  <c r="F6" i="33"/>
  <c r="F16" i="33" s="1"/>
  <c r="C16" i="7" s="1"/>
  <c r="G52" i="32"/>
  <c r="I51" i="32"/>
  <c r="I50" i="32"/>
  <c r="I49" i="32"/>
  <c r="I47" i="32"/>
  <c r="G44" i="32"/>
  <c r="I43" i="32"/>
  <c r="I42" i="32"/>
  <c r="I40" i="32"/>
  <c r="I39" i="32"/>
  <c r="G33" i="32"/>
  <c r="I32" i="32"/>
  <c r="I31" i="32"/>
  <c r="I30" i="32"/>
  <c r="I29" i="32"/>
  <c r="I28" i="32"/>
  <c r="I27" i="32"/>
  <c r="G24" i="32"/>
  <c r="I23" i="32"/>
  <c r="I22" i="32"/>
  <c r="I21" i="32"/>
  <c r="I20" i="32"/>
  <c r="I19" i="32"/>
  <c r="G15" i="32"/>
  <c r="I15" i="32" s="1"/>
  <c r="F15" i="32"/>
  <c r="G14" i="32"/>
  <c r="I14" i="32" s="1"/>
  <c r="F14" i="32"/>
  <c r="G13" i="32"/>
  <c r="I13" i="32" s="1"/>
  <c r="F13" i="32"/>
  <c r="I12" i="32"/>
  <c r="G12" i="32"/>
  <c r="F12" i="32"/>
  <c r="G11" i="32"/>
  <c r="I11" i="32" s="1"/>
  <c r="F11" i="32"/>
  <c r="G10" i="32"/>
  <c r="I10" i="32" s="1"/>
  <c r="F10" i="32"/>
  <c r="G9" i="32"/>
  <c r="I9" i="32" s="1"/>
  <c r="F9" i="32"/>
  <c r="G8" i="32"/>
  <c r="I8" i="32" s="1"/>
  <c r="F8" i="32"/>
  <c r="G7" i="32"/>
  <c r="I7" i="32" s="1"/>
  <c r="F7" i="32"/>
  <c r="G6" i="32"/>
  <c r="G16" i="32" s="1"/>
  <c r="G34" i="32" s="1"/>
  <c r="F6" i="32"/>
  <c r="G52" i="31"/>
  <c r="I51" i="31"/>
  <c r="I50" i="31"/>
  <c r="I49" i="31"/>
  <c r="I47" i="31"/>
  <c r="I52" i="31" s="1"/>
  <c r="G44" i="31"/>
  <c r="I43" i="31"/>
  <c r="I42" i="31"/>
  <c r="I40" i="31"/>
  <c r="I39" i="31"/>
  <c r="G33" i="31"/>
  <c r="I32" i="31"/>
  <c r="I31" i="31"/>
  <c r="I30" i="31"/>
  <c r="I29" i="31"/>
  <c r="I28" i="31"/>
  <c r="I27" i="31"/>
  <c r="G24" i="31"/>
  <c r="I23" i="31"/>
  <c r="I22" i="31"/>
  <c r="I21" i="31"/>
  <c r="I20" i="31"/>
  <c r="I19" i="31"/>
  <c r="G15" i="31"/>
  <c r="I15" i="31" s="1"/>
  <c r="F15" i="31"/>
  <c r="G14" i="31"/>
  <c r="I14" i="31" s="1"/>
  <c r="F14" i="31"/>
  <c r="G13" i="31"/>
  <c r="I13" i="31" s="1"/>
  <c r="F13" i="31"/>
  <c r="G12" i="31"/>
  <c r="I12" i="31" s="1"/>
  <c r="F12" i="31"/>
  <c r="G11" i="31"/>
  <c r="I11" i="31" s="1"/>
  <c r="F11" i="31"/>
  <c r="G10" i="31"/>
  <c r="I10" i="31" s="1"/>
  <c r="F10" i="31"/>
  <c r="G9" i="31"/>
  <c r="I9" i="31" s="1"/>
  <c r="F9" i="31"/>
  <c r="G8" i="31"/>
  <c r="I8" i="31" s="1"/>
  <c r="F8" i="31"/>
  <c r="G7" i="31"/>
  <c r="I7" i="31" s="1"/>
  <c r="F7" i="31"/>
  <c r="G6" i="31"/>
  <c r="G16" i="31" s="1"/>
  <c r="G34" i="31" s="1"/>
  <c r="F6" i="31"/>
  <c r="G52" i="30"/>
  <c r="I51" i="30"/>
  <c r="I50" i="30"/>
  <c r="I49" i="30"/>
  <c r="I47" i="30"/>
  <c r="G44" i="30"/>
  <c r="I43" i="30"/>
  <c r="I42" i="30"/>
  <c r="I40" i="30"/>
  <c r="I39" i="30"/>
  <c r="G33" i="30"/>
  <c r="I32" i="30"/>
  <c r="I31" i="30"/>
  <c r="I30" i="30"/>
  <c r="I29" i="30"/>
  <c r="I28" i="30"/>
  <c r="I27" i="30"/>
  <c r="G24" i="30"/>
  <c r="I23" i="30"/>
  <c r="I22" i="30"/>
  <c r="I21" i="30"/>
  <c r="I20" i="30"/>
  <c r="I19" i="30"/>
  <c r="G15" i="30"/>
  <c r="I15" i="30" s="1"/>
  <c r="F15" i="30"/>
  <c r="G14" i="30"/>
  <c r="I14" i="30" s="1"/>
  <c r="F14" i="30"/>
  <c r="G13" i="30"/>
  <c r="I13" i="30" s="1"/>
  <c r="F13" i="30"/>
  <c r="G12" i="30"/>
  <c r="I12" i="30" s="1"/>
  <c r="F12" i="30"/>
  <c r="G11" i="30"/>
  <c r="I11" i="30" s="1"/>
  <c r="F11" i="30"/>
  <c r="I10" i="30"/>
  <c r="G10" i="30"/>
  <c r="F10" i="30"/>
  <c r="G9" i="30"/>
  <c r="I9" i="30" s="1"/>
  <c r="F9" i="30"/>
  <c r="G8" i="30"/>
  <c r="I8" i="30" s="1"/>
  <c r="F8" i="30"/>
  <c r="G7" i="30"/>
  <c r="I7" i="30" s="1"/>
  <c r="F7" i="30"/>
  <c r="G6" i="30"/>
  <c r="I6" i="30" s="1"/>
  <c r="F6" i="30"/>
  <c r="G54" i="28"/>
  <c r="I53" i="28"/>
  <c r="I52" i="28"/>
  <c r="I51" i="28"/>
  <c r="I48" i="28"/>
  <c r="G45" i="28"/>
  <c r="I44" i="28"/>
  <c r="I43" i="28"/>
  <c r="I40" i="28"/>
  <c r="I39" i="28"/>
  <c r="G33" i="28"/>
  <c r="I32" i="28"/>
  <c r="I31" i="28"/>
  <c r="I30" i="28"/>
  <c r="I29" i="28"/>
  <c r="I28" i="28"/>
  <c r="I27" i="28"/>
  <c r="G24" i="28"/>
  <c r="I23" i="28"/>
  <c r="I22" i="28"/>
  <c r="I21" i="28"/>
  <c r="I20" i="28"/>
  <c r="I19" i="28"/>
  <c r="G15" i="28"/>
  <c r="I15" i="28" s="1"/>
  <c r="F15" i="28"/>
  <c r="G14" i="28"/>
  <c r="I14" i="28" s="1"/>
  <c r="F14" i="28"/>
  <c r="G13" i="28"/>
  <c r="I13" i="28" s="1"/>
  <c r="F13" i="28"/>
  <c r="G12" i="28"/>
  <c r="I12" i="28" s="1"/>
  <c r="F12" i="28"/>
  <c r="G11" i="28"/>
  <c r="I11" i="28" s="1"/>
  <c r="F11" i="28"/>
  <c r="G10" i="28"/>
  <c r="I10" i="28" s="1"/>
  <c r="F10" i="28"/>
  <c r="G9" i="28"/>
  <c r="I9" i="28" s="1"/>
  <c r="F9" i="28"/>
  <c r="G8" i="28"/>
  <c r="I8" i="28" s="1"/>
  <c r="F8" i="28"/>
  <c r="G7" i="28"/>
  <c r="I7" i="28" s="1"/>
  <c r="F7" i="28"/>
  <c r="G6" i="28"/>
  <c r="G16" i="28" s="1"/>
  <c r="F6" i="28"/>
  <c r="G54" i="27"/>
  <c r="I53" i="27"/>
  <c r="I52" i="27"/>
  <c r="I51" i="27"/>
  <c r="I48" i="27"/>
  <c r="G45" i="27"/>
  <c r="I44" i="27"/>
  <c r="I43" i="27"/>
  <c r="I40" i="27"/>
  <c r="I39" i="27"/>
  <c r="G33" i="27"/>
  <c r="I32" i="27"/>
  <c r="I31" i="27"/>
  <c r="I30" i="27"/>
  <c r="I29" i="27"/>
  <c r="I28" i="27"/>
  <c r="I27" i="27"/>
  <c r="G24" i="27"/>
  <c r="I23" i="27"/>
  <c r="I22" i="27"/>
  <c r="I21" i="27"/>
  <c r="I20" i="27"/>
  <c r="I19" i="27"/>
  <c r="G15" i="27"/>
  <c r="I15" i="27" s="1"/>
  <c r="F15" i="27"/>
  <c r="G14" i="27"/>
  <c r="I14" i="27" s="1"/>
  <c r="F14" i="27"/>
  <c r="G13" i="27"/>
  <c r="I13" i="27" s="1"/>
  <c r="F13" i="27"/>
  <c r="G12" i="27"/>
  <c r="I12" i="27" s="1"/>
  <c r="F12" i="27"/>
  <c r="G11" i="27"/>
  <c r="I11" i="27" s="1"/>
  <c r="F11" i="27"/>
  <c r="G10" i="27"/>
  <c r="I10" i="27" s="1"/>
  <c r="F10" i="27"/>
  <c r="G9" i="27"/>
  <c r="I9" i="27" s="1"/>
  <c r="F9" i="27"/>
  <c r="G8" i="27"/>
  <c r="I8" i="27" s="1"/>
  <c r="F8" i="27"/>
  <c r="G7" i="27"/>
  <c r="I7" i="27" s="1"/>
  <c r="F7" i="27"/>
  <c r="G6" i="27"/>
  <c r="F6" i="27"/>
  <c r="G52" i="25"/>
  <c r="I51" i="25"/>
  <c r="I50" i="25"/>
  <c r="I49" i="25"/>
  <c r="I47" i="25"/>
  <c r="G44" i="25"/>
  <c r="I43" i="25"/>
  <c r="I42" i="25"/>
  <c r="I41" i="25"/>
  <c r="I39" i="25"/>
  <c r="G33" i="25"/>
  <c r="I32" i="25"/>
  <c r="I31" i="25"/>
  <c r="I30" i="25"/>
  <c r="I29" i="25"/>
  <c r="I28" i="25"/>
  <c r="I27" i="25"/>
  <c r="G24" i="25"/>
  <c r="I23" i="25"/>
  <c r="I22" i="25"/>
  <c r="I21" i="25"/>
  <c r="I20" i="25"/>
  <c r="I19" i="25"/>
  <c r="G15" i="25"/>
  <c r="I15" i="25" s="1"/>
  <c r="F15" i="25"/>
  <c r="G14" i="25"/>
  <c r="I14" i="25" s="1"/>
  <c r="F14" i="25"/>
  <c r="G13" i="25"/>
  <c r="I13" i="25" s="1"/>
  <c r="F13" i="25"/>
  <c r="G12" i="25"/>
  <c r="I12" i="25" s="1"/>
  <c r="F12" i="25"/>
  <c r="G11" i="25"/>
  <c r="I11" i="25" s="1"/>
  <c r="F11" i="25"/>
  <c r="G10" i="25"/>
  <c r="I10" i="25" s="1"/>
  <c r="F10" i="25"/>
  <c r="G9" i="25"/>
  <c r="I9" i="25" s="1"/>
  <c r="F9" i="25"/>
  <c r="G8" i="25"/>
  <c r="I8" i="25" s="1"/>
  <c r="F8" i="25"/>
  <c r="G7" i="25"/>
  <c r="I7" i="25" s="1"/>
  <c r="F7" i="25"/>
  <c r="G6" i="25"/>
  <c r="F6" i="25"/>
  <c r="F16" i="25" s="1"/>
  <c r="C5" i="7" s="1"/>
  <c r="G52" i="24"/>
  <c r="I51" i="24"/>
  <c r="I50" i="24"/>
  <c r="I49" i="24"/>
  <c r="I52" i="24" s="1"/>
  <c r="I47" i="24"/>
  <c r="G44" i="24"/>
  <c r="G53" i="24" s="1"/>
  <c r="I43" i="24"/>
  <c r="I42" i="24"/>
  <c r="I41" i="24"/>
  <c r="I39" i="24"/>
  <c r="I44" i="24" s="1"/>
  <c r="G33" i="24"/>
  <c r="I32" i="24"/>
  <c r="I31" i="24"/>
  <c r="I30" i="24"/>
  <c r="I29" i="24"/>
  <c r="I28" i="24"/>
  <c r="I33" i="24" s="1"/>
  <c r="I27" i="24"/>
  <c r="G24" i="24"/>
  <c r="I23" i="24"/>
  <c r="I22" i="24"/>
  <c r="I21" i="24"/>
  <c r="I20" i="24"/>
  <c r="I19" i="24"/>
  <c r="I15" i="24"/>
  <c r="G15" i="24"/>
  <c r="F15" i="24"/>
  <c r="G14" i="24"/>
  <c r="I14" i="24" s="1"/>
  <c r="F14" i="24"/>
  <c r="G13" i="24"/>
  <c r="I13" i="24" s="1"/>
  <c r="F13" i="24"/>
  <c r="G12" i="24"/>
  <c r="I12" i="24" s="1"/>
  <c r="F12" i="24"/>
  <c r="G11" i="24"/>
  <c r="I11" i="24" s="1"/>
  <c r="F11" i="24"/>
  <c r="G10" i="24"/>
  <c r="I10" i="24" s="1"/>
  <c r="F10" i="24"/>
  <c r="G9" i="24"/>
  <c r="I9" i="24" s="1"/>
  <c r="F9" i="24"/>
  <c r="G8" i="24"/>
  <c r="I8" i="24" s="1"/>
  <c r="F8" i="24"/>
  <c r="G7" i="24"/>
  <c r="I7" i="24" s="1"/>
  <c r="F7" i="24"/>
  <c r="G6" i="24"/>
  <c r="F6" i="24"/>
  <c r="G34" i="28" l="1"/>
  <c r="I45" i="28"/>
  <c r="F16" i="28"/>
  <c r="C9" i="7" s="1"/>
  <c r="I24" i="28"/>
  <c r="I33" i="28"/>
  <c r="I54" i="28"/>
  <c r="I55" i="28" s="1"/>
  <c r="G55" i="28"/>
  <c r="G57" i="28" s="1"/>
  <c r="D9" i="7" s="1"/>
  <c r="F16" i="27"/>
  <c r="C8" i="7" s="1"/>
  <c r="G16" i="27"/>
  <c r="G34" i="27" s="1"/>
  <c r="I24" i="27"/>
  <c r="I33" i="27"/>
  <c r="I54" i="27"/>
  <c r="I45" i="27"/>
  <c r="G55" i="27"/>
  <c r="I44" i="32"/>
  <c r="F16" i="32"/>
  <c r="C17" i="7" s="1"/>
  <c r="I24" i="32"/>
  <c r="I33" i="32"/>
  <c r="I52" i="32"/>
  <c r="G53" i="32"/>
  <c r="G54" i="32" s="1"/>
  <c r="I33" i="33"/>
  <c r="I34" i="33" s="1"/>
  <c r="I6" i="33"/>
  <c r="I16" i="33" s="1"/>
  <c r="F16" i="30"/>
  <c r="C13" i="7" s="1"/>
  <c r="I44" i="30"/>
  <c r="G16" i="30"/>
  <c r="G34" i="30" s="1"/>
  <c r="I24" i="30"/>
  <c r="I33" i="30"/>
  <c r="I52" i="30"/>
  <c r="G53" i="30"/>
  <c r="G55" i="30" s="1"/>
  <c r="D13" i="7" s="1"/>
  <c r="I44" i="31"/>
  <c r="F16" i="31"/>
  <c r="C12" i="7" s="1"/>
  <c r="I24" i="31"/>
  <c r="I33" i="31"/>
  <c r="I53" i="31"/>
  <c r="G53" i="31"/>
  <c r="G55" i="31" s="1"/>
  <c r="D12" i="7" s="1"/>
  <c r="I24" i="25"/>
  <c r="I33" i="25"/>
  <c r="I52" i="25"/>
  <c r="G53" i="25"/>
  <c r="G16" i="25"/>
  <c r="G34" i="25" s="1"/>
  <c r="I44" i="25"/>
  <c r="I53" i="25" s="1"/>
  <c r="F16" i="24"/>
  <c r="C4" i="7" s="1"/>
  <c r="I24" i="24"/>
  <c r="G16" i="24"/>
  <c r="G34" i="24" s="1"/>
  <c r="G54" i="24" s="1"/>
  <c r="I53" i="33"/>
  <c r="G55" i="33"/>
  <c r="D16" i="7" s="1"/>
  <c r="G54" i="33"/>
  <c r="G55" i="32"/>
  <c r="D17" i="7" s="1"/>
  <c r="I53" i="32"/>
  <c r="I6" i="32"/>
  <c r="I16" i="32" s="1"/>
  <c r="I6" i="31"/>
  <c r="I16" i="31" s="1"/>
  <c r="G54" i="30"/>
  <c r="I16" i="30"/>
  <c r="I34" i="30" s="1"/>
  <c r="I53" i="30"/>
  <c r="I6" i="28"/>
  <c r="I16" i="28" s="1"/>
  <c r="I6" i="27"/>
  <c r="I16" i="27" s="1"/>
  <c r="I34" i="27" s="1"/>
  <c r="G54" i="25"/>
  <c r="I6" i="25"/>
  <c r="I16" i="25" s="1"/>
  <c r="I34" i="25" s="1"/>
  <c r="I53" i="24"/>
  <c r="I6" i="24"/>
  <c r="I16" i="24" s="1"/>
  <c r="I34" i="24" s="1"/>
  <c r="G52" i="20"/>
  <c r="I51" i="20"/>
  <c r="I50" i="20"/>
  <c r="I49" i="20"/>
  <c r="I47" i="20"/>
  <c r="G44" i="20"/>
  <c r="I43" i="20"/>
  <c r="I42" i="20"/>
  <c r="I41" i="20"/>
  <c r="I39" i="20"/>
  <c r="G33" i="20"/>
  <c r="I32" i="20"/>
  <c r="I31" i="20"/>
  <c r="I30" i="20"/>
  <c r="I29" i="20"/>
  <c r="I28" i="20"/>
  <c r="I27" i="20"/>
  <c r="G24" i="20"/>
  <c r="I23" i="20"/>
  <c r="I22" i="20"/>
  <c r="I21" i="20"/>
  <c r="I20" i="20"/>
  <c r="I19" i="20"/>
  <c r="G15" i="20"/>
  <c r="I15" i="20" s="1"/>
  <c r="F15" i="20"/>
  <c r="G14" i="20"/>
  <c r="I14" i="20" s="1"/>
  <c r="F14" i="20"/>
  <c r="G13" i="20"/>
  <c r="I13" i="20" s="1"/>
  <c r="F13" i="20"/>
  <c r="G12" i="20"/>
  <c r="I12" i="20" s="1"/>
  <c r="F12" i="20"/>
  <c r="I11" i="20"/>
  <c r="G11" i="20"/>
  <c r="F11" i="20"/>
  <c r="G10" i="20"/>
  <c r="I10" i="20" s="1"/>
  <c r="F10" i="20"/>
  <c r="G9" i="20"/>
  <c r="I9" i="20" s="1"/>
  <c r="F9" i="20"/>
  <c r="G8" i="20"/>
  <c r="I8" i="20" s="1"/>
  <c r="F8" i="20"/>
  <c r="G7" i="20"/>
  <c r="I7" i="20" s="1"/>
  <c r="F7" i="20"/>
  <c r="G6" i="20"/>
  <c r="I6" i="20" s="1"/>
  <c r="F6" i="20"/>
  <c r="G56" i="28" l="1"/>
  <c r="I34" i="28"/>
  <c r="I57" i="28" s="1"/>
  <c r="E9" i="7" s="1"/>
  <c r="G56" i="27"/>
  <c r="G57" i="27"/>
  <c r="D8" i="7" s="1"/>
  <c r="I55" i="27"/>
  <c r="I56" i="27" s="1"/>
  <c r="I24" i="20"/>
  <c r="I44" i="20"/>
  <c r="G53" i="20"/>
  <c r="I52" i="20"/>
  <c r="I53" i="20" s="1"/>
  <c r="F16" i="20"/>
  <c r="C18" i="7" s="1"/>
  <c r="C19" i="7" s="1"/>
  <c r="I33" i="20"/>
  <c r="I34" i="32"/>
  <c r="I55" i="32" s="1"/>
  <c r="E17" i="7" s="1"/>
  <c r="I55" i="33"/>
  <c r="E16" i="7" s="1"/>
  <c r="I54" i="33"/>
  <c r="G54" i="31"/>
  <c r="I34" i="31"/>
  <c r="I55" i="31" s="1"/>
  <c r="E12" i="7" s="1"/>
  <c r="G55" i="25"/>
  <c r="D5" i="7" s="1"/>
  <c r="G55" i="24"/>
  <c r="D4" i="7" s="1"/>
  <c r="I55" i="30"/>
  <c r="E13" i="7" s="1"/>
  <c r="I54" i="30"/>
  <c r="I57" i="27"/>
  <c r="E8" i="7" s="1"/>
  <c r="I55" i="25"/>
  <c r="E5" i="7" s="1"/>
  <c r="I54" i="25"/>
  <c r="I55" i="24"/>
  <c r="E4" i="7" s="1"/>
  <c r="I54" i="24"/>
  <c r="G16" i="20"/>
  <c r="G34" i="20" s="1"/>
  <c r="G55" i="20" s="1"/>
  <c r="D18" i="7" s="1"/>
  <c r="D19" i="7" s="1"/>
  <c r="I16" i="20"/>
  <c r="I34" i="20" s="1"/>
  <c r="G15" i="12"/>
  <c r="I15" i="12" s="1"/>
  <c r="G14" i="12"/>
  <c r="I14" i="12" s="1"/>
  <c r="G13" i="12"/>
  <c r="I13" i="12" s="1"/>
  <c r="G12" i="12"/>
  <c r="I12" i="12" s="1"/>
  <c r="F15" i="12"/>
  <c r="F14" i="12"/>
  <c r="F13" i="12"/>
  <c r="F12" i="12"/>
  <c r="G15" i="11"/>
  <c r="I15" i="11" s="1"/>
  <c r="G14" i="11"/>
  <c r="I14" i="11" s="1"/>
  <c r="G13" i="11"/>
  <c r="I13" i="11" s="1"/>
  <c r="G12" i="11"/>
  <c r="I12" i="11" s="1"/>
  <c r="F15" i="11"/>
  <c r="F14" i="11"/>
  <c r="F13" i="11"/>
  <c r="F12" i="11"/>
  <c r="G15" i="10"/>
  <c r="I15" i="10" s="1"/>
  <c r="G14" i="10"/>
  <c r="I14" i="10" s="1"/>
  <c r="G13" i="10"/>
  <c r="I13" i="10" s="1"/>
  <c r="G12" i="10"/>
  <c r="I12" i="10" s="1"/>
  <c r="G11" i="10"/>
  <c r="I11" i="10" s="1"/>
  <c r="F15" i="10"/>
  <c r="F14" i="10"/>
  <c r="F13" i="10"/>
  <c r="F12" i="10"/>
  <c r="F11" i="10"/>
  <c r="I56" i="28" l="1"/>
  <c r="G54" i="20"/>
  <c r="I54" i="32"/>
  <c r="I54" i="31"/>
  <c r="I54" i="20"/>
  <c r="I55" i="20"/>
  <c r="E18" i="7" s="1"/>
  <c r="E19" i="7" s="1"/>
  <c r="B6" i="17"/>
  <c r="D8" i="19"/>
  <c r="D7" i="19"/>
  <c r="D6" i="19"/>
  <c r="F16" i="2"/>
  <c r="E8" i="19" s="1"/>
  <c r="F15" i="2"/>
  <c r="E7" i="19" s="1"/>
  <c r="F14" i="2"/>
  <c r="E6" i="19" s="1"/>
  <c r="D27" i="7" l="1"/>
  <c r="E27" i="7"/>
  <c r="G52" i="10" l="1"/>
  <c r="D6" i="4" l="1"/>
  <c r="F6" i="4" s="1"/>
  <c r="F7" i="4" s="1"/>
  <c r="D24" i="7" s="1"/>
  <c r="D6" i="17"/>
  <c r="F10" i="2"/>
  <c r="E5" i="17" s="1"/>
  <c r="G5" i="17" s="1"/>
  <c r="G7" i="17" s="1"/>
  <c r="G9" i="17" s="1"/>
  <c r="B5" i="17"/>
  <c r="I19" i="10"/>
  <c r="I23" i="10"/>
  <c r="I22" i="10"/>
  <c r="I21" i="10"/>
  <c r="I20" i="10"/>
  <c r="I51" i="10"/>
  <c r="I50" i="10"/>
  <c r="I49" i="10"/>
  <c r="I47" i="10"/>
  <c r="I43" i="10"/>
  <c r="I42" i="10"/>
  <c r="I40" i="10"/>
  <c r="I39" i="10"/>
  <c r="I32" i="10"/>
  <c r="I31" i="10"/>
  <c r="I30" i="10"/>
  <c r="I29" i="10"/>
  <c r="I28" i="10"/>
  <c r="I27" i="10"/>
  <c r="G6" i="10"/>
  <c r="I6" i="10" s="1"/>
  <c r="F6" i="10"/>
  <c r="I39" i="11"/>
  <c r="G52" i="12"/>
  <c r="I51" i="12"/>
  <c r="I50" i="12"/>
  <c r="I49" i="12"/>
  <c r="I47" i="12"/>
  <c r="G44" i="12"/>
  <c r="I43" i="12"/>
  <c r="I42" i="12"/>
  <c r="I40" i="12"/>
  <c r="I39" i="12"/>
  <c r="G33" i="12"/>
  <c r="I32" i="12"/>
  <c r="I31" i="12"/>
  <c r="I30" i="12"/>
  <c r="I29" i="12"/>
  <c r="I28" i="12"/>
  <c r="I27" i="12"/>
  <c r="G24" i="12"/>
  <c r="I23" i="12"/>
  <c r="I22" i="12"/>
  <c r="I21" i="12"/>
  <c r="I20" i="12"/>
  <c r="I19" i="12"/>
  <c r="G11" i="12"/>
  <c r="I11" i="12" s="1"/>
  <c r="F11" i="12"/>
  <c r="G10" i="12"/>
  <c r="I10" i="12" s="1"/>
  <c r="F10" i="12"/>
  <c r="G9" i="12"/>
  <c r="I9" i="12" s="1"/>
  <c r="F9" i="12"/>
  <c r="G8" i="12"/>
  <c r="I8" i="12" s="1"/>
  <c r="F8" i="12"/>
  <c r="G7" i="12"/>
  <c r="I7" i="12" s="1"/>
  <c r="F7" i="12"/>
  <c r="G6" i="12"/>
  <c r="I6" i="12" s="1"/>
  <c r="F6" i="12"/>
  <c r="G54" i="11"/>
  <c r="I53" i="11"/>
  <c r="I52" i="11"/>
  <c r="I51" i="11"/>
  <c r="I48" i="11"/>
  <c r="G45" i="11"/>
  <c r="I44" i="11"/>
  <c r="I43" i="11"/>
  <c r="I40" i="11"/>
  <c r="G33" i="11"/>
  <c r="I32" i="11"/>
  <c r="I31" i="11"/>
  <c r="I30" i="11"/>
  <c r="I29" i="11"/>
  <c r="I28" i="11"/>
  <c r="I27" i="11"/>
  <c r="G24" i="11"/>
  <c r="I23" i="11"/>
  <c r="I22" i="11"/>
  <c r="I21" i="11"/>
  <c r="I20" i="11"/>
  <c r="I19" i="11"/>
  <c r="G11" i="11"/>
  <c r="I11" i="11" s="1"/>
  <c r="F11" i="11"/>
  <c r="G10" i="11"/>
  <c r="I10" i="11" s="1"/>
  <c r="F10" i="11"/>
  <c r="G9" i="11"/>
  <c r="I9" i="11" s="1"/>
  <c r="F9" i="11"/>
  <c r="G8" i="11"/>
  <c r="I8" i="11" s="1"/>
  <c r="F8" i="11"/>
  <c r="G7" i="11"/>
  <c r="I7" i="11" s="1"/>
  <c r="F7" i="11"/>
  <c r="G6" i="11"/>
  <c r="F6" i="11"/>
  <c r="G44" i="10"/>
  <c r="G53" i="10" s="1"/>
  <c r="G33" i="10"/>
  <c r="G24" i="10"/>
  <c r="G10" i="10"/>
  <c r="I10" i="10" s="1"/>
  <c r="F10" i="10"/>
  <c r="G9" i="10"/>
  <c r="I9" i="10" s="1"/>
  <c r="F9" i="10"/>
  <c r="G8" i="10"/>
  <c r="I8" i="10" s="1"/>
  <c r="F8" i="10"/>
  <c r="G7" i="10"/>
  <c r="I7" i="10" s="1"/>
  <c r="F7" i="10"/>
  <c r="F11" i="2"/>
  <c r="E6" i="17" s="1"/>
  <c r="F8" i="2"/>
  <c r="E6" i="4" s="1"/>
  <c r="G6" i="4" s="1"/>
  <c r="G7" i="4" s="1"/>
  <c r="G53" i="12" l="1"/>
  <c r="E24" i="7"/>
  <c r="I33" i="12"/>
  <c r="I24" i="11"/>
  <c r="I44" i="12"/>
  <c r="I52" i="12"/>
  <c r="G55" i="11"/>
  <c r="I45" i="11"/>
  <c r="I33" i="11"/>
  <c r="I24" i="10"/>
  <c r="I44" i="10"/>
  <c r="I52" i="10"/>
  <c r="D26" i="7"/>
  <c r="D28" i="7" s="1"/>
  <c r="E26" i="7"/>
  <c r="F16" i="10"/>
  <c r="C6" i="7" s="1"/>
  <c r="C7" i="7" s="1"/>
  <c r="I33" i="10"/>
  <c r="I16" i="10"/>
  <c r="I6" i="11"/>
  <c r="I16" i="11" s="1"/>
  <c r="G16" i="11"/>
  <c r="G34" i="11" s="1"/>
  <c r="G57" i="11" s="1"/>
  <c r="D10" i="7" s="1"/>
  <c r="D11" i="7" s="1"/>
  <c r="I16" i="12"/>
  <c r="G16" i="10"/>
  <c r="G34" i="10" s="1"/>
  <c r="G55" i="10" s="1"/>
  <c r="D6" i="7" s="1"/>
  <c r="D7" i="7" s="1"/>
  <c r="G16" i="12"/>
  <c r="G34" i="12" s="1"/>
  <c r="G55" i="12" s="1"/>
  <c r="D14" i="7" s="1"/>
  <c r="D15" i="7" s="1"/>
  <c r="F16" i="11"/>
  <c r="C10" i="7" s="1"/>
  <c r="C11" i="7" s="1"/>
  <c r="F16" i="12"/>
  <c r="C14" i="7" s="1"/>
  <c r="C15" i="7" s="1"/>
  <c r="I54" i="11"/>
  <c r="I24" i="12"/>
  <c r="I53" i="12" l="1"/>
  <c r="D20" i="7"/>
  <c r="D21" i="7" s="1"/>
  <c r="C20" i="7"/>
  <c r="C21" i="7" s="1"/>
  <c r="E28" i="7"/>
  <c r="I34" i="11"/>
  <c r="I55" i="11"/>
  <c r="I53" i="10"/>
  <c r="I34" i="12"/>
  <c r="I34" i="10"/>
  <c r="G54" i="10"/>
  <c r="G54" i="12"/>
  <c r="G56" i="11"/>
  <c r="I57" i="11" l="1"/>
  <c r="E10" i="7" s="1"/>
  <c r="E11" i="7" s="1"/>
  <c r="I55" i="10"/>
  <c r="E6" i="7" s="1"/>
  <c r="E7" i="7" s="1"/>
  <c r="I56" i="11"/>
  <c r="I54" i="12"/>
  <c r="I55" i="12"/>
  <c r="E14" i="7" s="1"/>
  <c r="E15" i="7" s="1"/>
  <c r="I54" i="10"/>
  <c r="E20" i="7" l="1"/>
  <c r="E21" i="7" s="1"/>
  <c r="E33" i="7" s="1"/>
  <c r="D33" i="7" l="1"/>
  <c r="C33" i="7"/>
</calcChain>
</file>

<file path=xl/sharedStrings.xml><?xml version="1.0" encoding="utf-8"?>
<sst xmlns="http://schemas.openxmlformats.org/spreadsheetml/2006/main" count="1132" uniqueCount="248">
  <si>
    <t>functie schaal</t>
  </si>
  <si>
    <t>functie</t>
  </si>
  <si>
    <t>dagen /jaar</t>
  </si>
  <si>
    <t>Totaal personeelsinzet</t>
  </si>
  <si>
    <t>onderdeel</t>
  </si>
  <si>
    <t>Totaal overige personeelskosten</t>
  </si>
  <si>
    <t>Exploitatiekosten</t>
  </si>
  <si>
    <t>Totaal exploitatiekosten</t>
  </si>
  <si>
    <t>kosten/ jaar excl. BTW</t>
  </si>
  <si>
    <t>kosten/ jaar incl. BTW</t>
  </si>
  <si>
    <t>BTW%</t>
  </si>
  <si>
    <t>uren/ dag</t>
  </si>
  <si>
    <t>Totaal inkoop ingrediëntskosten</t>
  </si>
  <si>
    <t>Totaal verkoop ingrediëntskosten</t>
  </si>
  <si>
    <t>TOTAAL OPBRENGSTEN VERKOOP INGREDIENTEN</t>
  </si>
  <si>
    <t>Inkoop ingrediëntskosten</t>
  </si>
  <si>
    <t>Verkoop ingrediëntskosten</t>
  </si>
  <si>
    <t>Omschrijving</t>
  </si>
  <si>
    <t>locatie</t>
  </si>
  <si>
    <t>prijs/jaar incl. BTW</t>
  </si>
  <si>
    <t>Bijeenkomsten</t>
  </si>
  <si>
    <t>Vergaderservice</t>
  </si>
  <si>
    <t>uren/jaar</t>
  </si>
  <si>
    <t>Inzet gekwalificeerd personeel</t>
  </si>
  <si>
    <t>Inwerken, opleiding en training van personeel</t>
  </si>
  <si>
    <t>Vervanging van personeel</t>
  </si>
  <si>
    <t>Algemene kosten</t>
  </si>
  <si>
    <t xml:space="preserve">Implementatiekosten </t>
  </si>
  <si>
    <t>Banqueting</t>
  </si>
  <si>
    <t>Kassasystemen</t>
  </si>
  <si>
    <t>Management Fee</t>
  </si>
  <si>
    <t>BTW %</t>
  </si>
  <si>
    <t>beschrijving / onderdeel</t>
  </si>
  <si>
    <t>prijs/jaar excl. BTW</t>
  </si>
  <si>
    <t>excl. BTW</t>
  </si>
  <si>
    <t>Prijseenheid</t>
  </si>
  <si>
    <t xml:space="preserve">Prijseenheid </t>
  </si>
  <si>
    <t>prijs totaal/jaar excl. BTW</t>
  </si>
  <si>
    <t>prijs totaal/jaar incl. BTW</t>
  </si>
  <si>
    <t>uren</t>
  </si>
  <si>
    <t>invullen indien van toepassing</t>
  </si>
  <si>
    <r>
      <t xml:space="preserve">Totaal </t>
    </r>
    <r>
      <rPr>
        <strike/>
        <sz val="9"/>
        <rFont val="Verdana"/>
        <family val="2"/>
      </rPr>
      <t xml:space="preserve"> </t>
    </r>
  </si>
  <si>
    <t xml:space="preserve">Totaal </t>
  </si>
  <si>
    <r>
      <t>Totaal bijeenkomsten</t>
    </r>
    <r>
      <rPr>
        <b/>
        <strike/>
        <sz val="9"/>
        <rFont val="Verdana"/>
        <family val="2"/>
      </rPr>
      <t xml:space="preserve"> </t>
    </r>
  </si>
  <si>
    <t xml:space="preserve">Personen/jaar </t>
  </si>
  <si>
    <t>Bijeenkomsten (hapjes en dranken)</t>
  </si>
  <si>
    <t>Alle groene (en grijze) cellen worden automatisch met waarden gevuld. 
Inschrijver dient deze niet te wijzigen, maar wel op juiste werking en vulling te controleren!</t>
  </si>
  <si>
    <t>Algemene instructies</t>
  </si>
  <si>
    <t>Bedragen dienen in 2 decimalen nauwkeurig in euro's te worden vermeld.</t>
  </si>
  <si>
    <t>Rapportages, (kwaliteits)audits en toetsen</t>
  </si>
  <si>
    <t>In deze bijlage dient de Inschrijver de hieronder gevraagde gegevens in te vullen in de gele cellen:</t>
  </si>
  <si>
    <t>uurtarief 
excl. BTW</t>
  </si>
  <si>
    <t>(groene cellen met incl. BTW bedragen worden automatisch gevuld)</t>
  </si>
  <si>
    <t>Onder personele inzet - functienaam, functieschaal, uren per dag, uurtarief,  kosten exclusief BTW</t>
  </si>
  <si>
    <t>uren per jaar</t>
  </si>
  <si>
    <t>Inkoop ingrediëntskosten exclusief BTW en BTW percentages</t>
  </si>
  <si>
    <t>Onder overige personele kosten - (indien van toepassing) functienaam, functieschaal, uren per dag, uurtarief, 
kosten exclusief BTW en BTW percentages.</t>
  </si>
  <si>
    <t>Verkoop ingrediëntskosten (opbrengsten verkoop) exclusief BTW en BTW percentages</t>
  </si>
  <si>
    <t>Overige personeelskosten (alleen invullen indien van toepassing)</t>
  </si>
  <si>
    <t>vrij invulbaar indien van toepasing</t>
  </si>
  <si>
    <t>De vaste aanneemsom en de vaste integrale verrekentarieven zijn inclusief:</t>
  </si>
  <si>
    <t>Vaste integrale verrekenprijzen voor de bijeenkomsten exclusief BTW.</t>
  </si>
  <si>
    <t>vaste integrale verrekenprijs</t>
  </si>
  <si>
    <t>Vaste integrale verrekenprijs excl. BTW</t>
  </si>
  <si>
    <t>Vaste integrale verrekenprijs incl. BTW</t>
  </si>
  <si>
    <t>Vaste integrale verrekenprijzen excl. BTW</t>
  </si>
  <si>
    <t>Vaste integrale verrekenprijzen incl. BTW</t>
  </si>
  <si>
    <t>Reis- en verblijfskosten en aan- en afrijtijden</t>
  </si>
  <si>
    <t>(de groene cellen worden automatisch gevuld)</t>
  </si>
  <si>
    <t xml:space="preserve">OPBRENGSTEN VERKOOP INGREDIENTEN </t>
  </si>
  <si>
    <t xml:space="preserve">TOTAAL VASTE KOSTEN </t>
  </si>
  <si>
    <t>Vaste integrale verrekenprijzen exclusief BTW voor Vergaderservice (koffie- en theeservice)</t>
  </si>
  <si>
    <r>
      <t xml:space="preserve"> </t>
    </r>
    <r>
      <rPr>
        <b/>
        <u/>
        <sz val="10"/>
        <color rgb="FFFF0000"/>
        <rFont val="Trebuchet MS"/>
        <family val="2"/>
      </rPr>
      <t/>
    </r>
  </si>
  <si>
    <t>Vaste aanneemsom per jaar</t>
  </si>
  <si>
    <t xml:space="preserve">Totaal vergaderservice en bijeenkomsten </t>
  </si>
  <si>
    <r>
      <t xml:space="preserve">Totale Kosten Dienstverlening per jaar
</t>
    </r>
    <r>
      <rPr>
        <b/>
        <sz val="12"/>
        <color rgb="FFFF0000"/>
        <rFont val="Verdana"/>
        <family val="2"/>
      </rPr>
      <t>= Inschrijving "Prijs"</t>
    </r>
  </si>
  <si>
    <t>Tabblad 2 (Banqueting)</t>
  </si>
  <si>
    <t>Exploitatiekosten waaronder kosten voor management fee, kassasystemen en algemene kosten waaronder themadagen, schoonmaak, bacteriologische controles en geldafhandeling en alle voor de Dienstverlening benodigde transport-, communicatie- en overige hulpmiddelen en materialen.</t>
  </si>
  <si>
    <t>Cateringmanager</t>
  </si>
  <si>
    <t>Assistent Cateringmanager</t>
  </si>
  <si>
    <t>Chef-kok</t>
  </si>
  <si>
    <t>Kok</t>
  </si>
  <si>
    <t>Gastheer/gastvrouw</t>
  </si>
  <si>
    <t>Cateringmedewerker</t>
  </si>
  <si>
    <t>Restitutie</t>
  </si>
  <si>
    <r>
      <t xml:space="preserve">Aantal </t>
    </r>
    <r>
      <rPr>
        <b/>
        <u/>
        <sz val="9"/>
        <rFont val="Verdana"/>
        <family val="2"/>
      </rPr>
      <t>personen</t>
    </r>
    <r>
      <rPr>
        <b/>
        <sz val="9"/>
        <rFont val="Verdana"/>
        <family val="2"/>
      </rPr>
      <t xml:space="preserve"> per jaar </t>
    </r>
  </si>
  <si>
    <r>
      <t xml:space="preserve">prijs </t>
    </r>
    <r>
      <rPr>
        <u/>
        <sz val="9"/>
        <rFont val="Verdana"/>
        <family val="2"/>
      </rPr>
      <t>per persoon</t>
    </r>
  </si>
  <si>
    <r>
      <t>subtotaal</t>
    </r>
    <r>
      <rPr>
        <b/>
        <sz val="9"/>
        <color rgb="FFFF0000"/>
        <rFont val="Verdana"/>
        <family val="2"/>
      </rPr>
      <t>*</t>
    </r>
  </si>
  <si>
    <t xml:space="preserve">                  </t>
  </si>
  <si>
    <r>
      <t xml:space="preserve">Borrelwagen zonder bediening (inclusief verbruik) </t>
    </r>
    <r>
      <rPr>
        <sz val="9"/>
        <color rgb="FFFF0000"/>
        <rFont val="Verdana"/>
        <family val="2"/>
      </rPr>
      <t>*</t>
    </r>
  </si>
  <si>
    <r>
      <t xml:space="preserve">Receptiearrangement inclusief 1,5 uur bediening </t>
    </r>
    <r>
      <rPr>
        <sz val="9"/>
        <color rgb="FFFF0000"/>
        <rFont val="Verdana"/>
        <family val="2"/>
      </rPr>
      <t>*</t>
    </r>
  </si>
  <si>
    <t>Lunch A</t>
  </si>
  <si>
    <t>Lunch B</t>
  </si>
  <si>
    <t>Lunch C</t>
  </si>
  <si>
    <t>prijs per persoon</t>
  </si>
  <si>
    <t>Vergaderlunches</t>
  </si>
  <si>
    <t>VOORAF DOOR AANBESTEDER VASTGESTELDE VASTE INTEGRALE VERREKENPRIJS</t>
  </si>
  <si>
    <r>
      <t xml:space="preserve">Totaal </t>
    </r>
    <r>
      <rPr>
        <b/>
        <strike/>
        <sz val="9"/>
        <rFont val="Verdana"/>
        <family val="2"/>
      </rPr>
      <t xml:space="preserve"> </t>
    </r>
  </si>
  <si>
    <t xml:space="preserve">                 </t>
  </si>
  <si>
    <t xml:space="preserve">              </t>
  </si>
  <si>
    <t xml:space="preserve">                </t>
  </si>
  <si>
    <r>
      <t>Lunch A</t>
    </r>
    <r>
      <rPr>
        <vertAlign val="superscript"/>
        <sz val="9"/>
        <rFont val="Verdana"/>
        <family val="2"/>
      </rPr>
      <t xml:space="preserve"> </t>
    </r>
  </si>
  <si>
    <r>
      <t>Lunch B</t>
    </r>
    <r>
      <rPr>
        <vertAlign val="superscript"/>
        <sz val="9"/>
        <rFont val="Verdana"/>
        <family val="2"/>
      </rPr>
      <t xml:space="preserve"> </t>
    </r>
  </si>
  <si>
    <t xml:space="preserve">Lunch C </t>
  </si>
  <si>
    <t>* Zie bijlage 4 van het Beschrijvend document voor uitleg over de samenstelling van de lunches</t>
  </si>
  <si>
    <t xml:space="preserve">               </t>
  </si>
  <si>
    <t>Vaste aanneemsom per jaar; gemiddelde van 3a 3b en 3c</t>
  </si>
  <si>
    <r>
      <t xml:space="preserve">Totalen </t>
    </r>
    <r>
      <rPr>
        <b/>
        <sz val="9"/>
        <color rgb="FFFF0000"/>
        <rFont val="Verdana"/>
        <family val="2"/>
      </rPr>
      <t>(Gemiddelden)</t>
    </r>
    <r>
      <rPr>
        <b/>
        <sz val="9"/>
        <rFont val="Verdana"/>
        <family val="2"/>
      </rPr>
      <t xml:space="preserve"> per  jaar (opgeteld) </t>
    </r>
    <r>
      <rPr>
        <b/>
        <sz val="9"/>
        <color rgb="FFFF0000"/>
        <rFont val="Verdana"/>
        <family val="2"/>
      </rPr>
      <t>*</t>
    </r>
  </si>
  <si>
    <t>De Resident (Gemiddeld)</t>
  </si>
  <si>
    <r>
      <t>prijs</t>
    </r>
    <r>
      <rPr>
        <b/>
        <sz val="9"/>
        <rFont val="Verdana"/>
        <family val="2"/>
      </rPr>
      <t xml:space="preserve"> </t>
    </r>
    <r>
      <rPr>
        <u/>
        <sz val="9"/>
        <rFont val="Verdana"/>
        <family val="2"/>
      </rPr>
      <t>per consumptie</t>
    </r>
  </si>
  <si>
    <t>Aantal consumpties per jaar</t>
  </si>
  <si>
    <r>
      <t xml:space="preserve">Instructie en Informatie; Aanbesteding Cateringdienstverlening t.b.v. FMH met IUC referentienr. </t>
    </r>
    <r>
      <rPr>
        <b/>
        <sz val="10"/>
        <color rgb="FFFF0000"/>
        <rFont val="Verdana"/>
        <family val="2"/>
      </rPr>
      <t>202102052</t>
    </r>
  </si>
  <si>
    <t>Overname van personeel van de huidige gecontracteerde dienstverlener</t>
  </si>
  <si>
    <t>Pauzepleinlunch</t>
  </si>
  <si>
    <r>
      <t>Het is op straffe van uitsluiting de Inschrijver niet toegestaan enige wijziging aan te brengen in de opmaak en tekstinhoud van de prijsinvulbladen van 'Bijlage 3A Prijsinvulformulier FMH met IUC referentienr.</t>
    </r>
    <r>
      <rPr>
        <sz val="9"/>
        <color rgb="FFFF0000"/>
        <rFont val="Verdana"/>
        <family val="2"/>
      </rPr>
      <t xml:space="preserve"> 202102052</t>
    </r>
    <r>
      <rPr>
        <sz val="9"/>
        <rFont val="Verdana"/>
        <family val="2"/>
      </rPr>
      <t xml:space="preserve">' </t>
    </r>
  </si>
  <si>
    <t>B73 (Gemiddeld)</t>
  </si>
  <si>
    <t>Beatrixlaan (Gemiddeld)</t>
  </si>
  <si>
    <t>Koningskade (Gemiddeld)</t>
  </si>
  <si>
    <t xml:space="preserve">Tabblad 8: Formulier bijeenkomsten FMH </t>
  </si>
  <si>
    <t xml:space="preserve">Tabblad 9: Formulier Vergaderlunches FMH </t>
  </si>
  <si>
    <t xml:space="preserve">Tabblad 10: Formulier Totale Kosten Cateringdienstverlening FMH per jaar </t>
  </si>
  <si>
    <t>Coördinatie en aansturing</t>
  </si>
  <si>
    <t>Exploitatiekosten per jaar exclusief BTW en BTW percentages</t>
  </si>
  <si>
    <r>
      <t>incl. BTW</t>
    </r>
    <r>
      <rPr>
        <b/>
        <sz val="10"/>
        <color rgb="FFFF0000"/>
        <rFont val="Arial"/>
        <family val="2"/>
      </rPr>
      <t>*</t>
    </r>
  </si>
  <si>
    <t>De in de tabbladen 7, 8 en 9 genoemde aantallen/bedragen zijn gebaseerd op de historische gegevens.  Hieraan kunnen geen rechten worden ontleend. De Vaste Integrale Verrekenprijzen kunnen niet gewijzigd worden als gevolg van fluctuaties in de aantallen.</t>
  </si>
  <si>
    <t>*Uw inschrijfprijs wordt beoordeeld op de totaalprijs cel E34 INCLUSIEF BTW</t>
  </si>
  <si>
    <t xml:space="preserve"> *Zie paragraaf 2.1 van het Beschrijvend document kopje 'Banqueting' voor uitleg over de borrelkar en het receptiearrangement.</t>
  </si>
  <si>
    <t xml:space="preserve">   *Zie paragraaf 2.1 van het Beschrijvend document kopje 'Banqueting' voor uitleg over de borrelkar en het receptiearrangement.</t>
  </si>
  <si>
    <r>
      <t>Inschrijver dient te controleren of de formules voor optelling en of vermenigvuldiging van alle tabbladen (2 t/m 10)</t>
    </r>
    <r>
      <rPr>
        <sz val="9"/>
        <color indexed="10"/>
        <rFont val="Verdana"/>
        <family val="2"/>
      </rPr>
      <t xml:space="preserve"> </t>
    </r>
    <r>
      <rPr>
        <sz val="9"/>
        <rFont val="Verdana"/>
        <family val="2"/>
      </rPr>
      <t>correct werken en heeft hierin een eigen verantwoordelijkheid.</t>
    </r>
  </si>
  <si>
    <t>De door Opdrachtgever gevraagde gegevens dienen door de Inschrijver ingevuld te worden in de gele cellen in de</t>
  </si>
  <si>
    <t>Vergaderservice (koffie- en theeservice) tbv alle locaties (t.w. De Resident, B73, Beatrixlaan 2 en Koningskade 4)</t>
  </si>
  <si>
    <t xml:space="preserve">Tabbladen 3a, 3b, 3c, 4a, 4b, 4c, 5a, 5b, 5c, 6a, 6b en 6c
 </t>
  </si>
  <si>
    <t>Aanneemsommen
bedrijfsrestaurants</t>
  </si>
  <si>
    <t>Vaste aanneemsom per jaar; gemiddelde van 4a 4b en 4c</t>
  </si>
  <si>
    <t>Vaste aanneemsom per jaar; gemiddelde van 5a 5b en 5c</t>
  </si>
  <si>
    <t>Vaste aanneemsom per jaar; gemiddelde van 6a 6b en 6c</t>
  </si>
  <si>
    <t xml:space="preserve">1. Er een gezond verdienmodel is voor de contractpartner; </t>
  </si>
  <si>
    <t xml:space="preserve">Hiermee wordt bedoeld dat de opdrachtgever geen financiële bijdrage aan de cateringvoorzieningen wenst te betalen. </t>
  </si>
  <si>
    <t xml:space="preserve">Gelijktijdig wilt de opdrachtgever zich als een ‘goed opdrachtgever’ opstellen. </t>
  </si>
  <si>
    <t>De opdrachtgever wil hiermee een situatie creëren dat er:</t>
  </si>
  <si>
    <t>De uitvraag in staffels richt zich op het inzicht krijgen op de hoogte van de aanneemsom/afdracht mogelijkheid per locatie,</t>
  </si>
  <si>
    <r>
      <t xml:space="preserve">VASTE AANNEEMSOM LOCATIE DE RESIDENT (100 - 299 </t>
    </r>
    <r>
      <rPr>
        <b/>
        <strike/>
        <sz val="10"/>
        <color rgb="FFFF0000"/>
        <rFont val="Trebuchet MS"/>
        <family val="2"/>
      </rPr>
      <t>GASTEN</t>
    </r>
    <r>
      <rPr>
        <b/>
        <sz val="10"/>
        <color rgb="FFFF0000"/>
        <rFont val="Trebuchet MS"/>
        <family val="2"/>
      </rPr>
      <t xml:space="preserve"> TRANSACTIES</t>
    </r>
    <r>
      <rPr>
        <b/>
        <sz val="10"/>
        <rFont val="Trebuchet MS"/>
        <family val="2"/>
      </rPr>
      <t xml:space="preserve"> PER DAG) PER JAAR </t>
    </r>
  </si>
  <si>
    <r>
      <t xml:space="preserve">VASTE AANNEEMSOM LOCATIE DE RESIDENT (300 - 499 </t>
    </r>
    <r>
      <rPr>
        <b/>
        <strike/>
        <sz val="10"/>
        <color rgb="FFFF0000"/>
        <rFont val="Trebuchet MS"/>
        <family val="2"/>
      </rPr>
      <t>GASTEN</t>
    </r>
    <r>
      <rPr>
        <b/>
        <sz val="10"/>
        <rFont val="Trebuchet MS"/>
        <family val="2"/>
      </rPr>
      <t xml:space="preserve"> </t>
    </r>
    <r>
      <rPr>
        <b/>
        <sz val="10"/>
        <color rgb="FFFF0000"/>
        <rFont val="Trebuchet MS"/>
        <family val="2"/>
      </rPr>
      <t>TRANSACTIES</t>
    </r>
    <r>
      <rPr>
        <b/>
        <sz val="10"/>
        <rFont val="Trebuchet MS"/>
        <family val="2"/>
      </rPr>
      <t xml:space="preserve"> PER DAG) PER JAAR </t>
    </r>
  </si>
  <si>
    <r>
      <t xml:space="preserve">VASTE AANNEEMSOM LOCATIE DE RESIDENT (VANAF 500 </t>
    </r>
    <r>
      <rPr>
        <b/>
        <strike/>
        <sz val="10"/>
        <color rgb="FFFF0000"/>
        <rFont val="Trebuchet MS"/>
        <family val="2"/>
      </rPr>
      <t>GASTEN</t>
    </r>
    <r>
      <rPr>
        <b/>
        <sz val="10"/>
        <color rgb="FFFF0000"/>
        <rFont val="Trebuchet MS"/>
        <family val="2"/>
      </rPr>
      <t xml:space="preserve"> TRANSACTIES</t>
    </r>
    <r>
      <rPr>
        <b/>
        <sz val="10"/>
        <rFont val="Trebuchet MS"/>
        <family val="2"/>
      </rPr>
      <t xml:space="preserve"> PER DAG) PER JAAR </t>
    </r>
  </si>
  <si>
    <r>
      <t xml:space="preserve">VASTE AANNEEMSOM LOCATIE BEZUIDENHOUTSEWEG 73 (BIJ 100 - 299 </t>
    </r>
    <r>
      <rPr>
        <b/>
        <strike/>
        <sz val="10"/>
        <color rgb="FFFF0000"/>
        <rFont val="Trebuchet MS"/>
        <family val="2"/>
      </rPr>
      <t>GASTEN</t>
    </r>
    <r>
      <rPr>
        <b/>
        <sz val="10"/>
        <color rgb="FFFF0000"/>
        <rFont val="Trebuchet MS"/>
        <family val="2"/>
      </rPr>
      <t xml:space="preserve"> TRANSACTIES</t>
    </r>
    <r>
      <rPr>
        <b/>
        <sz val="10"/>
        <rFont val="Trebuchet MS"/>
        <family val="2"/>
      </rPr>
      <t xml:space="preserve"> PER DAG ) PER JAAR </t>
    </r>
  </si>
  <si>
    <r>
      <t xml:space="preserve">VASTE AANNEEMSOM LOCATIE BEZUIDENHOUTSEWEG 73 (BIJ 300 - 499 </t>
    </r>
    <r>
      <rPr>
        <b/>
        <strike/>
        <sz val="10"/>
        <color rgb="FFFF0000"/>
        <rFont val="Trebuchet MS"/>
        <family val="2"/>
      </rPr>
      <t>GASTEN</t>
    </r>
    <r>
      <rPr>
        <b/>
        <sz val="10"/>
        <color rgb="FFFF0000"/>
        <rFont val="Trebuchet MS"/>
        <family val="2"/>
      </rPr>
      <t xml:space="preserve"> TRANSACTIES</t>
    </r>
    <r>
      <rPr>
        <b/>
        <sz val="10"/>
        <rFont val="Trebuchet MS"/>
        <family val="2"/>
      </rPr>
      <t xml:space="preserve"> PER DAG) PER JAAR </t>
    </r>
  </si>
  <si>
    <r>
      <t xml:space="preserve">VASTE AANNEEMSOM LOCATIE BEZUIDENHOUTSEWEG 73 (VANAF 500 </t>
    </r>
    <r>
      <rPr>
        <b/>
        <strike/>
        <sz val="10"/>
        <color rgb="FFFF0000"/>
        <rFont val="Trebuchet MS"/>
        <family val="2"/>
      </rPr>
      <t>GASTEN</t>
    </r>
    <r>
      <rPr>
        <b/>
        <sz val="10"/>
        <color rgb="FFFF0000"/>
        <rFont val="Trebuchet MS"/>
        <family val="2"/>
      </rPr>
      <t xml:space="preserve"> TRANSACTIES</t>
    </r>
    <r>
      <rPr>
        <b/>
        <sz val="10"/>
        <rFont val="Trebuchet MS"/>
        <family val="2"/>
      </rPr>
      <t xml:space="preserve"> PER DAG) PER JAAR </t>
    </r>
  </si>
  <si>
    <r>
      <t xml:space="preserve">VASTE AANNEEMSOM LOCATIE RVO BEATRIXLAAN 2 (BIJ 100 - 299 </t>
    </r>
    <r>
      <rPr>
        <b/>
        <strike/>
        <sz val="10"/>
        <color rgb="FFFF0000"/>
        <rFont val="Trebuchet MS"/>
        <family val="2"/>
      </rPr>
      <t>GASTEN</t>
    </r>
    <r>
      <rPr>
        <b/>
        <sz val="10"/>
        <color rgb="FFFF0000"/>
        <rFont val="Trebuchet MS"/>
        <family val="2"/>
      </rPr>
      <t xml:space="preserve"> TRANSACTIES</t>
    </r>
    <r>
      <rPr>
        <b/>
        <sz val="10"/>
        <rFont val="Trebuchet MS"/>
        <family val="2"/>
      </rPr>
      <t xml:space="preserve"> PER DAG) PER JAAR </t>
    </r>
  </si>
  <si>
    <r>
      <t xml:space="preserve">VASTE AANNEEMSOM LOCATIE RVO BEATRIXLAAN 2 (BIJ 300 - 499 </t>
    </r>
    <r>
      <rPr>
        <b/>
        <strike/>
        <sz val="10"/>
        <color rgb="FFFF0000"/>
        <rFont val="Trebuchet MS"/>
        <family val="2"/>
      </rPr>
      <t>GASTEN</t>
    </r>
    <r>
      <rPr>
        <b/>
        <sz val="10"/>
        <color rgb="FFFF0000"/>
        <rFont val="Trebuchet MS"/>
        <family val="2"/>
      </rPr>
      <t xml:space="preserve"> TRANSACTIES</t>
    </r>
    <r>
      <rPr>
        <b/>
        <sz val="10"/>
        <rFont val="Trebuchet MS"/>
        <family val="2"/>
      </rPr>
      <t xml:space="preserve"> PER DAG) PER JAAR </t>
    </r>
  </si>
  <si>
    <r>
      <t xml:space="preserve">VASTE AANNEEMSOM LOCATIE RVO BEATRIXLAAN 2 (VANAF 500 </t>
    </r>
    <r>
      <rPr>
        <b/>
        <strike/>
        <sz val="10"/>
        <color rgb="FFFF0000"/>
        <rFont val="Trebuchet MS"/>
        <family val="2"/>
      </rPr>
      <t>GASTEN</t>
    </r>
    <r>
      <rPr>
        <b/>
        <sz val="10"/>
        <color rgb="FFFF0000"/>
        <rFont val="Trebuchet MS"/>
        <family val="2"/>
      </rPr>
      <t xml:space="preserve"> TRANSACTIES</t>
    </r>
    <r>
      <rPr>
        <b/>
        <sz val="10"/>
        <rFont val="Trebuchet MS"/>
        <family val="2"/>
      </rPr>
      <t xml:space="preserve"> PER DAG) PER JAAR </t>
    </r>
  </si>
  <si>
    <r>
      <t xml:space="preserve">VASTE AANNEEMSOM LOCATIE KONINGSKADE 4 (BIJ 100 - 299 </t>
    </r>
    <r>
      <rPr>
        <b/>
        <strike/>
        <sz val="10"/>
        <color rgb="FFFF0000"/>
        <rFont val="Trebuchet MS"/>
        <family val="2"/>
      </rPr>
      <t>GASTEN</t>
    </r>
    <r>
      <rPr>
        <b/>
        <sz val="10"/>
        <color rgb="FFFF0000"/>
        <rFont val="Trebuchet MS"/>
        <family val="2"/>
      </rPr>
      <t xml:space="preserve"> TRANSACTIES</t>
    </r>
    <r>
      <rPr>
        <b/>
        <sz val="10"/>
        <rFont val="Trebuchet MS"/>
        <family val="2"/>
      </rPr>
      <t xml:space="preserve"> PER DAG) PER JAAR </t>
    </r>
  </si>
  <si>
    <r>
      <t xml:space="preserve">VASTE AANNEEMSOM LOCATIE KONINGSKADE 4 (BIJ 300 - 499 </t>
    </r>
    <r>
      <rPr>
        <b/>
        <strike/>
        <sz val="10"/>
        <color rgb="FFFF0000"/>
        <rFont val="Trebuchet MS"/>
        <family val="2"/>
      </rPr>
      <t>GASTEN</t>
    </r>
    <r>
      <rPr>
        <b/>
        <sz val="10"/>
        <color rgb="FFFF0000"/>
        <rFont val="Trebuchet MS"/>
        <family val="2"/>
      </rPr>
      <t xml:space="preserve"> TRANSACTIES</t>
    </r>
    <r>
      <rPr>
        <b/>
        <sz val="10"/>
        <rFont val="Trebuchet MS"/>
        <family val="2"/>
      </rPr>
      <t xml:space="preserve"> PER DAG) PER JAAR </t>
    </r>
  </si>
  <si>
    <r>
      <t xml:space="preserve">VASTE AANNEEMSOM LOCATIE KONINGSKADE 4 (VANAF 500 </t>
    </r>
    <r>
      <rPr>
        <b/>
        <strike/>
        <sz val="10"/>
        <color rgb="FFFF0000"/>
        <rFont val="Trebuchet MS"/>
        <family val="2"/>
      </rPr>
      <t>GASTEN</t>
    </r>
    <r>
      <rPr>
        <b/>
        <sz val="10"/>
        <color rgb="FFFF0000"/>
        <rFont val="Trebuchet MS"/>
        <family val="2"/>
      </rPr>
      <t xml:space="preserve"> TRANSACTIES </t>
    </r>
    <r>
      <rPr>
        <b/>
        <sz val="10"/>
        <rFont val="Trebuchet MS"/>
        <family val="2"/>
      </rPr>
      <t xml:space="preserve">PER DAG) PER JAAR </t>
    </r>
  </si>
  <si>
    <r>
      <rPr>
        <i/>
        <strike/>
        <sz val="10"/>
        <color rgb="FFFF0000"/>
        <rFont val="Trebuchet MS"/>
        <family val="2"/>
      </rPr>
      <t>Bedrijfsrestaurant</t>
    </r>
    <r>
      <rPr>
        <i/>
        <sz val="10"/>
        <color rgb="FFFF0000"/>
        <rFont val="Trebuchet MS"/>
        <family val="2"/>
      </rPr>
      <t xml:space="preserve"> …..(type outlet)</t>
    </r>
  </si>
  <si>
    <r>
      <rPr>
        <i/>
        <strike/>
        <sz val="10"/>
        <color rgb="FFFF0000"/>
        <rFont val="Trebuchet MS"/>
        <family val="2"/>
      </rPr>
      <t>Bedrijfsrestaurant</t>
    </r>
    <r>
      <rPr>
        <i/>
        <sz val="10"/>
        <color rgb="FFFF0000"/>
        <rFont val="Trebuchet MS"/>
        <family val="2"/>
      </rPr>
      <t xml:space="preserve"> …...(type outlet)</t>
    </r>
  </si>
  <si>
    <r>
      <rPr>
        <i/>
        <strike/>
        <sz val="10"/>
        <color rgb="FFFF0000"/>
        <rFont val="Trebuchet MS"/>
        <family val="2"/>
      </rPr>
      <t xml:space="preserve">Bedrijfsrestaurant </t>
    </r>
    <r>
      <rPr>
        <i/>
        <sz val="10"/>
        <color rgb="FFFF0000"/>
        <rFont val="Trebuchet MS"/>
        <family val="2"/>
      </rPr>
      <t>…..(type outlet)</t>
    </r>
  </si>
  <si>
    <r>
      <rPr>
        <i/>
        <strike/>
        <sz val="10"/>
        <color rgb="FFFF0000"/>
        <rFont val="Trebuchet MS"/>
        <family val="2"/>
      </rPr>
      <t xml:space="preserve">Bedrijfsrestaurant </t>
    </r>
    <r>
      <rPr>
        <i/>
        <sz val="10"/>
        <color rgb="FFFF0000"/>
        <rFont val="Trebuchet MS"/>
        <family val="2"/>
      </rPr>
      <t>….. (type outlet)</t>
    </r>
  </si>
  <si>
    <r>
      <rPr>
        <i/>
        <strike/>
        <sz val="10"/>
        <color rgb="FFFF0000"/>
        <rFont val="Trebuchet MS"/>
        <family val="2"/>
      </rPr>
      <t>Bedrijfsrestaurant</t>
    </r>
    <r>
      <rPr>
        <i/>
        <sz val="10"/>
        <color rgb="FFFF0000"/>
        <rFont val="Trebuchet MS"/>
        <family val="2"/>
      </rPr>
      <t xml:space="preserve"> ….(type outlet)</t>
    </r>
  </si>
  <si>
    <r>
      <rPr>
        <i/>
        <strike/>
        <sz val="10"/>
        <color rgb="FFFF0000"/>
        <rFont val="Trebuchet MS"/>
        <family val="2"/>
      </rPr>
      <t>Bedrijfsrestaurant</t>
    </r>
    <r>
      <rPr>
        <i/>
        <sz val="10"/>
        <color rgb="FFFF0000"/>
        <rFont val="Trebuchet MS"/>
        <family val="2"/>
      </rPr>
      <t xml:space="preserve"> …(type outlet)</t>
    </r>
  </si>
  <si>
    <r>
      <rPr>
        <i/>
        <strike/>
        <sz val="10"/>
        <color rgb="FFFF0000"/>
        <rFont val="Trebuchet MS"/>
        <family val="2"/>
      </rPr>
      <t xml:space="preserve">Bedrijfsrestaurant </t>
    </r>
    <r>
      <rPr>
        <i/>
        <sz val="10"/>
        <color rgb="FFFF0000"/>
        <rFont val="Trebuchet MS"/>
        <family val="2"/>
      </rPr>
      <t>…(type outlet)</t>
    </r>
  </si>
  <si>
    <r>
      <rPr>
        <i/>
        <strike/>
        <sz val="10"/>
        <color rgb="FFFF0000"/>
        <rFont val="Trebuchet MS"/>
        <family val="2"/>
      </rPr>
      <t>Bedrijfsrestaurant</t>
    </r>
    <r>
      <rPr>
        <i/>
        <sz val="10"/>
        <color rgb="FFFF0000"/>
        <rFont val="Trebuchet MS"/>
        <family val="2"/>
      </rPr>
      <t xml:space="preserve"> .....(type outlet)</t>
    </r>
  </si>
  <si>
    <t>…..(type outlet)</t>
  </si>
  <si>
    <t xml:space="preserve"> …..(type outlet)</t>
  </si>
  <si>
    <t xml:space="preserve">invullen indien van toepassing </t>
  </si>
  <si>
    <t>…...(type outlet)</t>
  </si>
  <si>
    <t xml:space="preserve"> ….(type outlet)</t>
  </si>
  <si>
    <r>
      <rPr>
        <i/>
        <strike/>
        <sz val="10"/>
        <color rgb="FFFF0000"/>
        <rFont val="Trebuchet MS"/>
        <family val="2"/>
      </rPr>
      <t xml:space="preserve"> </t>
    </r>
    <r>
      <rPr>
        <i/>
        <sz val="10"/>
        <color rgb="FFFF0000"/>
        <rFont val="Trebuchet MS"/>
        <family val="2"/>
      </rPr>
      <t>….. (type outlet)</t>
    </r>
  </si>
  <si>
    <t>…(type outlet)</t>
  </si>
  <si>
    <t xml:space="preserve"> …....(type outlet)</t>
  </si>
  <si>
    <t xml:space="preserve"> .....(type outlet)</t>
  </si>
  <si>
    <t>….(type outlet)</t>
  </si>
  <si>
    <t xml:space="preserve"> …. (type outlet)</t>
  </si>
  <si>
    <t xml:space="preserve"> …...(type outlet)</t>
  </si>
  <si>
    <t xml:space="preserve"> …... (type outlet)</t>
  </si>
  <si>
    <t xml:space="preserve"> ….….(type outlet)</t>
  </si>
  <si>
    <r>
      <rPr>
        <i/>
        <strike/>
        <sz val="10"/>
        <color rgb="FFFF0000"/>
        <rFont val="Trebuchet MS"/>
        <family val="2"/>
      </rPr>
      <t>Bedrijfsrestaurant</t>
    </r>
    <r>
      <rPr>
        <i/>
        <sz val="10"/>
        <color rgb="FFFF0000"/>
        <rFont val="Trebuchet MS"/>
        <family val="2"/>
      </rPr>
      <t xml:space="preserve"> ...….(type outlet)</t>
    </r>
  </si>
  <si>
    <t xml:space="preserve"> …….(type outlet)</t>
  </si>
  <si>
    <r>
      <rPr>
        <i/>
        <strike/>
        <sz val="10"/>
        <color rgb="FFFF0000"/>
        <rFont val="Trebuchet MS"/>
        <family val="2"/>
      </rPr>
      <t>Bedrijfsrestaurant</t>
    </r>
    <r>
      <rPr>
        <i/>
        <sz val="10"/>
        <color rgb="FFFF0000"/>
        <rFont val="Trebuchet MS"/>
        <family val="2"/>
      </rPr>
      <t xml:space="preserve"> …….(type outlet)</t>
    </r>
  </si>
  <si>
    <t>Toelichtende tekst behorende bij de staffels:</t>
  </si>
  <si>
    <t xml:space="preserve"> </t>
  </si>
  <si>
    <t>Het financiële uitgangspunt voor het cateringcontract is een kosten-neutrale exploitatie.</t>
  </si>
  <si>
    <t xml:space="preserve">waarbij een marktconforme management fee opgenomen is en </t>
  </si>
  <si>
    <t>om een calculatie te maken van de banqueting- en vergaderservices,</t>
  </si>
  <si>
    <t xml:space="preserve">waar eveneens een marktconforme managementfee is opgenomen. </t>
  </si>
  <si>
    <t xml:space="preserve">2. Dat het exploitatieresultaat van de banqueting- en vergaderservices </t>
  </si>
  <si>
    <t>het exploitatieresultaat van de reguliere cateringdienstverlening verbetert.</t>
  </si>
  <si>
    <t>bij verschillende gebruikersaantallen van de cateringvoorzieningen.’</t>
  </si>
  <si>
    <r>
      <t xml:space="preserve">Zie ook </t>
    </r>
    <r>
      <rPr>
        <b/>
        <sz val="11"/>
        <color rgb="FFFF0000"/>
        <rFont val="Calibri"/>
        <family val="2"/>
      </rPr>
      <t>MEDEDELING AANBESTEDENDE DIENST nr. 8 (Nota van Inlichtingen-3)</t>
    </r>
  </si>
  <si>
    <t xml:space="preserve">Tabblad 2a: Invulformulier Banqueting </t>
  </si>
  <si>
    <r>
      <t xml:space="preserve">Tabblad 7: Formulier </t>
    </r>
    <r>
      <rPr>
        <b/>
        <sz val="9"/>
        <color rgb="FFFF0000"/>
        <rFont val="Verdana"/>
        <family val="2"/>
      </rPr>
      <t>Vergaderservice</t>
    </r>
    <r>
      <rPr>
        <b/>
        <sz val="9"/>
        <rFont val="Verdana"/>
        <family val="2"/>
      </rPr>
      <t xml:space="preserve"> </t>
    </r>
    <r>
      <rPr>
        <b/>
        <strike/>
        <sz val="9"/>
        <rFont val="Verdana"/>
        <family val="2"/>
      </rPr>
      <t>Warme drankenvoorzieningen De Resident en Turfmarkt 244 en Vergaderservice</t>
    </r>
  </si>
  <si>
    <t xml:space="preserve">Vergaderservice (Koffie- en Theeservice) tbv alle locaties </t>
  </si>
  <si>
    <t>Pilot De Resident en Turfmarkt 244</t>
  </si>
  <si>
    <t>tabbladen 2a, 2b, 3a, 3b, 3c, 4a, 4b, 4c, 5a, 5b, 5c, 6a, 6b en 6c.</t>
  </si>
  <si>
    <t>Aantal consumpties</t>
  </si>
  <si>
    <t>Tabblad 2a: Invulformulier Pilot Warme drankenvoorzieningen De Resident en Turfmarkt 244</t>
  </si>
  <si>
    <t>Pilot Warme drankenvoorzieningen De Resident en Turfmarkt 244</t>
  </si>
  <si>
    <t>Alternatieve voorziening warme dranken</t>
  </si>
  <si>
    <t>Totaalprijs inclusief BTW</t>
  </si>
  <si>
    <t>Totaalprijs exclusief BTW</t>
  </si>
  <si>
    <t>TOTAAL:</t>
  </si>
  <si>
    <t>Warme drankenautomaten en waterbars        (zie ook eis A.1 en eis WW.1)</t>
  </si>
  <si>
    <t>Gemiddeld                                       (staffels bij elkaar opgeteld en gedeeld door 3)</t>
  </si>
  <si>
    <t>Gemiddeld                                      (staffels bij elkaar opgeteld en gedeeld door 3)</t>
  </si>
  <si>
    <t>Vergaderservice (koffie- en theeservice) tbv alle locaties           (te weten De Resident, B73, Beatrixlaan 2 en Koningskade 4)</t>
  </si>
  <si>
    <t>Staffel 1 (geldt bij aantal consumpties per jaar 0-500.000; er wordt vermenigvuldigd met 500.000)</t>
  </si>
  <si>
    <t>Staffel 2 (geldt bij aantal cconsumpties per jaar &gt;500.000 en &lt;750.000; er wordt vermenigvuldigd met 750.000)</t>
  </si>
  <si>
    <t>Staffel 3 (geldt bij aantal consumpties per jaar &gt;750.000; er wordt vermenigvuldigd 1.000.000)</t>
  </si>
  <si>
    <t>Staffel 2 (geldt bij aantal cconsumpties per jaar &gt; 500.000 en &lt;750.000; er wordt vermenigvuldigd met 750.000)</t>
  </si>
  <si>
    <t>Bijlage 3A Prijsinvulformulier Catering FMH</t>
  </si>
  <si>
    <r>
      <t xml:space="preserve">Tabblad 3a: Invulformulier vaste aanneemsom </t>
    </r>
    <r>
      <rPr>
        <b/>
        <sz val="9"/>
        <color rgb="FFFF0000"/>
        <rFont val="Verdana"/>
        <family val="2"/>
      </rPr>
      <t>outlets</t>
    </r>
    <r>
      <rPr>
        <b/>
        <sz val="9"/>
        <rFont val="Verdana"/>
        <family val="2"/>
      </rPr>
      <t xml:space="preserve"> De Resident </t>
    </r>
    <r>
      <rPr>
        <b/>
        <sz val="9"/>
        <color rgb="FFFF0000"/>
        <rFont val="Verdana"/>
        <family val="2"/>
      </rPr>
      <t>(bij 100 - 299 transacties per dag)</t>
    </r>
  </si>
  <si>
    <r>
      <t>VASTE KOSTEN PER JAAR bij 100-299</t>
    </r>
    <r>
      <rPr>
        <b/>
        <sz val="10"/>
        <color rgb="FFFF0000"/>
        <rFont val="Trebuchet MS"/>
        <family val="2"/>
      </rPr>
      <t xml:space="preserve"> transacties</t>
    </r>
    <r>
      <rPr>
        <b/>
        <sz val="10"/>
        <rFont val="Trebuchet MS"/>
        <family val="2"/>
      </rPr>
      <t xml:space="preserve"> per dag</t>
    </r>
  </si>
  <si>
    <r>
      <t xml:space="preserve">Personeelsinzet </t>
    </r>
    <r>
      <rPr>
        <b/>
        <sz val="10"/>
        <color rgb="FFFF0000"/>
        <rFont val="Trebuchet MS"/>
        <family val="2"/>
      </rPr>
      <t>outlets De Resident</t>
    </r>
  </si>
  <si>
    <r>
      <t xml:space="preserve">Tabblad 3b: Invulformulier vaste aanneemsom </t>
    </r>
    <r>
      <rPr>
        <b/>
        <sz val="9"/>
        <color rgb="FFFF0000"/>
        <rFont val="Verdana"/>
        <family val="2"/>
      </rPr>
      <t>outlets</t>
    </r>
    <r>
      <rPr>
        <b/>
        <sz val="9"/>
        <rFont val="Verdana"/>
        <family val="2"/>
      </rPr>
      <t xml:space="preserve"> De Resident </t>
    </r>
    <r>
      <rPr>
        <b/>
        <sz val="9"/>
        <color rgb="FFFF0000"/>
        <rFont val="Verdana"/>
        <family val="2"/>
      </rPr>
      <t>(bij 300 - 499 transacties per dag)</t>
    </r>
  </si>
  <si>
    <r>
      <t>VASTE KOSTEN PER JAAR bij 300 - 499</t>
    </r>
    <r>
      <rPr>
        <b/>
        <sz val="10"/>
        <color rgb="FFFF0000"/>
        <rFont val="Trebuchet MS"/>
        <family val="2"/>
      </rPr>
      <t xml:space="preserve"> transacties</t>
    </r>
    <r>
      <rPr>
        <b/>
        <sz val="10"/>
        <rFont val="Trebuchet MS"/>
        <family val="2"/>
      </rPr>
      <t xml:space="preserve"> per dag</t>
    </r>
  </si>
  <si>
    <r>
      <t>Personeelsinzet</t>
    </r>
    <r>
      <rPr>
        <b/>
        <sz val="10"/>
        <color rgb="FFFF0000"/>
        <rFont val="Trebuchet MS"/>
        <family val="2"/>
      </rPr>
      <t xml:space="preserve"> outlets De Resident</t>
    </r>
  </si>
  <si>
    <r>
      <t>Tabblad 3c: Invulformulier vaste aanneemsom</t>
    </r>
    <r>
      <rPr>
        <b/>
        <sz val="9"/>
        <color rgb="FFFF0000"/>
        <rFont val="Verdana"/>
        <family val="2"/>
      </rPr>
      <t xml:space="preserve"> outlets </t>
    </r>
    <r>
      <rPr>
        <b/>
        <sz val="9"/>
        <rFont val="Verdana"/>
        <family val="2"/>
      </rPr>
      <t xml:space="preserve">De Resident </t>
    </r>
    <r>
      <rPr>
        <b/>
        <sz val="9"/>
        <color rgb="FFFF0000"/>
        <rFont val="Verdana"/>
        <family val="2"/>
      </rPr>
      <t>(vanaf 500 transacties per dag)</t>
    </r>
  </si>
  <si>
    <r>
      <t xml:space="preserve">VASTE KOSTEN PER JAAR vanaf 500 </t>
    </r>
    <r>
      <rPr>
        <b/>
        <sz val="10"/>
        <color rgb="FFFF0000"/>
        <rFont val="Trebuchet MS"/>
        <family val="2"/>
      </rPr>
      <t>transacties</t>
    </r>
    <r>
      <rPr>
        <b/>
        <sz val="10"/>
        <rFont val="Trebuchet MS"/>
        <family val="2"/>
      </rPr>
      <t xml:space="preserve"> per dag</t>
    </r>
  </si>
  <si>
    <r>
      <t>Tabblad 4a: Invulformulier vaste aanneemsom</t>
    </r>
    <r>
      <rPr>
        <b/>
        <sz val="9"/>
        <color rgb="FFFF0000"/>
        <rFont val="Verdana"/>
        <family val="2"/>
      </rPr>
      <t xml:space="preserve"> outlets</t>
    </r>
    <r>
      <rPr>
        <b/>
        <sz val="9"/>
        <rFont val="Verdana"/>
        <family val="2"/>
      </rPr>
      <t xml:space="preserve"> Bezuidenhoutseweg 73</t>
    </r>
    <r>
      <rPr>
        <b/>
        <sz val="9"/>
        <color rgb="FFFF0000"/>
        <rFont val="Verdana"/>
        <family val="2"/>
      </rPr>
      <t xml:space="preserve"> (bij 100 - 299 transacties per dag)</t>
    </r>
  </si>
  <si>
    <r>
      <t xml:space="preserve">VASTE KOSTEN PER JAAR bij 100-299 </t>
    </r>
    <r>
      <rPr>
        <b/>
        <sz val="10"/>
        <color rgb="FFFF0000"/>
        <rFont val="Trebuchet MS"/>
        <family val="2"/>
      </rPr>
      <t>transacties</t>
    </r>
    <r>
      <rPr>
        <b/>
        <sz val="10"/>
        <rFont val="Trebuchet MS"/>
        <family val="2"/>
      </rPr>
      <t xml:space="preserve"> per dag</t>
    </r>
  </si>
  <si>
    <r>
      <t>Personeelsinzet</t>
    </r>
    <r>
      <rPr>
        <b/>
        <sz val="10"/>
        <color rgb="FFFF0000"/>
        <rFont val="Trebuchet MS"/>
        <family val="2"/>
      </rPr>
      <t xml:space="preserve"> outlets B73</t>
    </r>
  </si>
  <si>
    <r>
      <t>Tabblad 4b: Invulformulier vaste aanneemsom</t>
    </r>
    <r>
      <rPr>
        <b/>
        <sz val="9"/>
        <color rgb="FFFF0000"/>
        <rFont val="Verdana"/>
        <family val="2"/>
      </rPr>
      <t xml:space="preserve"> outlets</t>
    </r>
    <r>
      <rPr>
        <b/>
        <sz val="9"/>
        <rFont val="Verdana"/>
        <family val="2"/>
      </rPr>
      <t xml:space="preserve"> Bezuidenhoutseweg 73 </t>
    </r>
    <r>
      <rPr>
        <b/>
        <sz val="9"/>
        <color rgb="FFFF0000"/>
        <rFont val="Verdana"/>
        <family val="2"/>
      </rPr>
      <t>(bij 300 -499 transacties per dag)</t>
    </r>
  </si>
  <si>
    <r>
      <t>VASTE KOSTEN PER JAAR bij 300-499</t>
    </r>
    <r>
      <rPr>
        <b/>
        <sz val="10"/>
        <color rgb="FFFF0000"/>
        <rFont val="Trebuchet MS"/>
        <family val="2"/>
      </rPr>
      <t xml:space="preserve"> transacties</t>
    </r>
    <r>
      <rPr>
        <b/>
        <sz val="10"/>
        <rFont val="Trebuchet MS"/>
        <family val="2"/>
      </rPr>
      <t xml:space="preserve"> per dag</t>
    </r>
  </si>
  <si>
    <r>
      <t xml:space="preserve">Tabblad 4c: Invulformulier vaste aanneemsom </t>
    </r>
    <r>
      <rPr>
        <b/>
        <sz val="9"/>
        <color rgb="FFFF0000"/>
        <rFont val="Verdana"/>
        <family val="2"/>
      </rPr>
      <t>outlets</t>
    </r>
    <r>
      <rPr>
        <b/>
        <sz val="9"/>
        <rFont val="Verdana"/>
        <family val="2"/>
      </rPr>
      <t xml:space="preserve"> Bezuidenhoutseweg 73 </t>
    </r>
    <r>
      <rPr>
        <b/>
        <sz val="9"/>
        <color rgb="FFFF0000"/>
        <rFont val="Verdana"/>
        <family val="2"/>
      </rPr>
      <t>(vanaf 500 transacties per dag)</t>
    </r>
  </si>
  <si>
    <r>
      <t xml:space="preserve">Personeelsinzet </t>
    </r>
    <r>
      <rPr>
        <b/>
        <sz val="10"/>
        <color rgb="FFFF0000"/>
        <rFont val="Trebuchet MS"/>
        <family val="2"/>
      </rPr>
      <t xml:space="preserve">outlets B73 </t>
    </r>
  </si>
  <si>
    <r>
      <t xml:space="preserve">Tabblad 5a: Invulformulier vaste aanneemsom </t>
    </r>
    <r>
      <rPr>
        <b/>
        <sz val="9"/>
        <color rgb="FFFF0000"/>
        <rFont val="Verdana"/>
        <family val="2"/>
      </rPr>
      <t>outlets</t>
    </r>
    <r>
      <rPr>
        <b/>
        <sz val="9"/>
        <rFont val="Verdana"/>
        <family val="2"/>
      </rPr>
      <t xml:space="preserve"> RVO Beatrixlaan 2 </t>
    </r>
    <r>
      <rPr>
        <b/>
        <sz val="9"/>
        <color rgb="FFFF0000"/>
        <rFont val="Verdana"/>
        <family val="2"/>
      </rPr>
      <t>(bij 100 - 299 transacties per dag)</t>
    </r>
  </si>
  <si>
    <r>
      <t xml:space="preserve">Personeelsinzet </t>
    </r>
    <r>
      <rPr>
        <b/>
        <sz val="10"/>
        <color rgb="FFFF0000"/>
        <rFont val="Trebuchet MS"/>
        <family val="2"/>
      </rPr>
      <t>outlets RVO Beatrixlaan 2</t>
    </r>
  </si>
  <si>
    <r>
      <t xml:space="preserve">Tabblad 5b: Invulformulier vaste aanneemsom </t>
    </r>
    <r>
      <rPr>
        <b/>
        <sz val="9"/>
        <color rgb="FFFF0000"/>
        <rFont val="Verdana"/>
        <family val="2"/>
      </rPr>
      <t>outlets</t>
    </r>
    <r>
      <rPr>
        <b/>
        <sz val="9"/>
        <rFont val="Verdana"/>
        <family val="2"/>
      </rPr>
      <t xml:space="preserve"> RVO Beatrixlaan 2 </t>
    </r>
    <r>
      <rPr>
        <b/>
        <sz val="9"/>
        <color rgb="FFFF0000"/>
        <rFont val="Verdana"/>
        <family val="2"/>
      </rPr>
      <t>(bij 300 - 499 transacties per dag)</t>
    </r>
  </si>
  <si>
    <r>
      <t xml:space="preserve">Tabblad 5c: Invulformulier vaste aanneemsom </t>
    </r>
    <r>
      <rPr>
        <b/>
        <sz val="9"/>
        <color rgb="FFFF0000"/>
        <rFont val="Verdana"/>
        <family val="2"/>
      </rPr>
      <t>outlets</t>
    </r>
    <r>
      <rPr>
        <b/>
        <sz val="9"/>
        <rFont val="Verdana"/>
        <family val="2"/>
      </rPr>
      <t xml:space="preserve"> RVO Beatrixlaan 2 </t>
    </r>
    <r>
      <rPr>
        <b/>
        <sz val="9"/>
        <color rgb="FFFF0000"/>
        <rFont val="Verdana"/>
        <family val="2"/>
      </rPr>
      <t>(vanaf 500 transacties per dag)</t>
    </r>
  </si>
  <si>
    <r>
      <t>VASTE KOSTEN PER JAAR vanaf 500</t>
    </r>
    <r>
      <rPr>
        <b/>
        <sz val="10"/>
        <color rgb="FFFF0000"/>
        <rFont val="Trebuchet MS"/>
        <family val="2"/>
      </rPr>
      <t xml:space="preserve"> transacties</t>
    </r>
    <r>
      <rPr>
        <b/>
        <sz val="10"/>
        <rFont val="Trebuchet MS"/>
        <family val="2"/>
      </rPr>
      <t xml:space="preserve"> per dag</t>
    </r>
  </si>
  <si>
    <r>
      <t xml:space="preserve">Personeelsinzet </t>
    </r>
    <r>
      <rPr>
        <b/>
        <sz val="10"/>
        <color rgb="FFFF0000"/>
        <rFont val="Trebuchet MS"/>
        <family val="2"/>
      </rPr>
      <t xml:space="preserve">outlets RVO Beatrixlaan 2 </t>
    </r>
  </si>
  <si>
    <r>
      <t xml:space="preserve">Tabblad 6a: Invulformulier vaste aanneemsom </t>
    </r>
    <r>
      <rPr>
        <b/>
        <sz val="9"/>
        <color rgb="FFFF0000"/>
        <rFont val="Verdana"/>
        <family val="2"/>
      </rPr>
      <t>outlets</t>
    </r>
    <r>
      <rPr>
        <b/>
        <sz val="9"/>
        <rFont val="Verdana"/>
        <family val="2"/>
      </rPr>
      <t xml:space="preserve"> Koningskade 4 </t>
    </r>
    <r>
      <rPr>
        <b/>
        <sz val="9"/>
        <color rgb="FFFF0000"/>
        <rFont val="Verdana"/>
        <family val="2"/>
      </rPr>
      <t>(bij 100 - 299 transacties per dag)</t>
    </r>
  </si>
  <si>
    <r>
      <t xml:space="preserve">Personeelsinzet </t>
    </r>
    <r>
      <rPr>
        <b/>
        <sz val="10"/>
        <color rgb="FFFF0000"/>
        <rFont val="Trebuchet MS"/>
        <family val="2"/>
      </rPr>
      <t>outlets Koningskade 4</t>
    </r>
  </si>
  <si>
    <r>
      <t xml:space="preserve">Tabblad 6b: Invulformulier vaste aanneemsom </t>
    </r>
    <r>
      <rPr>
        <b/>
        <sz val="9"/>
        <color rgb="FFFF0000"/>
        <rFont val="Verdana"/>
        <family val="2"/>
      </rPr>
      <t>outlets</t>
    </r>
    <r>
      <rPr>
        <b/>
        <sz val="9"/>
        <rFont val="Verdana"/>
        <family val="2"/>
      </rPr>
      <t xml:space="preserve"> Koningskade 4 </t>
    </r>
    <r>
      <rPr>
        <b/>
        <sz val="9"/>
        <color rgb="FFFF0000"/>
        <rFont val="Verdana"/>
        <family val="2"/>
      </rPr>
      <t>(bij 300 - 499 transacties per dag)</t>
    </r>
  </si>
  <si>
    <r>
      <t xml:space="preserve">VASTE KOSTEN PER JAAR bij 300-499 </t>
    </r>
    <r>
      <rPr>
        <b/>
        <sz val="10"/>
        <color rgb="FFFF0000"/>
        <rFont val="Trebuchet MS"/>
        <family val="2"/>
      </rPr>
      <t>transacties</t>
    </r>
    <r>
      <rPr>
        <b/>
        <sz val="10"/>
        <rFont val="Trebuchet MS"/>
        <family val="2"/>
      </rPr>
      <t xml:space="preserve"> per dag</t>
    </r>
  </si>
  <si>
    <r>
      <t xml:space="preserve">Tabblad 6c: Invulformulier vaste aanneemsom </t>
    </r>
    <r>
      <rPr>
        <b/>
        <sz val="9"/>
        <color rgb="FFFF0000"/>
        <rFont val="Verdana"/>
        <family val="2"/>
      </rPr>
      <t>outlets</t>
    </r>
    <r>
      <rPr>
        <b/>
        <sz val="9"/>
        <rFont val="Verdana"/>
        <family val="2"/>
      </rPr>
      <t xml:space="preserve"> Koningskade 4 </t>
    </r>
    <r>
      <rPr>
        <b/>
        <sz val="9"/>
        <color rgb="FFFF0000"/>
        <rFont val="Verdana"/>
        <family val="2"/>
      </rPr>
      <t>(vanaf 500 transacties per dag)</t>
    </r>
  </si>
  <si>
    <r>
      <t>De Resident staffel a 100 - 299</t>
    </r>
    <r>
      <rPr>
        <sz val="9"/>
        <color rgb="FFFF0000"/>
        <rFont val="Verdana"/>
        <family val="2"/>
      </rPr>
      <t xml:space="preserve"> transacties per dag</t>
    </r>
  </si>
  <si>
    <r>
      <t>De Resident staffel b 300 - 499</t>
    </r>
    <r>
      <rPr>
        <sz val="9"/>
        <color rgb="FFFF0000"/>
        <rFont val="Verdana"/>
        <family val="2"/>
      </rPr>
      <t xml:space="preserve"> transacties per dag</t>
    </r>
  </si>
  <si>
    <r>
      <t>De Resident staffel c vanaf 500</t>
    </r>
    <r>
      <rPr>
        <sz val="9"/>
        <color rgb="FFFF0000"/>
        <rFont val="Verdana"/>
        <family val="2"/>
      </rPr>
      <t xml:space="preserve"> transacties per dag</t>
    </r>
  </si>
  <si>
    <r>
      <t xml:space="preserve">B73 staffel a 100 - 299 </t>
    </r>
    <r>
      <rPr>
        <sz val="9"/>
        <color rgb="FFFF0000"/>
        <rFont val="Verdana"/>
        <family val="2"/>
      </rPr>
      <t xml:space="preserve"> transacties per dag</t>
    </r>
  </si>
  <si>
    <r>
      <t>B73 staffel b 300 - 499</t>
    </r>
    <r>
      <rPr>
        <sz val="9"/>
        <color rgb="FFFF0000"/>
        <rFont val="Verdana"/>
        <family val="2"/>
      </rPr>
      <t xml:space="preserve"> transacties per dag</t>
    </r>
  </si>
  <si>
    <r>
      <t xml:space="preserve">B73 staffel c vanaf 500 </t>
    </r>
    <r>
      <rPr>
        <sz val="9"/>
        <color rgb="FFFF0000"/>
        <rFont val="Verdana"/>
        <family val="2"/>
      </rPr>
      <t>transacties per dag</t>
    </r>
  </si>
  <si>
    <r>
      <t>Beatrixlaan staffel a 100 - 299</t>
    </r>
    <r>
      <rPr>
        <sz val="9"/>
        <color rgb="FFFF0000"/>
        <rFont val="Verdana"/>
        <family val="2"/>
      </rPr>
      <t xml:space="preserve"> transacties per dag</t>
    </r>
  </si>
  <si>
    <r>
      <t>Beatrixlaan staffel b 300 - 499</t>
    </r>
    <r>
      <rPr>
        <sz val="9"/>
        <color rgb="FFFF0000"/>
        <rFont val="Verdana"/>
        <family val="2"/>
      </rPr>
      <t xml:space="preserve"> transacties per dag</t>
    </r>
  </si>
  <si>
    <r>
      <t>Beatrixlaan staffel c vanaf 500</t>
    </r>
    <r>
      <rPr>
        <sz val="9"/>
        <color rgb="FFFF0000"/>
        <rFont val="Verdana"/>
        <family val="2"/>
      </rPr>
      <t xml:space="preserve"> transacties per dag</t>
    </r>
  </si>
  <si>
    <r>
      <t>Koningskade staffel a 100 - 299</t>
    </r>
    <r>
      <rPr>
        <sz val="9"/>
        <color rgb="FFFF0000"/>
        <rFont val="Verdana"/>
        <family val="2"/>
      </rPr>
      <t xml:space="preserve"> transacties per dag</t>
    </r>
  </si>
  <si>
    <r>
      <t xml:space="preserve">Koningskade staffel b 300 - 499 </t>
    </r>
    <r>
      <rPr>
        <sz val="9"/>
        <color rgb="FFFF0000"/>
        <rFont val="Verdana"/>
        <family val="2"/>
      </rPr>
      <t>transacties per dag</t>
    </r>
  </si>
  <si>
    <r>
      <t>Koningskade staffel c vanaf 500</t>
    </r>
    <r>
      <rPr>
        <sz val="9"/>
        <color rgb="FFFF0000"/>
        <rFont val="Verdana"/>
        <family val="2"/>
      </rPr>
      <t xml:space="preserve"> transacties per dag</t>
    </r>
  </si>
  <si>
    <r>
      <t xml:space="preserve"> -</t>
    </r>
    <r>
      <rPr>
        <b/>
        <u/>
        <sz val="16"/>
        <color rgb="FFFF0000"/>
        <rFont val="Verdana"/>
        <family val="2"/>
      </rPr>
      <t>3e</t>
    </r>
    <r>
      <rPr>
        <b/>
        <sz val="16"/>
        <color rgb="FFFF0000"/>
        <rFont val="Verdana"/>
        <family val="2"/>
      </rPr>
      <t xml:space="preserve"> AANGEPASTE VERSIE (dd 03 juni 2022)-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</si>
</sst>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 #,##0.00_-;_-&quot;€&quot;\ * #,##0.00\-;_-&quot;€&quot;\ * &quot;-&quot;??_-;_-@_-"/>
    <numFmt numFmtId="165" formatCode="_-* #,##0.00_-;_-* #,##0.00\-;_-* &quot;-&quot;??_-;_-@_-"/>
    <numFmt numFmtId="166" formatCode="_-&quot;fl&quot;\ * #,##0.00_-;_-&quot;fl&quot;\ * #,##0.00\-;_-&quot;fl&quot;\ * &quot;-&quot;??_-;_-@_-"/>
    <numFmt numFmtId="167" formatCode="_-[$€-2]\ * #,##0.00_-;_-[$€-2]\ * #,##0.00\-;_-[$€-2]\ * &quot;-&quot;??_-;_-@_-"/>
    <numFmt numFmtId="168" formatCode="#,##0.00_ ;\-#,##0.00\ "/>
    <numFmt numFmtId="169" formatCode="&quot;€&quot;\ #,##0.00_-"/>
    <numFmt numFmtId="170" formatCode="_-* #,##0_-;_-* #,##0\-;_-* &quot;-&quot;??_-;_-@_-"/>
    <numFmt numFmtId="171" formatCode="_-[$€]\ * #,##0.00_-;_-[$€]\ * #,##0.00\-;_-[$€]\ * &quot;-&quot;??_-;_-@_-"/>
    <numFmt numFmtId="172" formatCode="#,##0_ ;\-#,##0\ "/>
  </numFmts>
  <fonts count="65" x14ac:knownFonts="1">
    <font>
      <sz val="10"/>
      <name val="Arial"/>
    </font>
    <font>
      <sz val="9"/>
      <color theme="1"/>
      <name val="Verdana"/>
      <family val="2"/>
    </font>
    <font>
      <sz val="9"/>
      <color theme="1"/>
      <name val="Verdana"/>
      <family val="2"/>
    </font>
    <font>
      <sz val="9"/>
      <color theme="1"/>
      <name val="Verdana"/>
      <family val="2"/>
    </font>
    <font>
      <sz val="9"/>
      <color theme="1"/>
      <name val="Verdana"/>
      <family val="2"/>
    </font>
    <font>
      <sz val="10"/>
      <name val="Arial"/>
      <family val="2"/>
    </font>
    <font>
      <b/>
      <sz val="10"/>
      <name val="Trebuchet MS"/>
      <family val="2"/>
    </font>
    <font>
      <u/>
      <sz val="10"/>
      <color indexed="12"/>
      <name val="Arial"/>
      <family val="2"/>
    </font>
    <font>
      <sz val="10"/>
      <name val="Trebuchet MS"/>
      <family val="2"/>
    </font>
    <font>
      <i/>
      <sz val="10"/>
      <name val="Trebuchet MS"/>
      <family val="2"/>
    </font>
    <font>
      <sz val="9"/>
      <name val="Verdana"/>
      <family val="2"/>
    </font>
    <font>
      <b/>
      <sz val="9"/>
      <name val="Verdana"/>
      <family val="2"/>
    </font>
    <font>
      <b/>
      <i/>
      <sz val="9"/>
      <name val="Verdana"/>
      <family val="2"/>
    </font>
    <font>
      <b/>
      <u/>
      <sz val="9"/>
      <name val="Verdana"/>
      <family val="2"/>
    </font>
    <font>
      <i/>
      <sz val="9"/>
      <name val="Verdana"/>
      <family val="2"/>
    </font>
    <font>
      <sz val="9"/>
      <color indexed="10"/>
      <name val="Verdana"/>
      <family val="2"/>
    </font>
    <font>
      <sz val="8"/>
      <name val="Arial"/>
      <family val="2"/>
    </font>
    <font>
      <sz val="9"/>
      <name val="Trebuchet MS"/>
      <family val="2"/>
    </font>
    <font>
      <sz val="9"/>
      <color indexed="56"/>
      <name val="Verdana"/>
      <family val="2"/>
    </font>
    <font>
      <sz val="10"/>
      <name val="Verdana"/>
      <family val="2"/>
    </font>
    <font>
      <sz val="10"/>
      <color indexed="10"/>
      <name val="Verdana"/>
      <family val="2"/>
    </font>
    <font>
      <strike/>
      <sz val="9"/>
      <name val="Verdana"/>
      <family val="2"/>
    </font>
    <font>
      <b/>
      <sz val="9"/>
      <color indexed="10"/>
      <name val="Verdana"/>
      <family val="2"/>
    </font>
    <font>
      <b/>
      <strike/>
      <sz val="9"/>
      <name val="Verdana"/>
      <family val="2"/>
    </font>
    <font>
      <b/>
      <sz val="10"/>
      <color indexed="10"/>
      <name val="Arial"/>
      <family val="2"/>
    </font>
    <font>
      <b/>
      <sz val="9"/>
      <color indexed="8"/>
      <name val="Verdana"/>
      <family val="2"/>
    </font>
    <font>
      <b/>
      <sz val="10"/>
      <color indexed="8"/>
      <name val="Arial"/>
      <family val="2"/>
    </font>
    <font>
      <sz val="10"/>
      <name val="Arial"/>
      <family val="2"/>
    </font>
    <font>
      <sz val="16"/>
      <name val="Arial"/>
      <family val="2"/>
    </font>
    <font>
      <u/>
      <sz val="16"/>
      <color indexed="12"/>
      <name val="Arial"/>
      <family val="2"/>
    </font>
    <font>
      <sz val="10"/>
      <color indexed="10"/>
      <name val="Trebuchet MS"/>
      <family val="2"/>
    </font>
    <font>
      <b/>
      <sz val="9"/>
      <color indexed="56"/>
      <name val="Verdana"/>
      <family val="2"/>
    </font>
    <font>
      <b/>
      <sz val="10"/>
      <name val="Arial"/>
      <family val="2"/>
    </font>
    <font>
      <b/>
      <sz val="10"/>
      <name val="Verdana"/>
      <family val="2"/>
    </font>
    <font>
      <b/>
      <u val="singleAccounting"/>
      <sz val="10"/>
      <name val="Trebuchet MS"/>
      <family val="2"/>
    </font>
    <font>
      <sz val="9"/>
      <color indexed="8"/>
      <name val="Verdana"/>
      <family val="2"/>
    </font>
    <font>
      <b/>
      <sz val="12"/>
      <color rgb="FFFF0000"/>
      <name val="Verdana"/>
      <family val="2"/>
    </font>
    <font>
      <b/>
      <sz val="12"/>
      <color indexed="10"/>
      <name val="Verdana"/>
      <family val="2"/>
    </font>
    <font>
      <b/>
      <u/>
      <sz val="10"/>
      <name val="Trebuchet MS"/>
      <family val="2"/>
    </font>
    <font>
      <b/>
      <sz val="10"/>
      <color rgb="FFFF0000"/>
      <name val="Trebuchet MS"/>
      <family val="2"/>
    </font>
    <font>
      <u/>
      <sz val="9"/>
      <name val="Trebuchet MS"/>
      <family val="2"/>
    </font>
    <font>
      <b/>
      <sz val="10"/>
      <color theme="3"/>
      <name val="Trebuchet MS"/>
      <family val="2"/>
    </font>
    <font>
      <b/>
      <sz val="16"/>
      <name val="Verdana"/>
      <family val="2"/>
    </font>
    <font>
      <sz val="9"/>
      <color rgb="FFFF0000"/>
      <name val="Verdana"/>
      <family val="2"/>
    </font>
    <font>
      <b/>
      <u/>
      <sz val="10"/>
      <color rgb="FFFF0000"/>
      <name val="Trebuchet MS"/>
      <family val="2"/>
    </font>
    <font>
      <sz val="10"/>
      <color rgb="FFFF0000"/>
      <name val="Trebuchet MS"/>
      <family val="2"/>
    </font>
    <font>
      <u/>
      <sz val="9"/>
      <name val="Verdana"/>
      <family val="2"/>
    </font>
    <font>
      <b/>
      <sz val="9"/>
      <color rgb="FFFF0000"/>
      <name val="Verdana"/>
      <family val="2"/>
    </font>
    <font>
      <b/>
      <sz val="10"/>
      <color rgb="FFFF0000"/>
      <name val="Verdana"/>
      <family val="2"/>
    </font>
    <font>
      <b/>
      <u val="singleAccounting"/>
      <sz val="9"/>
      <color rgb="FFFF0000"/>
      <name val="Verdana"/>
      <family val="2"/>
    </font>
    <font>
      <u/>
      <sz val="11"/>
      <name val="Calibri"/>
      <family val="2"/>
    </font>
    <font>
      <b/>
      <sz val="10"/>
      <color rgb="FFFF0000"/>
      <name val="Arial"/>
      <family val="2"/>
    </font>
    <font>
      <vertAlign val="superscript"/>
      <sz val="9"/>
      <name val="Verdana"/>
      <family val="2"/>
    </font>
    <font>
      <i/>
      <sz val="10"/>
      <color rgb="FFFF0000"/>
      <name val="Trebuchet MS"/>
      <family val="2"/>
    </font>
    <font>
      <b/>
      <sz val="16"/>
      <color rgb="FFFF0000"/>
      <name val="Verdana"/>
      <family val="2"/>
    </font>
    <font>
      <b/>
      <strike/>
      <sz val="10"/>
      <color rgb="FFFF0000"/>
      <name val="Trebuchet MS"/>
      <family val="2"/>
    </font>
    <font>
      <sz val="10"/>
      <color rgb="FFFF0000"/>
      <name val="Arial"/>
      <family val="2"/>
    </font>
    <font>
      <i/>
      <u/>
      <sz val="9"/>
      <color rgb="FFFF0000"/>
      <name val="Verdana"/>
      <family val="2"/>
    </font>
    <font>
      <i/>
      <sz val="9"/>
      <color rgb="FFFF0000"/>
      <name val="Verdana"/>
      <family val="2"/>
    </font>
    <font>
      <b/>
      <u/>
      <sz val="16"/>
      <color rgb="FFFF0000"/>
      <name val="Verdana"/>
      <family val="2"/>
    </font>
    <font>
      <i/>
      <strike/>
      <sz val="10"/>
      <color rgb="FFFF0000"/>
      <name val="Trebuchet MS"/>
      <family val="2"/>
    </font>
    <font>
      <sz val="11"/>
      <name val="Calibri"/>
      <family val="2"/>
    </font>
    <font>
      <sz val="11"/>
      <color rgb="FFFF0000"/>
      <name val="Calibri"/>
      <family val="2"/>
    </font>
    <font>
      <b/>
      <u/>
      <sz val="9"/>
      <color rgb="FFFF0000"/>
      <name val="Verdana"/>
      <family val="2"/>
    </font>
    <font>
      <b/>
      <sz val="11"/>
      <color rgb="FFFF0000"/>
      <name val="Calibri"/>
      <family val="2"/>
    </font>
  </fonts>
  <fills count="20">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22"/>
        <bgColor indexed="64"/>
      </patternFill>
    </fill>
    <fill>
      <patternFill patternType="solid">
        <fgColor indexed="44"/>
        <bgColor indexed="64"/>
      </patternFill>
    </fill>
    <fill>
      <patternFill patternType="solid">
        <fgColor indexed="9"/>
        <bgColor indexed="64"/>
      </patternFill>
    </fill>
    <fill>
      <patternFill patternType="solid">
        <fgColor indexed="43"/>
        <bgColor indexed="64"/>
      </patternFill>
    </fill>
    <fill>
      <patternFill patternType="solid">
        <fgColor indexed="52"/>
        <bgColor indexed="64"/>
      </patternFill>
    </fill>
    <fill>
      <patternFill patternType="solid">
        <fgColor indexed="13"/>
        <bgColor indexed="64"/>
      </patternFill>
    </fill>
    <fill>
      <patternFill patternType="solid">
        <fgColor theme="0"/>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CCFF99"/>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CCFFCC"/>
        <bgColor indexed="64"/>
      </patternFill>
    </fill>
    <fill>
      <patternFill patternType="solid">
        <fgColor theme="9"/>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right/>
      <top/>
      <bottom style="medium">
        <color indexed="64"/>
      </bottom>
      <diagonal/>
    </border>
    <border>
      <left style="medium">
        <color indexed="64"/>
      </left>
      <right/>
      <top style="thin">
        <color indexed="64"/>
      </top>
      <bottom/>
      <diagonal/>
    </border>
    <border>
      <left style="medium">
        <color rgb="FFFF0000"/>
      </left>
      <right/>
      <top style="medium">
        <color rgb="FFFF0000"/>
      </top>
      <bottom style="medium">
        <color rgb="FFFF0000"/>
      </bottom>
      <diagonal/>
    </border>
    <border>
      <left/>
      <right style="thin">
        <color indexed="64"/>
      </right>
      <top style="medium">
        <color rgb="FFFF0000"/>
      </top>
      <bottom style="medium">
        <color rgb="FFFF0000"/>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171" fontId="5" fillId="0" borderId="0" applyFont="0" applyFill="0" applyBorder="0" applyAlignment="0" applyProtection="0"/>
    <xf numFmtId="0" fontId="7" fillId="0" borderId="0" applyNumberFormat="0" applyFill="0" applyBorder="0" applyAlignment="0" applyProtection="0">
      <alignment vertical="top"/>
      <protection locked="0"/>
    </xf>
    <xf numFmtId="165"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4" fillId="0" borderId="0"/>
    <xf numFmtId="0" fontId="3" fillId="0" borderId="0"/>
    <xf numFmtId="0" fontId="2" fillId="0" borderId="0"/>
    <xf numFmtId="0" fontId="1" fillId="0" borderId="0"/>
  </cellStyleXfs>
  <cellXfs count="475">
    <xf numFmtId="0" fontId="0" fillId="0" borderId="0" xfId="0"/>
    <xf numFmtId="0" fontId="8" fillId="0" borderId="0" xfId="0" applyFont="1"/>
    <xf numFmtId="0" fontId="6" fillId="0" borderId="0" xfId="0" applyFont="1"/>
    <xf numFmtId="167" fontId="8" fillId="0" borderId="0" xfId="0" applyNumberFormat="1" applyFont="1"/>
    <xf numFmtId="0" fontId="8" fillId="2" borderId="1" xfId="0" applyFont="1" applyFill="1" applyBorder="1" applyAlignment="1">
      <alignment wrapText="1"/>
    </xf>
    <xf numFmtId="167" fontId="8" fillId="3" borderId="1" xfId="0" applyNumberFormat="1" applyFont="1" applyFill="1" applyBorder="1"/>
    <xf numFmtId="168" fontId="8" fillId="0" borderId="0" xfId="3" applyNumberFormat="1" applyFont="1"/>
    <xf numFmtId="167" fontId="8" fillId="2" borderId="1" xfId="0" applyNumberFormat="1" applyFont="1" applyFill="1" applyBorder="1" applyAlignment="1">
      <alignment horizontal="center" wrapText="1"/>
    </xf>
    <xf numFmtId="0" fontId="8" fillId="2" borderId="2" xfId="0" applyFont="1" applyFill="1" applyBorder="1"/>
    <xf numFmtId="167" fontId="8" fillId="2" borderId="3" xfId="0" applyNumberFormat="1" applyFont="1" applyFill="1" applyBorder="1" applyAlignment="1">
      <alignment horizontal="center" wrapText="1"/>
    </xf>
    <xf numFmtId="167" fontId="8" fillId="3" borderId="3" xfId="0" applyNumberFormat="1" applyFont="1" applyFill="1" applyBorder="1"/>
    <xf numFmtId="0" fontId="6" fillId="4" borderId="6" xfId="0" applyFont="1" applyFill="1" applyBorder="1"/>
    <xf numFmtId="0" fontId="8" fillId="4" borderId="7" xfId="0" applyFont="1" applyFill="1" applyBorder="1"/>
    <xf numFmtId="168" fontId="8" fillId="4" borderId="7" xfId="3" applyNumberFormat="1" applyFont="1" applyFill="1" applyBorder="1"/>
    <xf numFmtId="167" fontId="8" fillId="4" borderId="7" xfId="0" applyNumberFormat="1" applyFont="1" applyFill="1" applyBorder="1"/>
    <xf numFmtId="167" fontId="6" fillId="4" borderId="8" xfId="0" applyNumberFormat="1" applyFont="1" applyFill="1" applyBorder="1"/>
    <xf numFmtId="0" fontId="8" fillId="4" borderId="6" xfId="0" applyFont="1" applyFill="1" applyBorder="1"/>
    <xf numFmtId="9" fontId="8" fillId="0" borderId="0" xfId="4" applyFont="1"/>
    <xf numFmtId="9" fontId="8" fillId="2" borderId="9" xfId="4" applyFont="1" applyFill="1" applyBorder="1" applyAlignment="1">
      <alignment horizontal="center" wrapText="1"/>
    </xf>
    <xf numFmtId="9" fontId="8" fillId="4" borderId="7" xfId="4" applyFont="1" applyFill="1" applyBorder="1"/>
    <xf numFmtId="168" fontId="8" fillId="2" borderId="1" xfId="3" applyNumberFormat="1" applyFont="1" applyFill="1" applyBorder="1" applyAlignment="1">
      <alignment wrapText="1"/>
    </xf>
    <xf numFmtId="0" fontId="6" fillId="4" borderId="7" xfId="0" applyFont="1" applyFill="1" applyBorder="1"/>
    <xf numFmtId="168" fontId="6" fillId="4" borderId="7" xfId="3" applyNumberFormat="1" applyFont="1" applyFill="1" applyBorder="1"/>
    <xf numFmtId="167" fontId="6" fillId="4" borderId="7" xfId="0" applyNumberFormat="1" applyFont="1" applyFill="1" applyBorder="1"/>
    <xf numFmtId="9" fontId="6" fillId="4" borderId="7" xfId="4" applyFont="1" applyFill="1" applyBorder="1"/>
    <xf numFmtId="0" fontId="8" fillId="0" borderId="0" xfId="0" applyNumberFormat="1" applyFont="1"/>
    <xf numFmtId="0" fontId="8" fillId="0" borderId="0" xfId="0" applyFont="1" applyAlignment="1"/>
    <xf numFmtId="167" fontId="8" fillId="0" borderId="0" xfId="5" applyNumberFormat="1" applyFont="1"/>
    <xf numFmtId="164" fontId="0" fillId="0" borderId="0" xfId="0" applyNumberFormat="1"/>
    <xf numFmtId="0" fontId="0" fillId="0" borderId="0" xfId="0" applyAlignment="1">
      <alignment wrapText="1"/>
    </xf>
    <xf numFmtId="169" fontId="0" fillId="0" borderId="0" xfId="0" applyNumberFormat="1"/>
    <xf numFmtId="0" fontId="0" fillId="0" borderId="0" xfId="0" applyFill="1"/>
    <xf numFmtId="165" fontId="8" fillId="3" borderId="1" xfId="3" applyFont="1" applyFill="1" applyBorder="1"/>
    <xf numFmtId="0" fontId="9" fillId="0" borderId="0" xfId="0" applyFont="1"/>
    <xf numFmtId="0" fontId="11" fillId="4" borderId="23" xfId="0" applyFont="1" applyFill="1" applyBorder="1" applyAlignment="1">
      <alignment horizontal="center" wrapText="1"/>
    </xf>
    <xf numFmtId="0" fontId="11" fillId="4" borderId="16" xfId="0" applyFont="1" applyFill="1" applyBorder="1" applyAlignment="1">
      <alignment horizontal="center" wrapText="1"/>
    </xf>
    <xf numFmtId="164" fontId="11" fillId="4" borderId="16" xfId="0" applyNumberFormat="1" applyFont="1" applyFill="1" applyBorder="1" applyAlignment="1">
      <alignment horizontal="center" wrapText="1"/>
    </xf>
    <xf numFmtId="164" fontId="11" fillId="4" borderId="17" xfId="0" applyNumberFormat="1" applyFont="1" applyFill="1" applyBorder="1" applyAlignment="1">
      <alignment horizontal="center" wrapText="1"/>
    </xf>
    <xf numFmtId="0" fontId="11" fillId="4" borderId="4" xfId="0" applyFont="1" applyFill="1" applyBorder="1"/>
    <xf numFmtId="0" fontId="10" fillId="4" borderId="1" xfId="0" applyFont="1" applyFill="1" applyBorder="1"/>
    <xf numFmtId="164" fontId="10" fillId="3" borderId="1" xfId="0" applyNumberFormat="1" applyFont="1" applyFill="1" applyBorder="1"/>
    <xf numFmtId="164" fontId="10" fillId="3" borderId="3" xfId="0" applyNumberFormat="1" applyFont="1" applyFill="1" applyBorder="1"/>
    <xf numFmtId="0" fontId="10" fillId="4" borderId="24" xfId="0" applyFont="1" applyFill="1" applyBorder="1"/>
    <xf numFmtId="0" fontId="10" fillId="4" borderId="18" xfId="0" applyFont="1" applyFill="1" applyBorder="1"/>
    <xf numFmtId="170" fontId="10" fillId="4" borderId="18" xfId="0" applyNumberFormat="1" applyFont="1" applyFill="1" applyBorder="1"/>
    <xf numFmtId="0" fontId="10" fillId="4" borderId="19" xfId="0" applyFont="1" applyFill="1" applyBorder="1"/>
    <xf numFmtId="0" fontId="10" fillId="4" borderId="25" xfId="0" applyFont="1" applyFill="1" applyBorder="1"/>
    <xf numFmtId="0" fontId="10" fillId="4" borderId="20" xfId="0" applyFont="1" applyFill="1" applyBorder="1"/>
    <xf numFmtId="164" fontId="10" fillId="4" borderId="21" xfId="0" applyNumberFormat="1" applyFont="1" applyFill="1" applyBorder="1"/>
    <xf numFmtId="164" fontId="10" fillId="4" borderId="22" xfId="0" applyNumberFormat="1" applyFont="1" applyFill="1" applyBorder="1"/>
    <xf numFmtId="0" fontId="11" fillId="4" borderId="9" xfId="0" applyFont="1" applyFill="1" applyBorder="1"/>
    <xf numFmtId="164" fontId="10" fillId="4" borderId="18" xfId="0" applyNumberFormat="1" applyFont="1" applyFill="1" applyBorder="1"/>
    <xf numFmtId="0" fontId="11" fillId="4" borderId="1" xfId="0" applyFont="1" applyFill="1" applyBorder="1"/>
    <xf numFmtId="0" fontId="11" fillId="4" borderId="19" xfId="0" applyFont="1" applyFill="1" applyBorder="1"/>
    <xf numFmtId="169" fontId="11" fillId="4" borderId="1" xfId="0" applyNumberFormat="1" applyFont="1" applyFill="1" applyBorder="1"/>
    <xf numFmtId="169" fontId="10" fillId="3" borderId="1" xfId="0" applyNumberFormat="1" applyFont="1" applyFill="1" applyBorder="1"/>
    <xf numFmtId="0" fontId="10" fillId="4" borderId="9" xfId="0" applyFont="1" applyFill="1" applyBorder="1"/>
    <xf numFmtId="0" fontId="10" fillId="4" borderId="1" xfId="0" applyFont="1" applyFill="1" applyBorder="1" applyAlignment="1">
      <alignment vertical="top" wrapText="1"/>
    </xf>
    <xf numFmtId="0" fontId="17" fillId="0" borderId="0" xfId="0" applyFont="1"/>
    <xf numFmtId="0" fontId="19" fillId="0" borderId="0" xfId="0" applyFont="1"/>
    <xf numFmtId="168" fontId="19" fillId="0" borderId="0" xfId="3" applyNumberFormat="1" applyFont="1"/>
    <xf numFmtId="167" fontId="19" fillId="0" borderId="0" xfId="0" applyNumberFormat="1" applyFont="1"/>
    <xf numFmtId="0" fontId="20" fillId="0" borderId="0" xfId="0" applyFont="1"/>
    <xf numFmtId="0" fontId="15" fillId="0" borderId="0" xfId="0" applyFont="1"/>
    <xf numFmtId="9" fontId="8" fillId="0" borderId="0" xfId="4" applyFont="1" applyAlignment="1">
      <alignment horizontal="center"/>
    </xf>
    <xf numFmtId="0" fontId="10" fillId="4" borderId="1" xfId="0" applyFont="1" applyFill="1" applyBorder="1" applyAlignment="1">
      <alignment horizontal="left" vertical="center" wrapText="1"/>
    </xf>
    <xf numFmtId="167" fontId="10" fillId="3" borderId="1" xfId="5" applyNumberFormat="1" applyFont="1" applyFill="1" applyBorder="1" applyAlignment="1">
      <alignment horizontal="left" vertical="center"/>
    </xf>
    <xf numFmtId="0" fontId="8" fillId="0" borderId="0" xfId="0" applyFont="1" applyAlignment="1">
      <alignment horizontal="left" vertical="center"/>
    </xf>
    <xf numFmtId="0" fontId="14" fillId="5" borderId="1" xfId="0" applyNumberFormat="1" applyFont="1" applyFill="1" applyBorder="1" applyAlignment="1">
      <alignment vertical="center"/>
    </xf>
    <xf numFmtId="0" fontId="14" fillId="5" borderId="1" xfId="0" applyFont="1" applyFill="1" applyBorder="1" applyAlignment="1">
      <alignment vertical="center" wrapText="1"/>
    </xf>
    <xf numFmtId="167" fontId="14" fillId="5" borderId="1" xfId="5" applyNumberFormat="1" applyFont="1" applyFill="1" applyBorder="1" applyAlignment="1">
      <alignment horizontal="center" vertical="center" wrapText="1"/>
    </xf>
    <xf numFmtId="0" fontId="12" fillId="5" borderId="1" xfId="4" applyNumberFormat="1" applyFont="1" applyFill="1" applyBorder="1" applyAlignment="1">
      <alignment horizontal="center" vertical="center" wrapText="1"/>
    </xf>
    <xf numFmtId="165" fontId="11" fillId="0" borderId="1" xfId="0" applyNumberFormat="1" applyFont="1" applyFill="1" applyBorder="1"/>
    <xf numFmtId="0" fontId="11" fillId="6" borderId="9" xfId="0" applyFont="1" applyFill="1" applyBorder="1"/>
    <xf numFmtId="0" fontId="10" fillId="6" borderId="18" xfId="0" applyFont="1" applyFill="1" applyBorder="1"/>
    <xf numFmtId="0" fontId="10" fillId="4" borderId="13" xfId="0" applyFont="1" applyFill="1" applyBorder="1"/>
    <xf numFmtId="0" fontId="10" fillId="4" borderId="29" xfId="0" applyFont="1" applyFill="1" applyBorder="1"/>
    <xf numFmtId="0" fontId="8" fillId="4" borderId="1" xfId="0" applyFont="1" applyFill="1" applyBorder="1"/>
    <xf numFmtId="0" fontId="25" fillId="0" borderId="14" xfId="0" applyFont="1" applyBorder="1" applyAlignment="1">
      <alignment horizontal="center"/>
    </xf>
    <xf numFmtId="0" fontId="26" fillId="0" borderId="14" xfId="0" applyFont="1" applyBorder="1" applyAlignment="1">
      <alignment horizontal="center"/>
    </xf>
    <xf numFmtId="169" fontId="26" fillId="0" borderId="15" xfId="0" applyNumberFormat="1" applyFont="1" applyBorder="1" applyAlignment="1">
      <alignment horizontal="center"/>
    </xf>
    <xf numFmtId="0" fontId="14" fillId="5" borderId="11" xfId="0" applyFont="1" applyFill="1" applyBorder="1" applyAlignment="1">
      <alignment vertical="top"/>
    </xf>
    <xf numFmtId="0" fontId="14" fillId="5" borderId="11" xfId="0" applyFont="1" applyFill="1" applyBorder="1" applyAlignment="1">
      <alignment vertical="top" wrapText="1"/>
    </xf>
    <xf numFmtId="167" fontId="14" fillId="5" borderId="11" xfId="5" applyNumberFormat="1" applyFont="1" applyFill="1" applyBorder="1" applyAlignment="1">
      <alignment horizontal="center" vertical="top" wrapText="1"/>
    </xf>
    <xf numFmtId="0" fontId="12" fillId="5" borderId="11" xfId="4" applyNumberFormat="1" applyFont="1" applyFill="1" applyBorder="1" applyAlignment="1">
      <alignment horizontal="center" wrapText="1"/>
    </xf>
    <xf numFmtId="0" fontId="13" fillId="8" borderId="9" xfId="0" applyFont="1" applyFill="1" applyBorder="1" applyAlignment="1">
      <alignment vertical="top"/>
    </xf>
    <xf numFmtId="0" fontId="13" fillId="8" borderId="18" xfId="0" applyFont="1" applyFill="1" applyBorder="1" applyAlignment="1">
      <alignment vertical="top" wrapText="1"/>
    </xf>
    <xf numFmtId="167" fontId="10" fillId="8" borderId="18" xfId="5" applyNumberFormat="1" applyFont="1" applyFill="1" applyBorder="1"/>
    <xf numFmtId="0" fontId="10" fillId="8" borderId="18" xfId="0" applyFont="1" applyFill="1" applyBorder="1" applyAlignment="1">
      <alignment horizontal="center"/>
    </xf>
    <xf numFmtId="0" fontId="10" fillId="8" borderId="19" xfId="0" applyFont="1" applyFill="1" applyBorder="1" applyAlignment="1">
      <alignment vertical="center"/>
    </xf>
    <xf numFmtId="167" fontId="10" fillId="3" borderId="1" xfId="5" applyNumberFormat="1" applyFont="1" applyFill="1" applyBorder="1" applyAlignment="1">
      <alignment vertical="center"/>
    </xf>
    <xf numFmtId="167" fontId="8" fillId="0" borderId="0" xfId="5" applyNumberFormat="1" applyFont="1" applyAlignment="1">
      <alignment vertical="center"/>
    </xf>
    <xf numFmtId="0" fontId="30" fillId="0" borderId="0" xfId="0" applyFont="1"/>
    <xf numFmtId="0" fontId="28" fillId="6" borderId="0" xfId="0" applyFont="1" applyFill="1"/>
    <xf numFmtId="0" fontId="29" fillId="6" borderId="0" xfId="2" applyFont="1" applyFill="1" applyAlignment="1" applyProtection="1"/>
    <xf numFmtId="0" fontId="0" fillId="6" borderId="0" xfId="0" applyFill="1"/>
    <xf numFmtId="0" fontId="10" fillId="6" borderId="0" xfId="0" applyFont="1" applyFill="1"/>
    <xf numFmtId="0" fontId="10" fillId="6" borderId="31" xfId="0" applyFont="1" applyFill="1" applyBorder="1"/>
    <xf numFmtId="0" fontId="10" fillId="6" borderId="25" xfId="0" applyFont="1" applyFill="1" applyBorder="1"/>
    <xf numFmtId="0" fontId="10" fillId="6" borderId="0" xfId="0" applyFont="1" applyFill="1" applyBorder="1"/>
    <xf numFmtId="0" fontId="10" fillId="6" borderId="0" xfId="0" applyFont="1" applyFill="1" applyBorder="1" applyAlignment="1">
      <alignment horizontal="left" vertical="top" wrapText="1"/>
    </xf>
    <xf numFmtId="0" fontId="11" fillId="6" borderId="0" xfId="0" applyFont="1" applyFill="1" applyBorder="1"/>
    <xf numFmtId="0" fontId="27" fillId="6" borderId="0" xfId="0" applyFont="1" applyFill="1"/>
    <xf numFmtId="0" fontId="11" fillId="6" borderId="31" xfId="0" applyFont="1" applyFill="1" applyBorder="1"/>
    <xf numFmtId="0" fontId="11" fillId="6" borderId="13" xfId="0" applyFont="1" applyFill="1" applyBorder="1" applyAlignment="1">
      <alignment vertical="top"/>
    </xf>
    <xf numFmtId="0" fontId="10" fillId="7" borderId="31" xfId="0" applyFont="1" applyFill="1" applyBorder="1"/>
    <xf numFmtId="0" fontId="15" fillId="6" borderId="0" xfId="0" applyFont="1" applyFill="1"/>
    <xf numFmtId="169" fontId="10" fillId="6" borderId="0" xfId="0" applyNumberFormat="1" applyFont="1" applyFill="1" applyBorder="1"/>
    <xf numFmtId="169" fontId="10" fillId="6" borderId="0" xfId="0" applyNumberFormat="1" applyFont="1" applyFill="1"/>
    <xf numFmtId="0" fontId="11" fillId="6" borderId="0" xfId="0" applyFont="1" applyFill="1"/>
    <xf numFmtId="0" fontId="24" fillId="6" borderId="0" xfId="0" applyFont="1" applyFill="1" applyAlignment="1">
      <alignment horizontal="right"/>
    </xf>
    <xf numFmtId="169" fontId="24" fillId="6" borderId="0" xfId="0" applyNumberFormat="1" applyFont="1" applyFill="1" applyAlignment="1">
      <alignment horizontal="right"/>
    </xf>
    <xf numFmtId="169" fontId="0" fillId="6" borderId="0" xfId="0" applyNumberFormat="1" applyFill="1"/>
    <xf numFmtId="0" fontId="8" fillId="6" borderId="0" xfId="0" applyFont="1" applyFill="1" applyAlignment="1"/>
    <xf numFmtId="0" fontId="8" fillId="6" borderId="0" xfId="0" applyFont="1" applyFill="1"/>
    <xf numFmtId="167" fontId="8" fillId="6" borderId="0" xfId="5" applyNumberFormat="1" applyFont="1" applyFill="1"/>
    <xf numFmtId="9" fontId="8" fillId="6" borderId="0" xfId="4" applyFont="1" applyFill="1" applyAlignment="1">
      <alignment horizontal="center"/>
    </xf>
    <xf numFmtId="167" fontId="8" fillId="6" borderId="0" xfId="5" applyNumberFormat="1" applyFont="1" applyFill="1" applyAlignment="1">
      <alignment vertical="center"/>
    </xf>
    <xf numFmtId="0" fontId="11" fillId="6" borderId="0" xfId="0" applyFont="1" applyFill="1" applyBorder="1" applyAlignment="1"/>
    <xf numFmtId="167" fontId="10" fillId="6" borderId="0" xfId="5" applyNumberFormat="1" applyFont="1" applyFill="1" applyBorder="1"/>
    <xf numFmtId="9" fontId="10" fillId="6" borderId="0" xfId="4" applyFont="1" applyFill="1" applyBorder="1" applyAlignment="1">
      <alignment horizontal="center"/>
    </xf>
    <xf numFmtId="167" fontId="10" fillId="6" borderId="0" xfId="5" applyNumberFormat="1" applyFont="1" applyFill="1" applyBorder="1" applyAlignment="1">
      <alignment vertical="center"/>
    </xf>
    <xf numFmtId="0" fontId="10" fillId="6" borderId="0" xfId="0" applyFont="1" applyFill="1" applyBorder="1" applyAlignment="1"/>
    <xf numFmtId="0" fontId="10" fillId="6" borderId="0" xfId="0" applyFont="1" applyFill="1" applyAlignment="1"/>
    <xf numFmtId="0" fontId="14" fillId="6" borderId="0" xfId="0" applyFont="1" applyFill="1"/>
    <xf numFmtId="0" fontId="9" fillId="6" borderId="0" xfId="0" applyFont="1" applyFill="1"/>
    <xf numFmtId="167" fontId="10" fillId="6" borderId="0" xfId="0" applyNumberFormat="1" applyFont="1" applyFill="1"/>
    <xf numFmtId="0" fontId="10" fillId="6" borderId="0" xfId="0" applyNumberFormat="1" applyFont="1" applyFill="1"/>
    <xf numFmtId="0" fontId="8" fillId="6" borderId="0" xfId="0" applyNumberFormat="1" applyFont="1" applyFill="1"/>
    <xf numFmtId="0" fontId="10" fillId="6" borderId="0" xfId="0" applyFont="1" applyFill="1" applyAlignment="1">
      <alignment horizontal="left" vertical="center"/>
    </xf>
    <xf numFmtId="0" fontId="8" fillId="6" borderId="0" xfId="0" applyFont="1" applyFill="1" applyAlignment="1">
      <alignment horizontal="left" vertical="center"/>
    </xf>
    <xf numFmtId="168" fontId="8" fillId="6" borderId="0" xfId="3" applyNumberFormat="1" applyFont="1" applyFill="1"/>
    <xf numFmtId="167" fontId="8" fillId="6" borderId="0" xfId="0" applyNumberFormat="1" applyFont="1" applyFill="1"/>
    <xf numFmtId="9" fontId="8" fillId="6" borderId="0" xfId="4" applyFont="1" applyFill="1"/>
    <xf numFmtId="0" fontId="31" fillId="6" borderId="0" xfId="0" applyFont="1" applyFill="1"/>
    <xf numFmtId="0" fontId="17" fillId="6" borderId="0" xfId="0" applyFont="1" applyFill="1"/>
    <xf numFmtId="168" fontId="17" fillId="6" borderId="0" xfId="3" applyNumberFormat="1" applyFont="1" applyFill="1"/>
    <xf numFmtId="167" fontId="17" fillId="6" borderId="0" xfId="0" applyNumberFormat="1" applyFont="1" applyFill="1"/>
    <xf numFmtId="9" fontId="17" fillId="6" borderId="0" xfId="4" applyFont="1" applyFill="1"/>
    <xf numFmtId="0" fontId="18" fillId="6" borderId="0" xfId="0" applyFont="1" applyFill="1"/>
    <xf numFmtId="168" fontId="10" fillId="6" borderId="0" xfId="3" applyNumberFormat="1" applyFont="1" applyFill="1"/>
    <xf numFmtId="0" fontId="19" fillId="6" borderId="0" xfId="0" applyFont="1" applyFill="1"/>
    <xf numFmtId="168" fontId="19" fillId="6" borderId="0" xfId="3" applyNumberFormat="1" applyFont="1" applyFill="1"/>
    <xf numFmtId="167" fontId="19" fillId="6" borderId="0" xfId="0" applyNumberFormat="1" applyFont="1" applyFill="1"/>
    <xf numFmtId="164" fontId="10" fillId="6" borderId="0" xfId="0" applyNumberFormat="1" applyFont="1" applyFill="1"/>
    <xf numFmtId="164" fontId="0" fillId="6" borderId="0" xfId="0" applyNumberFormat="1" applyFill="1"/>
    <xf numFmtId="0" fontId="0" fillId="6" borderId="0" xfId="0" applyFill="1" applyAlignment="1">
      <alignment wrapText="1"/>
    </xf>
    <xf numFmtId="0" fontId="33" fillId="6" borderId="0" xfId="0" applyFont="1" applyFill="1" applyAlignment="1">
      <alignment horizontal="left"/>
    </xf>
    <xf numFmtId="0" fontId="15" fillId="6" borderId="0" xfId="0" applyFont="1" applyFill="1" applyBorder="1"/>
    <xf numFmtId="0" fontId="22" fillId="6" borderId="0" xfId="0" applyFont="1" applyFill="1" applyBorder="1"/>
    <xf numFmtId="0" fontId="15" fillId="7" borderId="32" xfId="0" applyFont="1" applyFill="1" applyBorder="1"/>
    <xf numFmtId="0" fontId="10" fillId="6" borderId="34" xfId="0" applyFont="1" applyFill="1" applyBorder="1"/>
    <xf numFmtId="0" fontId="10" fillId="6" borderId="35" xfId="0" applyFont="1" applyFill="1" applyBorder="1"/>
    <xf numFmtId="0" fontId="10" fillId="6" borderId="33" xfId="0" applyFont="1" applyFill="1" applyBorder="1" applyAlignment="1">
      <alignment wrapText="1"/>
    </xf>
    <xf numFmtId="0" fontId="10" fillId="6" borderId="33" xfId="0" applyFont="1" applyFill="1" applyBorder="1" applyAlignment="1">
      <alignment horizontal="left" vertical="top" wrapText="1"/>
    </xf>
    <xf numFmtId="0" fontId="10" fillId="6" borderId="34" xfId="0" applyFont="1" applyFill="1" applyBorder="1" applyAlignment="1">
      <alignment horizontal="left" vertical="top" wrapText="1"/>
    </xf>
    <xf numFmtId="0" fontId="10" fillId="6" borderId="35" xfId="0" applyFont="1" applyFill="1" applyBorder="1" applyAlignment="1">
      <alignment horizontal="left" vertical="top" wrapText="1"/>
    </xf>
    <xf numFmtId="0" fontId="14" fillId="5" borderId="11" xfId="0" applyFont="1" applyFill="1" applyBorder="1" applyAlignment="1">
      <alignment horizontal="center" vertical="top" wrapText="1"/>
    </xf>
    <xf numFmtId="0" fontId="10" fillId="4" borderId="9" xfId="0" applyFont="1" applyFill="1" applyBorder="1" applyAlignment="1">
      <alignment vertical="top" wrapText="1"/>
    </xf>
    <xf numFmtId="0" fontId="14" fillId="5" borderId="37" xfId="0" applyFont="1" applyFill="1" applyBorder="1" applyAlignment="1">
      <alignment vertical="top" wrapText="1"/>
    </xf>
    <xf numFmtId="0" fontId="10" fillId="4" borderId="1" xfId="0" quotePrefix="1" applyFont="1" applyFill="1" applyBorder="1" applyAlignment="1">
      <alignment horizontal="left" vertical="center" wrapText="1"/>
    </xf>
    <xf numFmtId="0" fontId="34" fillId="0" borderId="0" xfId="0" applyFont="1" applyBorder="1" applyAlignment="1">
      <alignment horizontal="left"/>
    </xf>
    <xf numFmtId="167" fontId="6" fillId="6" borderId="0" xfId="0" applyNumberFormat="1" applyFont="1" applyFill="1" applyBorder="1" applyAlignment="1">
      <alignment horizontal="left"/>
    </xf>
    <xf numFmtId="0" fontId="35" fillId="4" borderId="9" xfId="0" applyFont="1" applyFill="1" applyBorder="1" applyAlignment="1">
      <alignment vertical="top" wrapText="1"/>
    </xf>
    <xf numFmtId="0" fontId="27" fillId="7" borderId="32" xfId="0" applyFont="1" applyFill="1" applyBorder="1" applyAlignment="1">
      <alignment vertical="center"/>
    </xf>
    <xf numFmtId="0" fontId="10" fillId="7" borderId="31" xfId="0" applyFont="1" applyFill="1" applyBorder="1" applyAlignment="1">
      <alignment vertical="center"/>
    </xf>
    <xf numFmtId="167" fontId="8" fillId="2" borderId="1" xfId="0" applyNumberFormat="1" applyFont="1" applyFill="1" applyBorder="1" applyAlignment="1">
      <alignment wrapText="1"/>
    </xf>
    <xf numFmtId="0" fontId="14" fillId="6" borderId="34" xfId="0" applyFont="1" applyFill="1" applyBorder="1"/>
    <xf numFmtId="0" fontId="11" fillId="6" borderId="13" xfId="0" applyFont="1" applyFill="1" applyBorder="1" applyAlignment="1">
      <alignment wrapText="1"/>
    </xf>
    <xf numFmtId="0" fontId="10" fillId="6" borderId="33" xfId="0" applyFont="1" applyFill="1" applyBorder="1" applyAlignment="1">
      <alignment vertical="center"/>
    </xf>
    <xf numFmtId="0" fontId="10" fillId="6" borderId="34" xfId="0" applyFont="1" applyFill="1" applyBorder="1" applyAlignment="1">
      <alignment vertical="top" wrapText="1"/>
    </xf>
    <xf numFmtId="167" fontId="8" fillId="3" borderId="28" xfId="0" applyNumberFormat="1" applyFont="1" applyFill="1" applyBorder="1"/>
    <xf numFmtId="0" fontId="6" fillId="4" borderId="10" xfId="0" applyFont="1" applyFill="1" applyBorder="1"/>
    <xf numFmtId="0" fontId="6" fillId="4" borderId="11" xfId="0" applyFont="1" applyFill="1" applyBorder="1"/>
    <xf numFmtId="168" fontId="6" fillId="4" borderId="11" xfId="3" applyNumberFormat="1" applyFont="1" applyFill="1" applyBorder="1"/>
    <xf numFmtId="167" fontId="6" fillId="4" borderId="11" xfId="0" applyNumberFormat="1" applyFont="1" applyFill="1" applyBorder="1"/>
    <xf numFmtId="9" fontId="6" fillId="4" borderId="37" xfId="4" applyFont="1" applyFill="1" applyBorder="1"/>
    <xf numFmtId="167" fontId="6" fillId="4" borderId="12" xfId="0" applyNumberFormat="1" applyFont="1" applyFill="1" applyBorder="1"/>
    <xf numFmtId="0" fontId="6" fillId="2" borderId="44" xfId="0" applyFont="1" applyFill="1" applyBorder="1"/>
    <xf numFmtId="0" fontId="6" fillId="2" borderId="45" xfId="0" applyFont="1" applyFill="1" applyBorder="1"/>
    <xf numFmtId="168" fontId="6" fillId="2" borderId="45" xfId="3" applyNumberFormat="1" applyFont="1" applyFill="1" applyBorder="1"/>
    <xf numFmtId="167" fontId="6" fillId="2" borderId="45" xfId="0" applyNumberFormat="1" applyFont="1" applyFill="1" applyBorder="1"/>
    <xf numFmtId="165" fontId="6" fillId="3" borderId="45" xfId="3" applyFont="1" applyFill="1" applyBorder="1"/>
    <xf numFmtId="167" fontId="6" fillId="3" borderId="45" xfId="0" applyNumberFormat="1" applyFont="1" applyFill="1" applyBorder="1"/>
    <xf numFmtId="9" fontId="6" fillId="3" borderId="46" xfId="4" applyFont="1" applyFill="1" applyBorder="1"/>
    <xf numFmtId="167" fontId="6" fillId="3" borderId="47" xfId="0" applyNumberFormat="1" applyFont="1" applyFill="1" applyBorder="1"/>
    <xf numFmtId="0" fontId="6" fillId="4" borderId="31" xfId="0" applyFont="1" applyFill="1" applyBorder="1"/>
    <xf numFmtId="0" fontId="6" fillId="4" borderId="0" xfId="0" applyFont="1" applyFill="1" applyBorder="1"/>
    <xf numFmtId="168" fontId="6" fillId="4" borderId="0" xfId="3" applyNumberFormat="1" applyFont="1" applyFill="1" applyBorder="1"/>
    <xf numFmtId="167" fontId="6" fillId="4" borderId="0" xfId="0" applyNumberFormat="1" applyFont="1" applyFill="1" applyBorder="1"/>
    <xf numFmtId="9" fontId="6" fillId="4" borderId="35" xfId="4" applyFont="1" applyFill="1" applyBorder="1"/>
    <xf numFmtId="0" fontId="6" fillId="4" borderId="25" xfId="0" applyFont="1" applyFill="1" applyBorder="1"/>
    <xf numFmtId="0" fontId="8" fillId="4" borderId="48" xfId="0" applyFont="1" applyFill="1" applyBorder="1"/>
    <xf numFmtId="168" fontId="8" fillId="4" borderId="48" xfId="3" applyNumberFormat="1" applyFont="1" applyFill="1" applyBorder="1"/>
    <xf numFmtId="167" fontId="8" fillId="4" borderId="48" xfId="0" applyNumberFormat="1" applyFont="1" applyFill="1" applyBorder="1"/>
    <xf numFmtId="9" fontId="8" fillId="4" borderId="35" xfId="4" applyFont="1" applyFill="1" applyBorder="1"/>
    <xf numFmtId="167" fontId="6" fillId="11" borderId="35" xfId="0" applyNumberFormat="1" applyFont="1" applyFill="1" applyBorder="1"/>
    <xf numFmtId="167" fontId="6" fillId="11" borderId="32" xfId="0" applyNumberFormat="1" applyFont="1" applyFill="1" applyBorder="1"/>
    <xf numFmtId="167" fontId="6" fillId="11" borderId="36" xfId="0" applyNumberFormat="1" applyFont="1" applyFill="1" applyBorder="1"/>
    <xf numFmtId="0" fontId="8" fillId="2" borderId="24" xfId="0" applyFont="1" applyFill="1" applyBorder="1"/>
    <xf numFmtId="167" fontId="8" fillId="2" borderId="19" xfId="0" applyNumberFormat="1" applyFont="1" applyFill="1" applyBorder="1" applyAlignment="1">
      <alignment horizontal="center" wrapText="1"/>
    </xf>
    <xf numFmtId="0" fontId="8" fillId="2" borderId="9" xfId="0" applyFont="1" applyFill="1" applyBorder="1"/>
    <xf numFmtId="168" fontId="8" fillId="2" borderId="18" xfId="3" applyNumberFormat="1" applyFont="1" applyFill="1" applyBorder="1"/>
    <xf numFmtId="167" fontId="8" fillId="2" borderId="18" xfId="0" applyNumberFormat="1" applyFont="1" applyFill="1" applyBorder="1"/>
    <xf numFmtId="0" fontId="8" fillId="2" borderId="18" xfId="0" applyFont="1" applyFill="1" applyBorder="1"/>
    <xf numFmtId="0" fontId="8" fillId="2" borderId="19" xfId="0" applyFont="1" applyFill="1" applyBorder="1"/>
    <xf numFmtId="0" fontId="6" fillId="2" borderId="50" xfId="0" applyFont="1" applyFill="1" applyBorder="1"/>
    <xf numFmtId="167" fontId="6" fillId="3" borderId="51" xfId="0" applyNumberFormat="1" applyFont="1" applyFill="1" applyBorder="1"/>
    <xf numFmtId="0" fontId="6" fillId="4" borderId="52" xfId="0" applyFont="1" applyFill="1" applyBorder="1"/>
    <xf numFmtId="167" fontId="6" fillId="4" borderId="26" xfId="0" applyNumberFormat="1" applyFont="1" applyFill="1" applyBorder="1"/>
    <xf numFmtId="0" fontId="8" fillId="2" borderId="37" xfId="0" applyFont="1" applyFill="1" applyBorder="1"/>
    <xf numFmtId="168" fontId="8" fillId="2" borderId="43" xfId="3" applyNumberFormat="1" applyFont="1" applyFill="1" applyBorder="1"/>
    <xf numFmtId="167" fontId="8" fillId="2" borderId="43" xfId="0" applyNumberFormat="1" applyFont="1" applyFill="1" applyBorder="1"/>
    <xf numFmtId="0" fontId="8" fillId="2" borderId="43" xfId="0" applyFont="1" applyFill="1" applyBorder="1"/>
    <xf numFmtId="0" fontId="8" fillId="2" borderId="26" xfId="0" applyFont="1" applyFill="1" applyBorder="1"/>
    <xf numFmtId="0" fontId="6" fillId="4" borderId="37" xfId="0" applyFont="1" applyFill="1" applyBorder="1"/>
    <xf numFmtId="168" fontId="6" fillId="4" borderId="43" xfId="3" applyNumberFormat="1" applyFont="1" applyFill="1" applyBorder="1"/>
    <xf numFmtId="167" fontId="6" fillId="4" borderId="43" xfId="0" applyNumberFormat="1" applyFont="1" applyFill="1" applyBorder="1"/>
    <xf numFmtId="0" fontId="6" fillId="4" borderId="43" xfId="0" applyFont="1" applyFill="1" applyBorder="1"/>
    <xf numFmtId="0" fontId="6" fillId="4" borderId="26" xfId="0" applyFont="1" applyFill="1" applyBorder="1"/>
    <xf numFmtId="0" fontId="6" fillId="10" borderId="52" xfId="0" applyFont="1" applyFill="1" applyBorder="1"/>
    <xf numFmtId="0" fontId="6" fillId="10" borderId="10" xfId="0" applyFont="1" applyFill="1" applyBorder="1"/>
    <xf numFmtId="0" fontId="6" fillId="12" borderId="54" xfId="0" applyFont="1" applyFill="1" applyBorder="1"/>
    <xf numFmtId="168" fontId="6" fillId="12" borderId="54" xfId="3" applyNumberFormat="1" applyFont="1" applyFill="1" applyBorder="1"/>
    <xf numFmtId="167" fontId="6" fillId="12" borderId="54" xfId="0" applyNumberFormat="1" applyFont="1" applyFill="1" applyBorder="1"/>
    <xf numFmtId="167" fontId="6" fillId="3" borderId="55" xfId="0" applyNumberFormat="1" applyFont="1" applyFill="1" applyBorder="1"/>
    <xf numFmtId="0" fontId="6" fillId="12" borderId="46" xfId="0" applyFont="1" applyFill="1" applyBorder="1"/>
    <xf numFmtId="0" fontId="6" fillId="12" borderId="51" xfId="0" applyFont="1" applyFill="1" applyBorder="1"/>
    <xf numFmtId="9" fontId="6" fillId="3" borderId="47" xfId="4" applyFont="1" applyFill="1" applyBorder="1"/>
    <xf numFmtId="169" fontId="11" fillId="11" borderId="19" xfId="0" applyNumberFormat="1" applyFont="1" applyFill="1" applyBorder="1"/>
    <xf numFmtId="0" fontId="34" fillId="10" borderId="0" xfId="0" applyFont="1" applyFill="1" applyBorder="1"/>
    <xf numFmtId="0" fontId="8" fillId="10" borderId="0" xfId="0" applyFont="1" applyFill="1"/>
    <xf numFmtId="167" fontId="17" fillId="10" borderId="0" xfId="0" applyNumberFormat="1" applyFont="1" applyFill="1"/>
    <xf numFmtId="0" fontId="17" fillId="10" borderId="0" xfId="0" applyFont="1" applyFill="1"/>
    <xf numFmtId="168" fontId="17" fillId="10" borderId="0" xfId="3" applyNumberFormat="1" applyFont="1" applyFill="1"/>
    <xf numFmtId="9" fontId="17" fillId="10" borderId="0" xfId="4" applyFont="1" applyFill="1"/>
    <xf numFmtId="167" fontId="8" fillId="10" borderId="0" xfId="0" applyNumberFormat="1" applyFont="1" applyFill="1"/>
    <xf numFmtId="0" fontId="10" fillId="10" borderId="0" xfId="0" applyFont="1" applyFill="1"/>
    <xf numFmtId="0" fontId="10" fillId="10" borderId="0" xfId="0" applyFont="1" applyFill="1" applyAlignment="1">
      <alignment wrapText="1"/>
    </xf>
    <xf numFmtId="0" fontId="0" fillId="10" borderId="0" xfId="0" applyFill="1"/>
    <xf numFmtId="0" fontId="10" fillId="0" borderId="0" xfId="0" applyFont="1" applyFill="1"/>
    <xf numFmtId="0" fontId="17" fillId="0" borderId="0" xfId="0" applyFont="1" applyFill="1"/>
    <xf numFmtId="168" fontId="17" fillId="0" borderId="0" xfId="3" applyNumberFormat="1" applyFont="1" applyFill="1"/>
    <xf numFmtId="167" fontId="17" fillId="0" borderId="0" xfId="0" applyNumberFormat="1" applyFont="1" applyFill="1"/>
    <xf numFmtId="9" fontId="17" fillId="0" borderId="0" xfId="4" applyFont="1" applyFill="1"/>
    <xf numFmtId="0" fontId="19" fillId="0" borderId="0" xfId="0" applyFont="1" applyFill="1"/>
    <xf numFmtId="168" fontId="10" fillId="0" borderId="0" xfId="3" applyNumberFormat="1" applyFont="1" applyFill="1"/>
    <xf numFmtId="167" fontId="10" fillId="0" borderId="0" xfId="0" applyNumberFormat="1" applyFont="1" applyFill="1"/>
    <xf numFmtId="0" fontId="40" fillId="6" borderId="0" xfId="0" applyFont="1" applyFill="1"/>
    <xf numFmtId="0" fontId="39" fillId="10" borderId="0" xfId="0" applyFont="1" applyFill="1" applyBorder="1" applyAlignment="1">
      <alignment vertical="center"/>
    </xf>
    <xf numFmtId="167" fontId="41" fillId="11" borderId="6" xfId="0" applyNumberFormat="1" applyFont="1" applyFill="1" applyBorder="1" applyAlignment="1">
      <alignment vertical="center" wrapText="1"/>
    </xf>
    <xf numFmtId="167" fontId="6" fillId="11" borderId="8" xfId="0" applyNumberFormat="1" applyFont="1" applyFill="1" applyBorder="1" applyAlignment="1">
      <alignment vertical="center" wrapText="1"/>
    </xf>
    <xf numFmtId="0" fontId="11" fillId="6" borderId="31" xfId="0" applyFont="1" applyFill="1" applyBorder="1" applyAlignment="1">
      <alignment wrapText="1"/>
    </xf>
    <xf numFmtId="0" fontId="42" fillId="6" borderId="0" xfId="0" applyFont="1" applyFill="1"/>
    <xf numFmtId="0" fontId="38" fillId="10" borderId="0" xfId="0" applyFont="1" applyFill="1" applyBorder="1"/>
    <xf numFmtId="0" fontId="39" fillId="10" borderId="0" xfId="0" applyFont="1" applyFill="1" applyBorder="1"/>
    <xf numFmtId="170" fontId="43" fillId="6" borderId="1" xfId="3" applyNumberFormat="1" applyFont="1" applyFill="1" applyBorder="1"/>
    <xf numFmtId="0" fontId="10" fillId="4" borderId="1" xfId="0" applyFont="1" applyFill="1" applyBorder="1" applyAlignment="1">
      <alignment vertical="top"/>
    </xf>
    <xf numFmtId="165" fontId="10" fillId="3" borderId="26" xfId="3" applyFont="1" applyFill="1" applyBorder="1" applyAlignment="1">
      <alignment vertical="top"/>
    </xf>
    <xf numFmtId="169" fontId="10" fillId="3" borderId="1" xfId="0" applyNumberFormat="1" applyFont="1" applyFill="1" applyBorder="1" applyAlignment="1">
      <alignment vertical="top" wrapText="1"/>
    </xf>
    <xf numFmtId="0" fontId="10" fillId="6" borderId="31" xfId="0" applyFont="1" applyFill="1" applyBorder="1" applyAlignment="1">
      <alignment vertical="top"/>
    </xf>
    <xf numFmtId="0" fontId="15" fillId="6" borderId="0" xfId="0" applyFont="1" applyFill="1" applyAlignment="1">
      <alignment horizontal="left"/>
    </xf>
    <xf numFmtId="0" fontId="0" fillId="6" borderId="0" xfId="0" applyFill="1" applyAlignment="1"/>
    <xf numFmtId="0" fontId="39" fillId="10" borderId="0" xfId="0" applyFont="1" applyFill="1" applyBorder="1" applyAlignment="1">
      <alignment horizontal="left" vertical="center"/>
    </xf>
    <xf numFmtId="169" fontId="11" fillId="11" borderId="19" xfId="0" applyNumberFormat="1" applyFont="1" applyFill="1" applyBorder="1" applyAlignment="1">
      <alignment wrapText="1"/>
    </xf>
    <xf numFmtId="4" fontId="10" fillId="3" borderId="1" xfId="0" applyNumberFormat="1" applyFont="1" applyFill="1" applyBorder="1" applyAlignment="1">
      <alignment vertical="top" wrapText="1"/>
    </xf>
    <xf numFmtId="0" fontId="10" fillId="10" borderId="0" xfId="0" applyFont="1" applyFill="1" applyBorder="1"/>
    <xf numFmtId="0" fontId="10" fillId="10" borderId="0" xfId="0" applyFont="1" applyFill="1" applyBorder="1" applyAlignment="1">
      <alignment horizontal="right"/>
    </xf>
    <xf numFmtId="167" fontId="41" fillId="4" borderId="7" xfId="0" applyNumberFormat="1" applyFont="1" applyFill="1" applyBorder="1" applyAlignment="1">
      <alignment vertical="center"/>
    </xf>
    <xf numFmtId="167" fontId="10" fillId="9" borderId="1" xfId="5" applyNumberFormat="1" applyFont="1" applyFill="1" applyBorder="1" applyProtection="1">
      <protection locked="0"/>
    </xf>
    <xf numFmtId="0" fontId="9" fillId="9" borderId="2" xfId="0" applyFont="1" applyFill="1" applyBorder="1" applyProtection="1">
      <protection locked="0"/>
    </xf>
    <xf numFmtId="0" fontId="8" fillId="9" borderId="1" xfId="0" applyFont="1" applyFill="1" applyBorder="1" applyProtection="1">
      <protection locked="0"/>
    </xf>
    <xf numFmtId="0" fontId="9" fillId="9" borderId="4" xfId="0" applyFont="1" applyFill="1" applyBorder="1" applyProtection="1">
      <protection locked="0"/>
    </xf>
    <xf numFmtId="9" fontId="8" fillId="9" borderId="9" xfId="4" applyFont="1" applyFill="1" applyBorder="1" applyProtection="1">
      <protection locked="0"/>
    </xf>
    <xf numFmtId="167" fontId="8" fillId="9" borderId="19" xfId="0" applyNumberFormat="1" applyFont="1" applyFill="1" applyBorder="1" applyProtection="1">
      <protection locked="0"/>
    </xf>
    <xf numFmtId="0" fontId="9" fillId="9" borderId="24" xfId="0" applyFont="1" applyFill="1" applyBorder="1" applyProtection="1">
      <protection locked="0"/>
    </xf>
    <xf numFmtId="0" fontId="9" fillId="9" borderId="49" xfId="0" applyFont="1" applyFill="1" applyBorder="1" applyProtection="1">
      <protection locked="0"/>
    </xf>
    <xf numFmtId="167" fontId="8" fillId="9" borderId="38" xfId="0" applyNumberFormat="1" applyFont="1" applyFill="1" applyBorder="1" applyProtection="1">
      <protection locked="0"/>
    </xf>
    <xf numFmtId="9" fontId="8" fillId="9" borderId="27" xfId="4" applyFont="1" applyFill="1" applyBorder="1" applyProtection="1">
      <protection locked="0"/>
    </xf>
    <xf numFmtId="167" fontId="8" fillId="9" borderId="1" xfId="0" applyNumberFormat="1" applyFont="1" applyFill="1" applyBorder="1" applyProtection="1">
      <protection locked="0"/>
    </xf>
    <xf numFmtId="167" fontId="8" fillId="9" borderId="5" xfId="0" applyNumberFormat="1" applyFont="1" applyFill="1" applyBorder="1" applyProtection="1">
      <protection locked="0"/>
    </xf>
    <xf numFmtId="168" fontId="8" fillId="9" borderId="1" xfId="3" applyNumberFormat="1" applyFont="1" applyFill="1" applyBorder="1" applyProtection="1">
      <protection locked="0"/>
    </xf>
    <xf numFmtId="0" fontId="8" fillId="12" borderId="9" xfId="0" applyFont="1" applyFill="1" applyBorder="1" applyProtection="1">
      <protection locked="0"/>
    </xf>
    <xf numFmtId="168" fontId="8" fillId="12" borderId="18" xfId="3" applyNumberFormat="1" applyFont="1" applyFill="1" applyBorder="1" applyProtection="1">
      <protection locked="0"/>
    </xf>
    <xf numFmtId="167" fontId="8" fillId="12" borderId="18" xfId="0" applyNumberFormat="1" applyFont="1" applyFill="1" applyBorder="1" applyProtection="1">
      <protection locked="0"/>
    </xf>
    <xf numFmtId="0" fontId="8" fillId="12" borderId="18" xfId="0" applyFont="1" applyFill="1" applyBorder="1" applyProtection="1">
      <protection locked="0"/>
    </xf>
    <xf numFmtId="0" fontId="8" fillId="12" borderId="19" xfId="0" applyFont="1" applyFill="1" applyBorder="1" applyProtection="1">
      <protection locked="0"/>
    </xf>
    <xf numFmtId="0" fontId="8" fillId="12" borderId="27" xfId="0" applyFont="1" applyFill="1" applyBorder="1" applyProtection="1">
      <protection locked="0"/>
    </xf>
    <xf numFmtId="168" fontId="8" fillId="12" borderId="42" xfId="3" applyNumberFormat="1" applyFont="1" applyFill="1" applyBorder="1" applyProtection="1">
      <protection locked="0"/>
    </xf>
    <xf numFmtId="167" fontId="8" fillId="12" borderId="42" xfId="0" applyNumberFormat="1" applyFont="1" applyFill="1" applyBorder="1" applyProtection="1">
      <protection locked="0"/>
    </xf>
    <xf numFmtId="0" fontId="8" fillId="12" borderId="42" xfId="0" applyFont="1" applyFill="1" applyBorder="1" applyProtection="1">
      <protection locked="0"/>
    </xf>
    <xf numFmtId="0" fontId="8" fillId="12" borderId="38" xfId="0" applyFont="1" applyFill="1" applyBorder="1" applyProtection="1">
      <protection locked="0"/>
    </xf>
    <xf numFmtId="0" fontId="8" fillId="12" borderId="37" xfId="0" applyFont="1" applyFill="1" applyBorder="1" applyProtection="1">
      <protection locked="0"/>
    </xf>
    <xf numFmtId="168" fontId="8" fillId="12" borderId="43" xfId="3" applyNumberFormat="1" applyFont="1" applyFill="1" applyBorder="1" applyProtection="1">
      <protection locked="0"/>
    </xf>
    <xf numFmtId="167" fontId="8" fillId="12" borderId="43" xfId="0" applyNumberFormat="1" applyFont="1" applyFill="1" applyBorder="1" applyProtection="1">
      <protection locked="0"/>
    </xf>
    <xf numFmtId="0" fontId="8" fillId="12" borderId="43" xfId="0" applyFont="1" applyFill="1" applyBorder="1" applyProtection="1">
      <protection locked="0"/>
    </xf>
    <xf numFmtId="0" fontId="8" fillId="12" borderId="26" xfId="0" applyFont="1" applyFill="1" applyBorder="1" applyProtection="1">
      <protection locked="0"/>
    </xf>
    <xf numFmtId="167" fontId="8" fillId="2" borderId="18" xfId="0" applyNumberFormat="1" applyFont="1" applyFill="1" applyBorder="1" applyProtection="1">
      <protection locked="0"/>
    </xf>
    <xf numFmtId="168" fontId="8" fillId="2" borderId="18" xfId="3" applyNumberFormat="1" applyFont="1" applyFill="1" applyBorder="1" applyProtection="1">
      <protection locked="0"/>
    </xf>
    <xf numFmtId="0" fontId="8" fillId="2" borderId="9" xfId="0" applyFont="1" applyFill="1" applyBorder="1" applyProtection="1">
      <protection locked="0"/>
    </xf>
    <xf numFmtId="0" fontId="8" fillId="2" borderId="18" xfId="0" applyFont="1" applyFill="1" applyBorder="1" applyProtection="1">
      <protection locked="0"/>
    </xf>
    <xf numFmtId="0" fontId="8" fillId="2" borderId="19" xfId="0" applyFont="1" applyFill="1" applyBorder="1" applyProtection="1">
      <protection locked="0"/>
    </xf>
    <xf numFmtId="0" fontId="8" fillId="2" borderId="26" xfId="0" applyFont="1" applyFill="1" applyBorder="1" applyProtection="1">
      <protection locked="0"/>
    </xf>
    <xf numFmtId="0" fontId="8" fillId="2" borderId="37" xfId="0" applyFont="1" applyFill="1" applyBorder="1" applyProtection="1">
      <protection locked="0"/>
    </xf>
    <xf numFmtId="168" fontId="8" fillId="2" borderId="43" xfId="3" applyNumberFormat="1" applyFont="1" applyFill="1" applyBorder="1" applyProtection="1">
      <protection locked="0"/>
    </xf>
    <xf numFmtId="167" fontId="8" fillId="2" borderId="43" xfId="0" applyNumberFormat="1" applyFont="1" applyFill="1" applyBorder="1" applyProtection="1">
      <protection locked="0"/>
    </xf>
    <xf numFmtId="0" fontId="8" fillId="2" borderId="43" xfId="0" applyFont="1" applyFill="1" applyBorder="1" applyProtection="1">
      <protection locked="0"/>
    </xf>
    <xf numFmtId="165" fontId="8" fillId="3" borderId="1" xfId="3" applyFont="1" applyFill="1" applyBorder="1" applyProtection="1"/>
    <xf numFmtId="167" fontId="8" fillId="3" borderId="1" xfId="0" applyNumberFormat="1" applyFont="1" applyFill="1" applyBorder="1" applyProtection="1"/>
    <xf numFmtId="165" fontId="6" fillId="3" borderId="45" xfId="3" applyFont="1" applyFill="1" applyBorder="1" applyProtection="1"/>
    <xf numFmtId="167" fontId="6" fillId="3" borderId="45" xfId="0" applyNumberFormat="1" applyFont="1" applyFill="1" applyBorder="1" applyProtection="1"/>
    <xf numFmtId="167" fontId="8" fillId="3" borderId="3" xfId="0" applyNumberFormat="1" applyFont="1" applyFill="1" applyBorder="1" applyProtection="1"/>
    <xf numFmtId="167" fontId="6" fillId="3" borderId="47" xfId="0" applyNumberFormat="1" applyFont="1" applyFill="1" applyBorder="1" applyProtection="1"/>
    <xf numFmtId="0" fontId="11" fillId="4" borderId="26" xfId="0" applyFont="1" applyFill="1" applyBorder="1" applyAlignment="1">
      <alignment vertical="top"/>
    </xf>
    <xf numFmtId="0" fontId="10" fillId="4" borderId="1" xfId="0" applyFont="1" applyFill="1" applyBorder="1" applyAlignment="1">
      <alignment wrapText="1"/>
    </xf>
    <xf numFmtId="0" fontId="11" fillId="4" borderId="31" xfId="0" applyFont="1" applyFill="1" applyBorder="1"/>
    <xf numFmtId="164" fontId="10" fillId="11" borderId="56" xfId="0" applyNumberFormat="1" applyFont="1" applyFill="1" applyBorder="1"/>
    <xf numFmtId="165" fontId="11" fillId="3" borderId="20" xfId="0" applyNumberFormat="1" applyFont="1" applyFill="1" applyBorder="1" applyAlignment="1">
      <alignment vertical="center"/>
    </xf>
    <xf numFmtId="169" fontId="11" fillId="11" borderId="1" xfId="0" applyNumberFormat="1" applyFont="1" applyFill="1" applyBorder="1" applyAlignment="1">
      <alignment horizontal="right"/>
    </xf>
    <xf numFmtId="0" fontId="39" fillId="10" borderId="0" xfId="0" applyFont="1" applyFill="1"/>
    <xf numFmtId="167" fontId="39" fillId="10" borderId="0" xfId="0" applyNumberFormat="1" applyFont="1" applyFill="1"/>
    <xf numFmtId="0" fontId="47" fillId="6" borderId="0" xfId="0" applyFont="1" applyFill="1" applyAlignment="1">
      <alignment vertical="center"/>
    </xf>
    <xf numFmtId="0" fontId="5" fillId="0" borderId="0" xfId="0" applyFont="1"/>
    <xf numFmtId="0" fontId="8" fillId="10" borderId="0" xfId="0" applyFont="1" applyFill="1" applyBorder="1"/>
    <xf numFmtId="0" fontId="8" fillId="0" borderId="0" xfId="0" applyFont="1" applyBorder="1"/>
    <xf numFmtId="167" fontId="8" fillId="6" borderId="0" xfId="0" applyNumberFormat="1" applyFont="1" applyFill="1" applyBorder="1"/>
    <xf numFmtId="9" fontId="8" fillId="6" borderId="0" xfId="4" applyFont="1" applyFill="1" applyBorder="1"/>
    <xf numFmtId="0" fontId="39" fillId="0" borderId="0" xfId="0" applyFont="1" applyBorder="1"/>
    <xf numFmtId="167" fontId="17" fillId="10" borderId="0" xfId="0" applyNumberFormat="1" applyFont="1" applyFill="1" applyBorder="1"/>
    <xf numFmtId="9" fontId="17" fillId="10" borderId="0" xfId="4" applyFont="1" applyFill="1" applyBorder="1"/>
    <xf numFmtId="0" fontId="17" fillId="0" borderId="0" xfId="0" applyFont="1" applyBorder="1"/>
    <xf numFmtId="9" fontId="10" fillId="15" borderId="1" xfId="4" applyNumberFormat="1" applyFont="1" applyFill="1" applyBorder="1" applyAlignment="1">
      <alignment horizontal="center" vertical="center"/>
    </xf>
    <xf numFmtId="167" fontId="10" fillId="15" borderId="1" xfId="5" applyNumberFormat="1" applyFont="1" applyFill="1" applyBorder="1" applyAlignment="1">
      <alignment horizontal="left" vertical="center"/>
    </xf>
    <xf numFmtId="0" fontId="15" fillId="10" borderId="0" xfId="0" applyFont="1" applyFill="1"/>
    <xf numFmtId="0" fontId="30" fillId="10" borderId="0" xfId="0" applyFont="1" applyFill="1"/>
    <xf numFmtId="170" fontId="10" fillId="17" borderId="18" xfId="0" applyNumberFormat="1" applyFont="1" applyFill="1" applyBorder="1"/>
    <xf numFmtId="164" fontId="10" fillId="17" borderId="19" xfId="0" applyNumberFormat="1" applyFont="1" applyFill="1" applyBorder="1"/>
    <xf numFmtId="164" fontId="11" fillId="17" borderId="3" xfId="0" applyNumberFormat="1" applyFont="1" applyFill="1" applyBorder="1"/>
    <xf numFmtId="164" fontId="11" fillId="11" borderId="56" xfId="0" applyNumberFormat="1" applyFont="1" applyFill="1" applyBorder="1"/>
    <xf numFmtId="0" fontId="11" fillId="4" borderId="18" xfId="0" applyFont="1" applyFill="1" applyBorder="1"/>
    <xf numFmtId="0" fontId="11" fillId="4" borderId="24" xfId="0" applyFont="1" applyFill="1" applyBorder="1"/>
    <xf numFmtId="0" fontId="50" fillId="0" borderId="0" xfId="0" applyFont="1" applyAlignment="1">
      <alignment vertical="center"/>
    </xf>
    <xf numFmtId="170" fontId="43" fillId="10" borderId="1" xfId="3" applyNumberFormat="1" applyFont="1" applyFill="1" applyBorder="1"/>
    <xf numFmtId="0" fontId="39" fillId="0" borderId="0" xfId="0" applyFont="1" applyAlignment="1">
      <alignment horizontal="left" wrapText="1"/>
    </xf>
    <xf numFmtId="0" fontId="47" fillId="6" borderId="0" xfId="0" applyFont="1" applyFill="1"/>
    <xf numFmtId="167" fontId="10" fillId="15" borderId="1" xfId="5" applyNumberFormat="1" applyFont="1" applyFill="1" applyBorder="1" applyAlignment="1" applyProtection="1">
      <alignment vertical="center"/>
      <protection locked="0"/>
    </xf>
    <xf numFmtId="167" fontId="10" fillId="15" borderId="5" xfId="5" applyNumberFormat="1" applyFont="1" applyFill="1" applyBorder="1" applyAlignment="1">
      <alignment horizontal="left" vertical="center"/>
    </xf>
    <xf numFmtId="169" fontId="10" fillId="18" borderId="1" xfId="0" applyNumberFormat="1" applyFont="1" applyFill="1" applyBorder="1"/>
    <xf numFmtId="0" fontId="45" fillId="10" borderId="0" xfId="0" applyFont="1" applyFill="1" applyAlignment="1"/>
    <xf numFmtId="0" fontId="8" fillId="10" borderId="0" xfId="0" applyFont="1" applyFill="1" applyAlignment="1"/>
    <xf numFmtId="0" fontId="49" fillId="6" borderId="0" xfId="0" applyFont="1" applyFill="1" applyAlignment="1">
      <alignment vertical="center"/>
    </xf>
    <xf numFmtId="0" fontId="11" fillId="10" borderId="6" xfId="0" applyFont="1" applyFill="1" applyBorder="1"/>
    <xf numFmtId="0" fontId="10" fillId="10" borderId="8" xfId="0" applyFont="1" applyFill="1" applyBorder="1"/>
    <xf numFmtId="0" fontId="11" fillId="4" borderId="1" xfId="0" applyFont="1" applyFill="1" applyBorder="1" applyAlignment="1">
      <alignment vertical="top" wrapText="1"/>
    </xf>
    <xf numFmtId="4" fontId="11" fillId="3" borderId="1" xfId="0" applyNumberFormat="1" applyFont="1" applyFill="1" applyBorder="1" applyAlignment="1">
      <alignment vertical="top" wrapText="1"/>
    </xf>
    <xf numFmtId="169" fontId="11" fillId="3" borderId="1" xfId="0" applyNumberFormat="1" applyFont="1" applyFill="1" applyBorder="1" applyAlignment="1">
      <alignment vertical="top" wrapText="1"/>
    </xf>
    <xf numFmtId="0" fontId="11" fillId="4" borderId="57" xfId="0" applyFont="1" applyFill="1" applyBorder="1" applyAlignment="1">
      <alignment horizontal="center" wrapText="1"/>
    </xf>
    <xf numFmtId="3" fontId="43" fillId="10" borderId="1" xfId="0" applyNumberFormat="1" applyFont="1" applyFill="1" applyBorder="1" applyAlignment="1">
      <alignment horizontal="center"/>
    </xf>
    <xf numFmtId="169" fontId="37" fillId="14" borderId="21" xfId="0" applyNumberFormat="1" applyFont="1" applyFill="1" applyBorder="1" applyAlignment="1">
      <alignment vertical="center"/>
    </xf>
    <xf numFmtId="169" fontId="37" fillId="18" borderId="56" xfId="0" applyNumberFormat="1" applyFont="1" applyFill="1" applyBorder="1" applyAlignment="1">
      <alignment vertical="center"/>
    </xf>
    <xf numFmtId="0" fontId="53" fillId="0" borderId="0" xfId="0" applyFont="1" applyFill="1"/>
    <xf numFmtId="9" fontId="10" fillId="16" borderId="1" xfId="4" applyNumberFormat="1" applyFont="1" applyFill="1" applyBorder="1" applyAlignment="1" applyProtection="1">
      <alignment horizontal="center"/>
      <protection locked="0"/>
    </xf>
    <xf numFmtId="9" fontId="10" fillId="16" borderId="1" xfId="4" applyNumberFormat="1" applyFont="1" applyFill="1" applyBorder="1" applyAlignment="1" applyProtection="1">
      <alignment horizontal="center" vertical="center"/>
      <protection locked="0"/>
    </xf>
    <xf numFmtId="0" fontId="54" fillId="6" borderId="0" xfId="0" applyFont="1" applyFill="1" applyAlignment="1">
      <alignment vertical="top"/>
    </xf>
    <xf numFmtId="0" fontId="10" fillId="4" borderId="26" xfId="0" applyFont="1" applyFill="1" applyBorder="1" applyAlignment="1">
      <alignment vertical="top" wrapText="1"/>
    </xf>
    <xf numFmtId="0" fontId="11" fillId="4" borderId="26" xfId="0" applyFont="1" applyFill="1" applyBorder="1" applyAlignment="1">
      <alignment vertical="top" wrapText="1"/>
    </xf>
    <xf numFmtId="0" fontId="10" fillId="4" borderId="9" xfId="0" applyFont="1" applyFill="1" applyBorder="1" applyAlignment="1">
      <alignment wrapText="1"/>
    </xf>
    <xf numFmtId="0" fontId="53" fillId="9" borderId="2" xfId="0" applyFont="1" applyFill="1" applyBorder="1" applyProtection="1">
      <protection locked="0"/>
    </xf>
    <xf numFmtId="0" fontId="61" fillId="0" borderId="0" xfId="0" applyFont="1"/>
    <xf numFmtId="0" fontId="61" fillId="0" borderId="0" xfId="0" applyFont="1" applyAlignment="1">
      <alignment vertical="center" wrapText="1"/>
    </xf>
    <xf numFmtId="0" fontId="61" fillId="0" borderId="0" xfId="0" applyFont="1" applyAlignment="1">
      <alignment vertical="center"/>
    </xf>
    <xf numFmtId="0" fontId="63" fillId="6" borderId="27" xfId="0" applyFont="1" applyFill="1" applyBorder="1" applyAlignment="1">
      <alignment vertical="center"/>
    </xf>
    <xf numFmtId="0" fontId="56" fillId="6" borderId="42" xfId="0" applyFont="1" applyFill="1" applyBorder="1" applyAlignment="1">
      <alignment vertical="center"/>
    </xf>
    <xf numFmtId="0" fontId="43" fillId="6" borderId="42" xfId="0" applyFont="1" applyFill="1" applyBorder="1"/>
    <xf numFmtId="0" fontId="43" fillId="6" borderId="38" xfId="0" applyFont="1" applyFill="1" applyBorder="1"/>
    <xf numFmtId="0" fontId="47" fillId="6" borderId="58" xfId="0" applyFont="1" applyFill="1" applyBorder="1" applyAlignment="1">
      <alignment vertical="center"/>
    </xf>
    <xf numFmtId="0" fontId="56" fillId="6" borderId="0" xfId="0" applyFont="1" applyFill="1" applyBorder="1" applyAlignment="1">
      <alignment vertical="center"/>
    </xf>
    <xf numFmtId="0" fontId="43" fillId="6" borderId="0" xfId="0" applyFont="1" applyFill="1" applyBorder="1"/>
    <xf numFmtId="0" fontId="43" fillId="6" borderId="59" xfId="0" applyFont="1" applyFill="1" applyBorder="1"/>
    <xf numFmtId="0" fontId="43" fillId="6" borderId="58" xfId="0" applyFont="1" applyFill="1" applyBorder="1" applyAlignment="1">
      <alignment vertical="center"/>
    </xf>
    <xf numFmtId="0" fontId="56" fillId="6" borderId="58" xfId="0" applyFont="1" applyFill="1" applyBorder="1"/>
    <xf numFmtId="0" fontId="62" fillId="0" borderId="37" xfId="0" applyFont="1" applyBorder="1" applyAlignment="1">
      <alignment vertical="center"/>
    </xf>
    <xf numFmtId="0" fontId="62" fillId="0" borderId="43" xfId="0" applyFont="1" applyBorder="1"/>
    <xf numFmtId="0" fontId="62" fillId="0" borderId="26" xfId="0" applyFont="1" applyBorder="1"/>
    <xf numFmtId="0" fontId="43" fillId="4" borderId="9" xfId="0" applyFont="1" applyFill="1" applyBorder="1" applyAlignment="1">
      <alignment wrapText="1"/>
    </xf>
    <xf numFmtId="172" fontId="45" fillId="6" borderId="1" xfId="0" applyNumberFormat="1" applyFont="1" applyFill="1" applyBorder="1"/>
    <xf numFmtId="167" fontId="10" fillId="10" borderId="1" xfId="5" applyNumberFormat="1" applyFont="1" applyFill="1" applyBorder="1" applyProtection="1">
      <protection locked="0"/>
    </xf>
    <xf numFmtId="9" fontId="10" fillId="10" borderId="1" xfId="4" applyNumberFormat="1" applyFont="1" applyFill="1" applyBorder="1" applyAlignment="1" applyProtection="1">
      <alignment horizontal="center"/>
      <protection locked="0"/>
    </xf>
    <xf numFmtId="167" fontId="10" fillId="10" borderId="1" xfId="5" applyNumberFormat="1" applyFont="1" applyFill="1" applyBorder="1" applyAlignment="1">
      <alignment vertical="center"/>
    </xf>
    <xf numFmtId="0" fontId="10" fillId="4" borderId="5" xfId="0" applyFont="1" applyFill="1" applyBorder="1" applyAlignment="1">
      <alignment vertical="top" wrapText="1"/>
    </xf>
    <xf numFmtId="167" fontId="10" fillId="9" borderId="5" xfId="5" applyNumberFormat="1" applyFont="1" applyFill="1" applyBorder="1" applyProtection="1">
      <protection locked="0"/>
    </xf>
    <xf numFmtId="9" fontId="10" fillId="16" borderId="5" xfId="4" applyNumberFormat="1" applyFont="1" applyFill="1" applyBorder="1" applyAlignment="1" applyProtection="1">
      <alignment horizontal="center"/>
      <protection locked="0"/>
    </xf>
    <xf numFmtId="167" fontId="10" fillId="3" borderId="5" xfId="5" applyNumberFormat="1" applyFont="1" applyFill="1" applyBorder="1" applyAlignment="1">
      <alignment vertical="center"/>
    </xf>
    <xf numFmtId="167" fontId="10" fillId="10" borderId="0" xfId="5" applyNumberFormat="1" applyFont="1" applyFill="1" applyBorder="1" applyProtection="1">
      <protection locked="0"/>
    </xf>
    <xf numFmtId="9" fontId="10" fillId="10" borderId="0" xfId="4" applyNumberFormat="1" applyFont="1" applyFill="1" applyBorder="1" applyAlignment="1" applyProtection="1">
      <alignment horizontal="center"/>
      <protection locked="0"/>
    </xf>
    <xf numFmtId="167" fontId="10" fillId="10" borderId="0" xfId="5" applyNumberFormat="1" applyFont="1" applyFill="1" applyBorder="1" applyAlignment="1">
      <alignment vertical="center"/>
    </xf>
    <xf numFmtId="0" fontId="35" fillId="10" borderId="0" xfId="0" applyFont="1" applyFill="1" applyBorder="1" applyAlignment="1">
      <alignment vertical="top" wrapText="1"/>
    </xf>
    <xf numFmtId="0" fontId="10" fillId="10" borderId="0" xfId="0" applyFont="1" applyFill="1" applyBorder="1" applyAlignment="1">
      <alignment vertical="top" wrapText="1"/>
    </xf>
    <xf numFmtId="0" fontId="14" fillId="5" borderId="1" xfId="0" applyFont="1" applyFill="1" applyBorder="1" applyAlignment="1">
      <alignment vertical="top"/>
    </xf>
    <xf numFmtId="0" fontId="14" fillId="5" borderId="1" xfId="0" applyFont="1" applyFill="1" applyBorder="1" applyAlignment="1">
      <alignment vertical="top" wrapText="1"/>
    </xf>
    <xf numFmtId="167" fontId="14" fillId="5" borderId="1" xfId="5" applyNumberFormat="1" applyFont="1" applyFill="1" applyBorder="1" applyAlignment="1">
      <alignment horizontal="center" vertical="top" wrapText="1"/>
    </xf>
    <xf numFmtId="0" fontId="12" fillId="5" borderId="1" xfId="4" applyNumberFormat="1" applyFont="1" applyFill="1" applyBorder="1" applyAlignment="1">
      <alignment horizontal="center" wrapText="1"/>
    </xf>
    <xf numFmtId="0" fontId="14" fillId="5" borderId="1" xfId="0" applyFont="1" applyFill="1" applyBorder="1" applyAlignment="1">
      <alignment horizontal="center" vertical="top" wrapText="1"/>
    </xf>
    <xf numFmtId="0" fontId="13" fillId="10" borderId="37" xfId="0" applyFont="1" applyFill="1" applyBorder="1" applyAlignment="1">
      <alignment vertical="top"/>
    </xf>
    <xf numFmtId="0" fontId="13" fillId="10" borderId="43" xfId="0" applyFont="1" applyFill="1" applyBorder="1" applyAlignment="1">
      <alignment vertical="top" wrapText="1"/>
    </xf>
    <xf numFmtId="167" fontId="10" fillId="10" borderId="43" xfId="5" applyNumberFormat="1" applyFont="1" applyFill="1" applyBorder="1"/>
    <xf numFmtId="0" fontId="10" fillId="10" borderId="43" xfId="0" applyFont="1" applyFill="1" applyBorder="1" applyAlignment="1">
      <alignment horizontal="center"/>
    </xf>
    <xf numFmtId="9" fontId="8" fillId="10" borderId="0" xfId="4" applyFont="1" applyFill="1"/>
    <xf numFmtId="0" fontId="8" fillId="6" borderId="0" xfId="0" applyFont="1" applyFill="1" applyBorder="1"/>
    <xf numFmtId="168" fontId="8" fillId="6" borderId="0" xfId="3" applyNumberFormat="1" applyFont="1" applyFill="1" applyBorder="1"/>
    <xf numFmtId="0" fontId="10" fillId="10" borderId="0" xfId="0" applyFont="1" applyFill="1" applyBorder="1" applyAlignment="1">
      <alignment horizontal="center"/>
    </xf>
    <xf numFmtId="0" fontId="10" fillId="10" borderId="0" xfId="0" applyFont="1" applyFill="1" applyBorder="1" applyAlignment="1">
      <alignment vertical="center"/>
    </xf>
    <xf numFmtId="167" fontId="8" fillId="10" borderId="0" xfId="0" applyNumberFormat="1" applyFont="1" applyFill="1" applyBorder="1"/>
    <xf numFmtId="0" fontId="6" fillId="10" borderId="0" xfId="0" applyFont="1" applyFill="1" applyBorder="1" applyAlignment="1">
      <alignment horizontal="left"/>
    </xf>
    <xf numFmtId="167" fontId="6" fillId="10" borderId="0" xfId="0" applyNumberFormat="1" applyFont="1" applyFill="1"/>
    <xf numFmtId="0" fontId="35" fillId="4" borderId="5" xfId="0" applyFont="1" applyFill="1" applyBorder="1" applyAlignment="1">
      <alignment vertical="top" wrapText="1"/>
    </xf>
    <xf numFmtId="172" fontId="45" fillId="6" borderId="5" xfId="0" applyNumberFormat="1" applyFont="1" applyFill="1" applyBorder="1"/>
    <xf numFmtId="0" fontId="25" fillId="4" borderId="60" xfId="0" applyFont="1" applyFill="1" applyBorder="1" applyAlignment="1">
      <alignment vertical="top" wrapText="1"/>
    </xf>
    <xf numFmtId="0" fontId="11" fillId="4" borderId="61" xfId="0" applyFont="1" applyFill="1" applyBorder="1" applyAlignment="1">
      <alignment vertical="top" wrapText="1"/>
    </xf>
    <xf numFmtId="167" fontId="11" fillId="10" borderId="61" xfId="5" applyNumberFormat="1" applyFont="1" applyFill="1" applyBorder="1" applyProtection="1">
      <protection locked="0"/>
    </xf>
    <xf numFmtId="9" fontId="11" fillId="10" borderId="61" xfId="4" applyNumberFormat="1" applyFont="1" applyFill="1" applyBorder="1" applyAlignment="1" applyProtection="1">
      <alignment horizontal="center"/>
      <protection locked="0"/>
    </xf>
    <xf numFmtId="167" fontId="11" fillId="10" borderId="61" xfId="5" applyNumberFormat="1" applyFont="1" applyFill="1" applyBorder="1" applyAlignment="1">
      <alignment vertical="center"/>
    </xf>
    <xf numFmtId="167" fontId="6" fillId="6" borderId="62" xfId="0" applyNumberFormat="1" applyFont="1" applyFill="1" applyBorder="1"/>
    <xf numFmtId="167" fontId="11" fillId="3" borderId="56" xfId="5" applyNumberFormat="1" applyFont="1" applyFill="1" applyBorder="1" applyAlignment="1">
      <alignment vertical="center"/>
    </xf>
    <xf numFmtId="167" fontId="6" fillId="6" borderId="63" xfId="0" applyNumberFormat="1" applyFont="1" applyFill="1" applyBorder="1"/>
    <xf numFmtId="0" fontId="38" fillId="10" borderId="0" xfId="0" applyFont="1" applyFill="1" applyBorder="1" applyAlignment="1">
      <alignment horizontal="left"/>
    </xf>
    <xf numFmtId="0" fontId="38" fillId="17" borderId="56" xfId="0" applyFont="1" applyFill="1" applyBorder="1" applyAlignment="1">
      <alignment horizontal="left"/>
    </xf>
    <xf numFmtId="0" fontId="11" fillId="8" borderId="60" xfId="0" applyFont="1" applyFill="1" applyBorder="1" applyAlignment="1">
      <alignment vertical="top"/>
    </xf>
    <xf numFmtId="0" fontId="11" fillId="8" borderId="61" xfId="0" applyFont="1" applyFill="1" applyBorder="1" applyAlignment="1">
      <alignment vertical="top"/>
    </xf>
    <xf numFmtId="0" fontId="11" fillId="19" borderId="8" xfId="0" applyFont="1" applyFill="1" applyBorder="1" applyAlignment="1">
      <alignment vertical="top" wrapText="1"/>
    </xf>
    <xf numFmtId="164" fontId="10" fillId="10" borderId="1" xfId="0" applyNumberFormat="1" applyFont="1" applyFill="1" applyBorder="1"/>
    <xf numFmtId="164" fontId="10" fillId="10" borderId="3" xfId="0" applyNumberFormat="1" applyFont="1" applyFill="1" applyBorder="1"/>
    <xf numFmtId="0" fontId="56" fillId="0" borderId="0" xfId="0" applyFont="1" applyAlignment="1">
      <alignment vertical="center"/>
    </xf>
    <xf numFmtId="0" fontId="61" fillId="0" borderId="0" xfId="0" applyFont="1" applyAlignment="1">
      <alignment vertical="center" wrapText="1"/>
    </xf>
    <xf numFmtId="0" fontId="51" fillId="0" borderId="0" xfId="0" applyFont="1" applyAlignment="1">
      <alignment vertical="center"/>
    </xf>
    <xf numFmtId="0" fontId="58" fillId="0" borderId="0" xfId="0" applyFont="1" applyAlignment="1">
      <alignment vertical="center"/>
    </xf>
    <xf numFmtId="0" fontId="57" fillId="0" borderId="58" xfId="0" applyFont="1" applyBorder="1" applyAlignment="1">
      <alignment vertical="center"/>
    </xf>
    <xf numFmtId="0" fontId="57" fillId="0" borderId="0" xfId="0" applyFont="1" applyBorder="1" applyAlignment="1">
      <alignment vertical="center"/>
    </xf>
    <xf numFmtId="0" fontId="57" fillId="0" borderId="59" xfId="0" applyFont="1" applyBorder="1" applyAlignment="1">
      <alignment vertical="center"/>
    </xf>
    <xf numFmtId="0" fontId="11" fillId="6" borderId="6" xfId="0" applyFont="1" applyFill="1" applyBorder="1" applyAlignment="1">
      <alignment vertical="top" wrapText="1"/>
    </xf>
    <xf numFmtId="0" fontId="0" fillId="6" borderId="8" xfId="0" applyFill="1" applyBorder="1" applyAlignment="1"/>
    <xf numFmtId="0" fontId="10" fillId="7" borderId="25" xfId="0" applyFont="1" applyFill="1" applyBorder="1" applyAlignment="1">
      <alignment vertical="top" wrapText="1"/>
    </xf>
    <xf numFmtId="0" fontId="27" fillId="7" borderId="36" xfId="0" applyFont="1" applyFill="1" applyBorder="1" applyAlignment="1">
      <alignment vertical="top" wrapText="1"/>
    </xf>
    <xf numFmtId="0" fontId="11" fillId="6" borderId="0" xfId="0" applyFont="1" applyFill="1" applyBorder="1" applyAlignment="1">
      <alignment vertical="center"/>
    </xf>
    <xf numFmtId="0" fontId="0" fillId="6" borderId="0" xfId="0" applyFill="1" applyAlignment="1">
      <alignment vertical="center"/>
    </xf>
    <xf numFmtId="0" fontId="11" fillId="7" borderId="13" xfId="0" applyFont="1" applyFill="1" applyBorder="1" applyAlignment="1">
      <alignment vertical="center"/>
    </xf>
    <xf numFmtId="0" fontId="32" fillId="7" borderId="15" xfId="0" applyFont="1" applyFill="1" applyBorder="1" applyAlignment="1">
      <alignment vertical="center"/>
    </xf>
    <xf numFmtId="0" fontId="10" fillId="7" borderId="31" xfId="0" applyFont="1" applyFill="1" applyBorder="1" applyAlignment="1">
      <alignment vertical="center" wrapText="1"/>
    </xf>
    <xf numFmtId="0" fontId="27" fillId="7" borderId="32" xfId="0" applyFont="1" applyFill="1" applyBorder="1" applyAlignment="1">
      <alignment vertical="center"/>
    </xf>
    <xf numFmtId="0" fontId="27" fillId="7" borderId="32" xfId="0" applyFont="1" applyFill="1" applyBorder="1" applyAlignment="1">
      <alignment vertical="center" wrapText="1"/>
    </xf>
    <xf numFmtId="0" fontId="10" fillId="7" borderId="31" xfId="0" applyFont="1" applyFill="1" applyBorder="1" applyAlignment="1">
      <alignment vertical="center"/>
    </xf>
    <xf numFmtId="0" fontId="10" fillId="7" borderId="31" xfId="0" applyFont="1" applyFill="1" applyBorder="1" applyAlignment="1">
      <alignment vertical="top" wrapText="1"/>
    </xf>
    <xf numFmtId="0" fontId="27" fillId="7" borderId="32" xfId="0" applyFont="1" applyFill="1" applyBorder="1" applyAlignment="1">
      <alignment vertical="top" wrapText="1"/>
    </xf>
    <xf numFmtId="0" fontId="39" fillId="0" borderId="0" xfId="0" applyFont="1" applyAlignment="1">
      <alignment horizontal="left" wrapText="1"/>
    </xf>
    <xf numFmtId="0" fontId="6" fillId="10" borderId="0" xfId="0" applyFont="1" applyFill="1" applyBorder="1" applyAlignment="1">
      <alignment horizontal="left"/>
    </xf>
    <xf numFmtId="0" fontId="8" fillId="7" borderId="9" xfId="0" applyFont="1" applyFill="1" applyBorder="1" applyAlignment="1" applyProtection="1">
      <protection locked="0"/>
    </xf>
    <xf numFmtId="0" fontId="0" fillId="0" borderId="18" xfId="0" applyBorder="1" applyAlignment="1" applyProtection="1">
      <protection locked="0"/>
    </xf>
    <xf numFmtId="0" fontId="0" fillId="0" borderId="19" xfId="0" applyBorder="1" applyAlignment="1" applyProtection="1">
      <protection locked="0"/>
    </xf>
    <xf numFmtId="0" fontId="6" fillId="4" borderId="6"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4" borderId="39" xfId="0" applyFont="1" applyFill="1" applyBorder="1" applyAlignment="1">
      <alignment horizontal="left"/>
    </xf>
    <xf numFmtId="0" fontId="6" fillId="4" borderId="40" xfId="0" applyFont="1" applyFill="1" applyBorder="1" applyAlignment="1">
      <alignment horizontal="left"/>
    </xf>
    <xf numFmtId="0" fontId="6" fillId="4" borderId="41" xfId="0" applyFont="1" applyFill="1" applyBorder="1" applyAlignment="1">
      <alignment horizontal="left"/>
    </xf>
    <xf numFmtId="0" fontId="6" fillId="13" borderId="46" xfId="0" applyFont="1" applyFill="1" applyBorder="1" applyAlignment="1"/>
    <xf numFmtId="0" fontId="6" fillId="13" borderId="54" xfId="0" applyFont="1" applyFill="1" applyBorder="1" applyAlignment="1"/>
    <xf numFmtId="0" fontId="6" fillId="13" borderId="51" xfId="0" applyFont="1" applyFill="1" applyBorder="1" applyAlignment="1"/>
    <xf numFmtId="0" fontId="6" fillId="6" borderId="6" xfId="0" applyFont="1" applyFill="1" applyBorder="1" applyAlignment="1"/>
    <xf numFmtId="0" fontId="0" fillId="0" borderId="7" xfId="0" applyBorder="1" applyAlignment="1"/>
    <xf numFmtId="0" fontId="0" fillId="0" borderId="53" xfId="0" applyBorder="1" applyAlignment="1"/>
    <xf numFmtId="0" fontId="51" fillId="0" borderId="0" xfId="0" applyFont="1" applyAlignment="1">
      <alignment horizontal="left" wrapText="1"/>
    </xf>
    <xf numFmtId="0" fontId="11" fillId="4" borderId="25" xfId="0" applyFont="1" applyFill="1" applyBorder="1" applyAlignment="1">
      <alignment vertical="center" wrapText="1"/>
    </xf>
    <xf numFmtId="0" fontId="0" fillId="0" borderId="30" xfId="0" applyBorder="1" applyAlignment="1"/>
    <xf numFmtId="167" fontId="48" fillId="10" borderId="0" xfId="0" applyNumberFormat="1" applyFont="1" applyFill="1" applyAlignment="1">
      <alignment horizontal="left" wrapText="1"/>
    </xf>
    <xf numFmtId="167" fontId="10" fillId="19" borderId="8" xfId="5" applyNumberFormat="1" applyFont="1" applyFill="1" applyBorder="1"/>
  </cellXfs>
  <cellStyles count="10">
    <cellStyle name="Euro" xfId="1" xr:uid="{00000000-0005-0000-0000-000000000000}"/>
    <cellStyle name="Hyperlink" xfId="2" builtinId="8"/>
    <cellStyle name="Komma" xfId="3" builtinId="3"/>
    <cellStyle name="Procent" xfId="4" builtinId="5"/>
    <cellStyle name="Standaard" xfId="0" builtinId="0"/>
    <cellStyle name="Standaard 2" xfId="6" xr:uid="{00000000-0005-0000-0000-000005000000}"/>
    <cellStyle name="Standaard 3" xfId="7" xr:uid="{00000000-0005-0000-0000-000006000000}"/>
    <cellStyle name="Standaard 4" xfId="8" xr:uid="{00000000-0005-0000-0000-000007000000}"/>
    <cellStyle name="Standaard 5" xfId="9" xr:uid="{00000000-0005-0000-0000-000008000000}"/>
    <cellStyle name="Valuta" xfId="5" builtinId="4"/>
  </cellStyles>
  <dxfs count="0"/>
  <tableStyles count="0" defaultTableStyle="TableStyleMedium2" defaultPivotStyle="PivotStyleLight16"/>
  <colors>
    <mruColors>
      <color rgb="FFCCFFCC"/>
      <color rgb="FFCC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9"/>
  <sheetViews>
    <sheetView showGridLines="0" tabSelected="1" showRuler="0" zoomScaleNormal="100" workbookViewId="0">
      <selection activeCell="A4" sqref="A4"/>
    </sheetView>
  </sheetViews>
  <sheetFormatPr defaultColWidth="9.140625" defaultRowHeight="12.75" x14ac:dyDescent="0.2"/>
  <cols>
    <col min="1" max="1" width="23.140625" style="95" customWidth="1"/>
    <col min="2" max="2" width="107.42578125" style="95" customWidth="1"/>
    <col min="3" max="3" width="1.7109375" style="95" customWidth="1"/>
    <col min="4" max="4" width="1.140625" style="95" customWidth="1"/>
    <col min="5" max="6" width="1.5703125" style="95" customWidth="1"/>
    <col min="7" max="7" width="1.42578125" style="95" customWidth="1"/>
    <col min="8" max="8" width="1.140625" style="95" customWidth="1"/>
    <col min="9" max="16384" width="9.140625" style="95"/>
  </cols>
  <sheetData>
    <row r="1" spans="1:7" s="141" customFormat="1" ht="21.75" customHeight="1" x14ac:dyDescent="0.2">
      <c r="A1" s="363" t="s">
        <v>247</v>
      </c>
    </row>
    <row r="2" spans="1:7" s="93" customFormat="1" ht="26.25" customHeight="1" x14ac:dyDescent="0.3">
      <c r="A2" s="253" t="s">
        <v>208</v>
      </c>
      <c r="C2" s="94"/>
    </row>
    <row r="3" spans="1:7" ht="19.5" customHeight="1" x14ac:dyDescent="0.2">
      <c r="A3" s="147" t="s">
        <v>111</v>
      </c>
      <c r="B3" s="147"/>
    </row>
    <row r="4" spans="1:7" ht="13.5" thickBot="1" x14ac:dyDescent="0.25"/>
    <row r="5" spans="1:7" ht="13.5" thickBot="1" x14ac:dyDescent="0.25">
      <c r="A5" s="439" t="s">
        <v>60</v>
      </c>
      <c r="B5" s="440"/>
      <c r="C5" s="96"/>
      <c r="D5" s="96"/>
      <c r="E5" s="96"/>
      <c r="F5" s="96"/>
      <c r="G5" s="96"/>
    </row>
    <row r="6" spans="1:7" x14ac:dyDescent="0.2">
      <c r="A6" s="97"/>
      <c r="B6" s="154" t="s">
        <v>23</v>
      </c>
      <c r="C6" s="96"/>
      <c r="D6" s="96"/>
      <c r="E6" s="96"/>
      <c r="F6" s="96"/>
      <c r="G6" s="96"/>
    </row>
    <row r="7" spans="1:7" x14ac:dyDescent="0.2">
      <c r="A7" s="97"/>
      <c r="B7" s="155" t="s">
        <v>24</v>
      </c>
      <c r="C7" s="96"/>
      <c r="D7" s="96"/>
      <c r="E7" s="96"/>
      <c r="F7" s="96"/>
      <c r="G7" s="96"/>
    </row>
    <row r="8" spans="1:7" x14ac:dyDescent="0.2">
      <c r="A8" s="97"/>
      <c r="B8" s="155" t="s">
        <v>25</v>
      </c>
      <c r="C8" s="96"/>
      <c r="D8" s="96"/>
      <c r="E8" s="96"/>
      <c r="F8" s="96"/>
      <c r="G8" s="96"/>
    </row>
    <row r="9" spans="1:7" x14ac:dyDescent="0.2">
      <c r="A9" s="97"/>
      <c r="B9" s="155" t="s">
        <v>67</v>
      </c>
      <c r="C9" s="96"/>
      <c r="D9" s="96"/>
      <c r="E9" s="96"/>
      <c r="F9" s="96"/>
      <c r="G9" s="96"/>
    </row>
    <row r="10" spans="1:7" x14ac:dyDescent="0.2">
      <c r="A10" s="260"/>
      <c r="B10" s="155" t="s">
        <v>112</v>
      </c>
      <c r="C10" s="96"/>
      <c r="D10" s="96"/>
      <c r="E10" s="96"/>
      <c r="F10" s="96"/>
      <c r="G10" s="96"/>
    </row>
    <row r="11" spans="1:7" x14ac:dyDescent="0.2">
      <c r="A11" s="97"/>
      <c r="B11" s="155" t="s">
        <v>121</v>
      </c>
      <c r="C11" s="96"/>
      <c r="D11" s="96"/>
      <c r="E11" s="96"/>
      <c r="F11" s="96"/>
      <c r="G11" s="96"/>
    </row>
    <row r="12" spans="1:7" x14ac:dyDescent="0.2">
      <c r="A12" s="97"/>
      <c r="B12" s="155" t="s">
        <v>27</v>
      </c>
      <c r="C12" s="96"/>
      <c r="D12" s="96"/>
      <c r="E12" s="96"/>
      <c r="F12" s="96"/>
      <c r="G12" s="96"/>
    </row>
    <row r="13" spans="1:7" x14ac:dyDescent="0.2">
      <c r="A13" s="97"/>
      <c r="B13" s="155" t="s">
        <v>49</v>
      </c>
      <c r="C13" s="96"/>
      <c r="D13" s="96"/>
      <c r="E13" s="96"/>
      <c r="F13" s="96"/>
      <c r="G13" s="96"/>
    </row>
    <row r="14" spans="1:7" x14ac:dyDescent="0.2">
      <c r="A14" s="97"/>
      <c r="B14" s="155"/>
      <c r="C14" s="96"/>
      <c r="D14" s="96"/>
      <c r="E14" s="96"/>
      <c r="F14" s="96"/>
      <c r="G14" s="96"/>
    </row>
    <row r="15" spans="1:7" ht="45.75" customHeight="1" thickBot="1" x14ac:dyDescent="0.25">
      <c r="A15" s="98"/>
      <c r="B15" s="156" t="s">
        <v>77</v>
      </c>
      <c r="C15" s="96"/>
      <c r="D15" s="261"/>
      <c r="E15" s="96"/>
      <c r="F15" s="96"/>
      <c r="G15" s="96"/>
    </row>
    <row r="16" spans="1:7" ht="13.5" thickBot="1" x14ac:dyDescent="0.25">
      <c r="A16" s="96"/>
      <c r="B16" s="96"/>
      <c r="C16" s="96"/>
      <c r="D16" s="106"/>
      <c r="E16" s="96"/>
      <c r="F16" s="96"/>
      <c r="G16" s="96"/>
    </row>
    <row r="17" spans="1:7" x14ac:dyDescent="0.2">
      <c r="A17" s="104"/>
      <c r="B17" s="153"/>
      <c r="C17" s="96"/>
      <c r="D17" s="148"/>
      <c r="E17" s="99"/>
      <c r="F17" s="96"/>
      <c r="G17" s="96"/>
    </row>
    <row r="18" spans="1:7" x14ac:dyDescent="0.2">
      <c r="A18" s="103" t="s">
        <v>76</v>
      </c>
      <c r="B18" s="151" t="s">
        <v>50</v>
      </c>
      <c r="C18" s="96"/>
      <c r="D18" s="148"/>
      <c r="E18" s="99"/>
      <c r="F18" s="96"/>
      <c r="G18" s="96"/>
    </row>
    <row r="19" spans="1:7" x14ac:dyDescent="0.2">
      <c r="A19" s="103"/>
      <c r="B19" s="167" t="s">
        <v>52</v>
      </c>
      <c r="C19" s="96"/>
      <c r="D19" s="148"/>
      <c r="E19" s="99"/>
      <c r="F19" s="96"/>
      <c r="G19" s="96"/>
    </row>
    <row r="20" spans="1:7" x14ac:dyDescent="0.2">
      <c r="A20" s="97"/>
      <c r="B20" s="151" t="s">
        <v>71</v>
      </c>
      <c r="C20" s="96"/>
      <c r="D20" s="148"/>
      <c r="E20" s="99"/>
      <c r="F20" s="96"/>
      <c r="G20" s="96"/>
    </row>
    <row r="21" spans="1:7" x14ac:dyDescent="0.2">
      <c r="A21" s="97"/>
      <c r="B21" s="151" t="s">
        <v>61</v>
      </c>
      <c r="C21" s="96"/>
      <c r="D21" s="148"/>
      <c r="E21" s="100"/>
      <c r="F21" s="96"/>
      <c r="G21" s="96"/>
    </row>
    <row r="22" spans="1:7" x14ac:dyDescent="0.2">
      <c r="A22" s="97"/>
      <c r="B22" s="151"/>
      <c r="C22" s="96"/>
      <c r="D22" s="148"/>
      <c r="E22" s="100"/>
      <c r="F22" s="96"/>
      <c r="G22" s="96"/>
    </row>
    <row r="23" spans="1:7" x14ac:dyDescent="0.2">
      <c r="A23" s="97"/>
      <c r="B23" s="151"/>
      <c r="C23" s="96"/>
      <c r="D23" s="148"/>
      <c r="E23" s="100"/>
      <c r="F23" s="96"/>
      <c r="G23" s="96"/>
    </row>
    <row r="24" spans="1:7" ht="13.5" thickBot="1" x14ac:dyDescent="0.25">
      <c r="A24" s="98"/>
      <c r="B24" s="152"/>
      <c r="C24" s="96"/>
      <c r="D24" s="148"/>
      <c r="E24" s="100"/>
      <c r="F24" s="96"/>
      <c r="G24" s="96"/>
    </row>
    <row r="25" spans="1:7" ht="13.5" thickBot="1" x14ac:dyDescent="0.25">
      <c r="A25" s="96"/>
      <c r="B25" s="96"/>
      <c r="C25" s="96"/>
      <c r="D25" s="148"/>
      <c r="E25" s="100"/>
      <c r="F25" s="96"/>
      <c r="G25" s="96"/>
    </row>
    <row r="26" spans="1:7" ht="50.25" customHeight="1" x14ac:dyDescent="0.2">
      <c r="A26" s="168" t="s">
        <v>131</v>
      </c>
      <c r="B26" s="169" t="s">
        <v>50</v>
      </c>
      <c r="C26" s="96"/>
      <c r="D26" s="148"/>
      <c r="E26" s="100"/>
      <c r="F26" s="96"/>
      <c r="G26" s="96"/>
    </row>
    <row r="27" spans="1:7" ht="23.25" x14ac:dyDescent="0.2">
      <c r="A27" s="252" t="s">
        <v>132</v>
      </c>
      <c r="B27" s="167" t="s">
        <v>68</v>
      </c>
      <c r="C27" s="96"/>
      <c r="D27" s="148"/>
      <c r="E27" s="100"/>
      <c r="F27" s="96"/>
      <c r="G27" s="96"/>
    </row>
    <row r="28" spans="1:7" ht="22.5" customHeight="1" x14ac:dyDescent="0.2">
      <c r="A28" s="252"/>
      <c r="B28" s="151" t="s">
        <v>53</v>
      </c>
      <c r="C28" s="96"/>
      <c r="D28" s="148"/>
      <c r="E28" s="100"/>
      <c r="F28" s="96"/>
      <c r="G28" s="96"/>
    </row>
    <row r="29" spans="1:7" ht="24" customHeight="1" x14ac:dyDescent="0.2">
      <c r="A29" s="97"/>
      <c r="B29" s="170" t="s">
        <v>56</v>
      </c>
      <c r="C29" s="96"/>
      <c r="D29" s="148"/>
      <c r="E29" s="100"/>
      <c r="F29" s="96"/>
      <c r="G29" s="96"/>
    </row>
    <row r="30" spans="1:7" x14ac:dyDescent="0.2">
      <c r="A30" s="97"/>
      <c r="B30" s="151" t="s">
        <v>122</v>
      </c>
      <c r="C30" s="96"/>
      <c r="D30" s="148"/>
      <c r="E30" s="100"/>
      <c r="F30" s="96"/>
      <c r="G30" s="96"/>
    </row>
    <row r="31" spans="1:7" x14ac:dyDescent="0.2">
      <c r="A31" s="97"/>
      <c r="B31" s="151" t="s">
        <v>55</v>
      </c>
      <c r="C31" s="96"/>
      <c r="D31" s="148"/>
      <c r="E31" s="100"/>
      <c r="F31" s="96"/>
      <c r="G31" s="96"/>
    </row>
    <row r="32" spans="1:7" ht="13.5" thickBot="1" x14ac:dyDescent="0.25">
      <c r="A32" s="98"/>
      <c r="B32" s="152" t="s">
        <v>57</v>
      </c>
      <c r="C32" s="96"/>
      <c r="D32" s="148"/>
      <c r="E32" s="100"/>
      <c r="F32" s="96"/>
      <c r="G32" s="96"/>
    </row>
    <row r="33" spans="1:7" ht="13.5" thickBot="1" x14ac:dyDescent="0.25">
      <c r="A33" s="96"/>
      <c r="B33" s="96"/>
      <c r="C33" s="96"/>
      <c r="D33" s="148"/>
      <c r="E33" s="100"/>
      <c r="F33" s="96"/>
      <c r="G33" s="96"/>
    </row>
    <row r="34" spans="1:7" ht="13.5" thickBot="1" x14ac:dyDescent="0.25">
      <c r="A34" s="351"/>
      <c r="B34" s="352"/>
      <c r="C34" s="96"/>
      <c r="D34" s="149"/>
      <c r="E34" s="96"/>
      <c r="F34" s="96"/>
      <c r="G34" s="96"/>
    </row>
    <row r="35" spans="1:7" ht="13.5" thickBot="1" x14ac:dyDescent="0.25">
      <c r="A35" s="101"/>
      <c r="B35" s="99"/>
      <c r="C35" s="96"/>
      <c r="D35" s="96"/>
      <c r="E35" s="96"/>
      <c r="F35" s="96"/>
      <c r="G35" s="96"/>
    </row>
    <row r="36" spans="1:7" s="102" customFormat="1" x14ac:dyDescent="0.2">
      <c r="A36" s="445" t="s">
        <v>47</v>
      </c>
      <c r="B36" s="446"/>
      <c r="C36" s="96"/>
      <c r="D36" s="96"/>
      <c r="E36" s="96"/>
      <c r="F36" s="96"/>
      <c r="G36" s="96"/>
    </row>
    <row r="37" spans="1:7" s="102" customFormat="1" x14ac:dyDescent="0.2">
      <c r="A37" s="165"/>
      <c r="B37" s="164"/>
      <c r="C37" s="96"/>
      <c r="D37" s="96"/>
      <c r="E37" s="96"/>
      <c r="F37" s="96"/>
      <c r="G37" s="96"/>
    </row>
    <row r="38" spans="1:7" s="102" customFormat="1" x14ac:dyDescent="0.2">
      <c r="A38" s="450" t="s">
        <v>48</v>
      </c>
      <c r="B38" s="448"/>
      <c r="C38" s="96"/>
      <c r="D38" s="96"/>
      <c r="E38" s="96"/>
      <c r="F38" s="96"/>
      <c r="G38" s="96"/>
    </row>
    <row r="39" spans="1:7" s="102" customFormat="1" ht="30" customHeight="1" x14ac:dyDescent="0.2">
      <c r="A39" s="105" t="s">
        <v>129</v>
      </c>
      <c r="B39" s="150"/>
      <c r="C39" s="106"/>
      <c r="D39" s="96"/>
      <c r="E39" s="96"/>
      <c r="F39" s="96"/>
      <c r="G39" s="96"/>
    </row>
    <row r="40" spans="1:7" s="102" customFormat="1" ht="12" customHeight="1" x14ac:dyDescent="0.2">
      <c r="A40" s="105" t="s">
        <v>192</v>
      </c>
      <c r="B40" s="150"/>
      <c r="C40" s="106"/>
      <c r="D40" s="96"/>
      <c r="E40" s="96"/>
      <c r="F40" s="96"/>
      <c r="G40" s="96"/>
    </row>
    <row r="41" spans="1:7" s="102" customFormat="1" ht="41.25" customHeight="1" x14ac:dyDescent="0.2">
      <c r="A41" s="447" t="s">
        <v>46</v>
      </c>
      <c r="B41" s="448"/>
      <c r="C41" s="96"/>
      <c r="D41" s="96"/>
      <c r="E41" s="96"/>
      <c r="F41" s="96"/>
      <c r="G41" s="96"/>
    </row>
    <row r="42" spans="1:7" s="102" customFormat="1" ht="36" customHeight="1" x14ac:dyDescent="0.2">
      <c r="A42" s="447" t="s">
        <v>128</v>
      </c>
      <c r="B42" s="449"/>
      <c r="C42" s="96"/>
      <c r="D42" s="96"/>
      <c r="E42" s="96"/>
      <c r="F42" s="96"/>
      <c r="G42" s="96"/>
    </row>
    <row r="43" spans="1:7" s="102" customFormat="1" ht="9.75" customHeight="1" x14ac:dyDescent="0.2">
      <c r="A43" s="447"/>
      <c r="B43" s="449"/>
      <c r="C43" s="96"/>
      <c r="D43" s="96"/>
      <c r="E43" s="96"/>
      <c r="F43" s="96"/>
      <c r="G43" s="96"/>
    </row>
    <row r="44" spans="1:7" s="102" customFormat="1" ht="38.25" customHeight="1" x14ac:dyDescent="0.2">
      <c r="A44" s="447" t="s">
        <v>114</v>
      </c>
      <c r="B44" s="449"/>
      <c r="C44" s="96"/>
      <c r="D44" s="96"/>
      <c r="E44" s="96"/>
      <c r="F44" s="96"/>
      <c r="G44" s="96"/>
    </row>
    <row r="45" spans="1:7" s="102" customFormat="1" ht="38.25" customHeight="1" x14ac:dyDescent="0.2">
      <c r="A45" s="451" t="s">
        <v>124</v>
      </c>
      <c r="B45" s="452"/>
      <c r="C45" s="96"/>
      <c r="D45" s="96"/>
      <c r="E45" s="96"/>
      <c r="F45" s="96"/>
      <c r="G45" s="96"/>
    </row>
    <row r="46" spans="1:7" ht="6.75" customHeight="1" thickBot="1" x14ac:dyDescent="0.25">
      <c r="A46" s="441"/>
      <c r="B46" s="442"/>
      <c r="C46" s="96"/>
      <c r="D46" s="96"/>
      <c r="E46" s="96"/>
      <c r="F46" s="96"/>
      <c r="G46" s="96"/>
    </row>
    <row r="47" spans="1:7" x14ac:dyDescent="0.2">
      <c r="A47" s="443"/>
      <c r="B47" s="444"/>
      <c r="C47" s="96"/>
      <c r="D47" s="96"/>
      <c r="E47" s="96"/>
      <c r="F47" s="96"/>
      <c r="G47" s="96"/>
    </row>
    <row r="48" spans="1:7" x14ac:dyDescent="0.2">
      <c r="A48" s="371" t="s">
        <v>178</v>
      </c>
      <c r="B48" s="372"/>
      <c r="C48" s="373"/>
      <c r="D48" s="373"/>
      <c r="E48" s="374"/>
      <c r="F48" s="96"/>
      <c r="G48" s="96"/>
    </row>
    <row r="49" spans="1:12" x14ac:dyDescent="0.2">
      <c r="A49" s="375"/>
      <c r="B49" s="376"/>
      <c r="C49" s="377"/>
      <c r="D49" s="377"/>
      <c r="E49" s="378"/>
      <c r="F49" s="96"/>
      <c r="G49" s="96"/>
    </row>
    <row r="50" spans="1:12" x14ac:dyDescent="0.2">
      <c r="A50" s="379" t="s">
        <v>180</v>
      </c>
      <c r="B50" s="376"/>
      <c r="C50" s="377"/>
      <c r="D50" s="377"/>
      <c r="E50" s="378"/>
      <c r="F50" s="96"/>
      <c r="G50" s="96"/>
    </row>
    <row r="51" spans="1:12" x14ac:dyDescent="0.2">
      <c r="A51" s="379" t="s">
        <v>137</v>
      </c>
      <c r="B51" s="376"/>
      <c r="C51" s="377"/>
      <c r="D51" s="377"/>
      <c r="E51" s="378"/>
      <c r="F51" s="96"/>
      <c r="G51" s="96"/>
    </row>
    <row r="52" spans="1:12" x14ac:dyDescent="0.2">
      <c r="A52" s="379" t="s">
        <v>138</v>
      </c>
      <c r="B52" s="376"/>
      <c r="C52" s="377"/>
      <c r="D52" s="377"/>
      <c r="E52" s="378"/>
      <c r="F52" s="96"/>
      <c r="G52" s="96"/>
    </row>
    <row r="53" spans="1:12" x14ac:dyDescent="0.2">
      <c r="A53" s="379" t="s">
        <v>181</v>
      </c>
      <c r="B53" s="376"/>
      <c r="C53" s="377"/>
      <c r="D53" s="377"/>
      <c r="E53" s="378"/>
      <c r="F53" s="96"/>
      <c r="G53" s="96"/>
    </row>
    <row r="54" spans="1:12" x14ac:dyDescent="0.2">
      <c r="A54" s="379" t="s">
        <v>182</v>
      </c>
      <c r="B54" s="376"/>
      <c r="C54" s="377"/>
      <c r="D54" s="377"/>
      <c r="E54" s="378"/>
      <c r="F54" s="96"/>
      <c r="G54" s="96"/>
    </row>
    <row r="55" spans="1:12" x14ac:dyDescent="0.2">
      <c r="A55" s="379" t="s">
        <v>183</v>
      </c>
      <c r="B55" s="376"/>
      <c r="C55" s="377"/>
      <c r="D55" s="377"/>
      <c r="E55" s="378"/>
      <c r="F55" s="96"/>
      <c r="G55" s="96"/>
    </row>
    <row r="56" spans="1:12" x14ac:dyDescent="0.2">
      <c r="A56" s="379" t="s">
        <v>139</v>
      </c>
      <c r="B56" s="376"/>
      <c r="C56" s="377"/>
      <c r="D56" s="377"/>
      <c r="E56" s="378"/>
      <c r="F56" s="96"/>
      <c r="G56" s="96"/>
    </row>
    <row r="57" spans="1:12" x14ac:dyDescent="0.2">
      <c r="A57" s="379"/>
      <c r="B57" s="376"/>
      <c r="C57" s="377"/>
      <c r="D57" s="377"/>
      <c r="E57" s="378"/>
      <c r="F57" s="96"/>
      <c r="G57" s="96"/>
    </row>
    <row r="58" spans="1:12" x14ac:dyDescent="0.2">
      <c r="A58" s="379" t="s">
        <v>136</v>
      </c>
      <c r="B58" s="376"/>
      <c r="C58" s="377"/>
      <c r="D58" s="377"/>
      <c r="E58" s="378"/>
      <c r="F58" s="96"/>
      <c r="G58" s="96"/>
    </row>
    <row r="59" spans="1:12" x14ac:dyDescent="0.2">
      <c r="A59" s="379" t="s">
        <v>184</v>
      </c>
      <c r="B59" s="376"/>
      <c r="C59" s="377"/>
      <c r="D59" s="377"/>
      <c r="E59" s="378"/>
      <c r="F59" s="96"/>
      <c r="G59" s="96"/>
    </row>
    <row r="60" spans="1:12" x14ac:dyDescent="0.2">
      <c r="A60" s="379" t="s">
        <v>185</v>
      </c>
      <c r="B60" s="376"/>
      <c r="C60" s="377"/>
      <c r="D60" s="377"/>
      <c r="E60" s="378"/>
      <c r="F60" s="96"/>
      <c r="G60" s="96"/>
    </row>
    <row r="61" spans="1:12" x14ac:dyDescent="0.2">
      <c r="A61" s="380"/>
      <c r="B61" s="376"/>
      <c r="C61" s="377"/>
      <c r="D61" s="377"/>
      <c r="E61" s="378"/>
      <c r="F61" s="96"/>
      <c r="G61" s="96"/>
    </row>
    <row r="62" spans="1:12" x14ac:dyDescent="0.2">
      <c r="A62" s="379" t="s">
        <v>140</v>
      </c>
      <c r="B62" s="376"/>
      <c r="C62" s="377"/>
      <c r="D62" s="377"/>
      <c r="E62" s="378"/>
      <c r="F62" s="96"/>
      <c r="G62" s="96"/>
    </row>
    <row r="63" spans="1:12" x14ac:dyDescent="0.2">
      <c r="A63" s="379" t="s">
        <v>186</v>
      </c>
      <c r="B63" s="376"/>
      <c r="C63" s="377"/>
      <c r="D63" s="377"/>
      <c r="E63" s="378"/>
      <c r="F63" s="96"/>
      <c r="G63" s="96"/>
    </row>
    <row r="64" spans="1:12" ht="15" x14ac:dyDescent="0.25">
      <c r="A64" s="436"/>
      <c r="B64" s="437"/>
      <c r="C64" s="437"/>
      <c r="D64" s="437"/>
      <c r="E64" s="438"/>
      <c r="F64" s="368"/>
      <c r="G64" s="368"/>
      <c r="H64" s="368"/>
      <c r="I64" s="433"/>
      <c r="J64" s="433"/>
      <c r="K64" s="433"/>
      <c r="L64" s="433"/>
    </row>
    <row r="65" spans="1:12" ht="15" x14ac:dyDescent="0.25">
      <c r="A65" s="381" t="s">
        <v>187</v>
      </c>
      <c r="B65" s="382"/>
      <c r="C65" s="382"/>
      <c r="D65" s="382"/>
      <c r="E65" s="383"/>
      <c r="F65" s="368"/>
      <c r="G65" s="368"/>
      <c r="H65" s="368"/>
      <c r="I65" s="433"/>
      <c r="J65" s="433"/>
      <c r="K65" s="433"/>
      <c r="L65" s="433"/>
    </row>
    <row r="66" spans="1:12" ht="15" x14ac:dyDescent="0.2">
      <c r="A66" s="435" t="s">
        <v>179</v>
      </c>
      <c r="B66" s="435"/>
      <c r="C66" s="435"/>
      <c r="D66" s="435"/>
      <c r="E66" s="435"/>
      <c r="F66" s="435"/>
      <c r="G66" s="435"/>
      <c r="H66" s="435"/>
      <c r="I66" s="435"/>
      <c r="J66" s="433"/>
      <c r="K66" s="433"/>
      <c r="L66" s="433"/>
    </row>
    <row r="67" spans="1:12" ht="15" x14ac:dyDescent="0.2">
      <c r="A67" s="435"/>
      <c r="B67" s="435"/>
      <c r="C67" s="435"/>
      <c r="D67" s="435"/>
      <c r="E67" s="435"/>
      <c r="F67" s="435"/>
      <c r="G67" s="435"/>
      <c r="H67" s="435"/>
      <c r="I67" s="435"/>
      <c r="J67" s="435"/>
      <c r="K67" s="433"/>
      <c r="L67" s="433"/>
    </row>
    <row r="68" spans="1:12" ht="15" x14ac:dyDescent="0.2">
      <c r="A68" s="435"/>
      <c r="B68" s="435"/>
      <c r="C68" s="435"/>
      <c r="D68" s="435"/>
      <c r="E68" s="435"/>
      <c r="F68" s="435"/>
      <c r="G68" s="435"/>
      <c r="H68" s="435"/>
      <c r="I68" s="433"/>
      <c r="J68" s="433"/>
      <c r="K68" s="433"/>
      <c r="L68" s="433"/>
    </row>
    <row r="69" spans="1:12" x14ac:dyDescent="0.2">
      <c r="A69" s="435" t="s">
        <v>179</v>
      </c>
      <c r="B69" s="435"/>
      <c r="C69" s="435"/>
      <c r="D69" s="435"/>
      <c r="E69" s="435"/>
      <c r="F69" s="435"/>
      <c r="G69" s="435"/>
      <c r="H69" s="435"/>
      <c r="I69" s="435"/>
      <c r="J69" s="435"/>
      <c r="K69" s="435"/>
      <c r="L69" s="435"/>
    </row>
    <row r="70" spans="1:12" ht="15" x14ac:dyDescent="0.2">
      <c r="A70" s="435"/>
      <c r="B70" s="435"/>
      <c r="C70" s="435"/>
      <c r="D70" s="435"/>
      <c r="E70" s="435"/>
      <c r="F70" s="435"/>
      <c r="G70" s="435"/>
      <c r="H70" s="435"/>
      <c r="I70" s="435"/>
      <c r="J70" s="435"/>
      <c r="K70" s="435"/>
      <c r="L70" s="369"/>
    </row>
    <row r="71" spans="1:12" ht="15" x14ac:dyDescent="0.25">
      <c r="A71" s="435" t="s">
        <v>179</v>
      </c>
      <c r="B71" s="435"/>
      <c r="C71" s="435"/>
      <c r="D71" s="435"/>
      <c r="E71" s="435"/>
      <c r="F71" s="435"/>
      <c r="G71" s="435"/>
      <c r="H71" s="368"/>
      <c r="I71" s="433"/>
      <c r="J71" s="433"/>
      <c r="K71" s="433"/>
      <c r="L71" s="433"/>
    </row>
    <row r="72" spans="1:12" ht="15" x14ac:dyDescent="0.25">
      <c r="A72" s="435"/>
      <c r="B72" s="435"/>
      <c r="C72" s="435"/>
      <c r="D72" s="435"/>
      <c r="E72" s="435"/>
      <c r="F72" s="435"/>
      <c r="G72" s="368"/>
      <c r="H72" s="368"/>
      <c r="I72" s="433"/>
      <c r="J72" s="433"/>
      <c r="K72" s="433"/>
      <c r="L72" s="433"/>
    </row>
    <row r="73" spans="1:12" ht="15" x14ac:dyDescent="0.25">
      <c r="A73" s="435"/>
      <c r="B73" s="435"/>
      <c r="C73" s="435"/>
      <c r="D73" s="435"/>
      <c r="E73" s="435"/>
      <c r="F73" s="435"/>
      <c r="G73" s="368"/>
      <c r="H73" s="368"/>
      <c r="I73" s="433"/>
      <c r="J73" s="433"/>
      <c r="K73" s="433"/>
      <c r="L73" s="433"/>
    </row>
    <row r="74" spans="1:12" x14ac:dyDescent="0.2">
      <c r="A74" s="435" t="s">
        <v>179</v>
      </c>
      <c r="B74" s="435"/>
      <c r="C74" s="435"/>
      <c r="D74" s="435"/>
      <c r="E74" s="435"/>
      <c r="F74" s="435"/>
      <c r="G74" s="435"/>
      <c r="H74" s="435"/>
      <c r="I74" s="435"/>
      <c r="J74" s="435"/>
      <c r="K74" s="435"/>
      <c r="L74" s="435"/>
    </row>
    <row r="75" spans="1:12" ht="15" x14ac:dyDescent="0.25">
      <c r="A75" s="370"/>
      <c r="B75" s="368"/>
      <c r="C75" s="368"/>
      <c r="D75" s="368"/>
      <c r="E75" s="368"/>
      <c r="F75" s="368"/>
      <c r="G75" s="368"/>
      <c r="H75" s="368"/>
      <c r="I75" s="433"/>
      <c r="J75" s="433"/>
      <c r="K75" s="433"/>
      <c r="L75" s="433"/>
    </row>
    <row r="76" spans="1:12" ht="15" x14ac:dyDescent="0.2">
      <c r="A76" s="435"/>
      <c r="B76" s="435"/>
      <c r="C76" s="435"/>
      <c r="D76" s="435"/>
      <c r="E76" s="435"/>
      <c r="F76" s="435"/>
      <c r="G76" s="435"/>
      <c r="H76" s="435"/>
      <c r="I76" s="435"/>
      <c r="J76" s="435"/>
      <c r="K76" s="433"/>
      <c r="L76" s="433"/>
    </row>
    <row r="77" spans="1:12" ht="15" x14ac:dyDescent="0.25">
      <c r="A77" s="432" t="s">
        <v>179</v>
      </c>
      <c r="B77" s="432"/>
      <c r="C77" s="432"/>
      <c r="D77" s="432"/>
      <c r="E77" s="432"/>
      <c r="F77" s="432"/>
      <c r="G77" s="432"/>
      <c r="H77" s="368"/>
      <c r="I77" s="433"/>
      <c r="J77" s="433"/>
      <c r="K77" s="433"/>
      <c r="L77" s="433"/>
    </row>
    <row r="78" spans="1:12" ht="15" x14ac:dyDescent="0.25">
      <c r="A78" s="368"/>
      <c r="B78" s="368"/>
      <c r="C78" s="368"/>
      <c r="D78" s="368"/>
      <c r="E78" s="368"/>
      <c r="F78" s="368"/>
      <c r="G78" s="368"/>
      <c r="H78" s="368"/>
      <c r="I78" s="433"/>
      <c r="J78" s="433"/>
      <c r="K78" s="433"/>
      <c r="L78" s="433"/>
    </row>
    <row r="79" spans="1:12" ht="15" x14ac:dyDescent="0.2">
      <c r="A79" s="434"/>
      <c r="B79" s="434"/>
      <c r="C79" s="434"/>
      <c r="D79" s="434"/>
      <c r="E79" s="434"/>
      <c r="F79" s="434"/>
      <c r="G79" s="434"/>
      <c r="H79" s="434"/>
      <c r="I79" s="433"/>
      <c r="J79" s="433"/>
      <c r="K79" s="433"/>
      <c r="L79" s="433"/>
    </row>
  </sheetData>
  <sheetProtection algorithmName="SHA-512" hashValue="JBIPk5NaHPK/JpGsT90U9zlGnnl41IuUNsoV56j/eiKOxFbU7eOiLH2ymI1F2DdnSyPjF8P6uIJPt4SZGHbeoQ==" saltValue="iDatknd7zD+lam9Kd+Ygsw==" spinCount="100000" sheet="1" selectLockedCells="1"/>
  <customSheetViews>
    <customSheetView guid="{AEBFB8B1-F3B8-4BC1-8D6D-6E9109CD6111}" showPageBreaks="1" fitToPage="1" printArea="1" topLeftCell="A19">
      <selection activeCell="B21" sqref="B21"/>
      <rowBreaks count="1" manualBreakCount="1">
        <brk id="45" max="16383" man="1"/>
      </rowBreaks>
      <pageMargins left="0.25" right="0.25" top="0.75" bottom="0.75" header="0.3" footer="0.3"/>
      <pageSetup paperSize="9" scale="75" orientation="portrait" r:id="rId1"/>
      <headerFooter alignWithMargins="0"/>
    </customSheetView>
  </customSheetViews>
  <mergeCells count="36">
    <mergeCell ref="A5:B5"/>
    <mergeCell ref="A46:B46"/>
    <mergeCell ref="A47:B47"/>
    <mergeCell ref="A36:B36"/>
    <mergeCell ref="A41:B41"/>
    <mergeCell ref="A42:B42"/>
    <mergeCell ref="A43:B43"/>
    <mergeCell ref="A44:B44"/>
    <mergeCell ref="A38:B38"/>
    <mergeCell ref="A45:B45"/>
    <mergeCell ref="A64:E64"/>
    <mergeCell ref="I64:L64"/>
    <mergeCell ref="I65:L65"/>
    <mergeCell ref="A66:I66"/>
    <mergeCell ref="J66:L66"/>
    <mergeCell ref="A67:J67"/>
    <mergeCell ref="K67:L67"/>
    <mergeCell ref="A68:H68"/>
    <mergeCell ref="I68:L68"/>
    <mergeCell ref="A69:L69"/>
    <mergeCell ref="A70:K70"/>
    <mergeCell ref="A71:G71"/>
    <mergeCell ref="I71:L71"/>
    <mergeCell ref="A72:F72"/>
    <mergeCell ref="I72:L72"/>
    <mergeCell ref="A73:F73"/>
    <mergeCell ref="I73:L73"/>
    <mergeCell ref="A74:L74"/>
    <mergeCell ref="I75:L75"/>
    <mergeCell ref="A76:J76"/>
    <mergeCell ref="K76:L76"/>
    <mergeCell ref="A77:G77"/>
    <mergeCell ref="I77:L77"/>
    <mergeCell ref="I78:L78"/>
    <mergeCell ref="A79:H79"/>
    <mergeCell ref="I79:L79"/>
  </mergeCells>
  <phoneticPr fontId="16" type="noConversion"/>
  <pageMargins left="0.23622047244094491" right="0.23622047244094491" top="0.74803149606299213" bottom="0.74803149606299213" header="0.31496062992125984" footer="0.31496062992125984"/>
  <pageSetup paperSize="9" scale="70" orientation="portrait" r:id="rId2"/>
  <headerFooter scaleWithDoc="0"/>
  <rowBreaks count="1" manualBreakCount="1">
    <brk id="4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5"/>
  <sheetViews>
    <sheetView showGridLines="0" showRuler="0" zoomScale="98" zoomScaleNormal="98" zoomScaleSheetLayoutView="100" zoomScalePageLayoutView="75" workbookViewId="0">
      <selection activeCell="D8" sqref="D8"/>
    </sheetView>
  </sheetViews>
  <sheetFormatPr defaultColWidth="9.140625" defaultRowHeight="15" x14ac:dyDescent="0.3"/>
  <cols>
    <col min="1" max="1" width="60.28515625" style="26" customWidth="1"/>
    <col min="2" max="2" width="28.7109375" style="1" customWidth="1"/>
    <col min="3" max="3" width="20.85546875" style="1" customWidth="1"/>
    <col min="4" max="4" width="13.140625" style="27" customWidth="1"/>
    <col min="5" max="5" width="13.42578125" style="64" customWidth="1"/>
    <col min="6" max="6" width="22.28515625" style="91" customWidth="1"/>
    <col min="7" max="7" width="10.5703125" style="1" bestFit="1" customWidth="1"/>
    <col min="8" max="16384" width="9.140625" style="1"/>
  </cols>
  <sheetData>
    <row r="1" spans="1:8" x14ac:dyDescent="0.3">
      <c r="A1" s="113"/>
      <c r="B1" s="114"/>
      <c r="C1" s="114"/>
      <c r="D1" s="115"/>
      <c r="E1" s="116"/>
      <c r="F1" s="117"/>
      <c r="G1" s="114"/>
      <c r="H1" s="114"/>
    </row>
    <row r="2" spans="1:8" x14ac:dyDescent="0.3">
      <c r="A2" s="113"/>
      <c r="B2" s="114"/>
      <c r="C2" s="114"/>
      <c r="D2" s="115"/>
      <c r="E2" s="116"/>
      <c r="F2" s="117"/>
      <c r="G2" s="114"/>
      <c r="H2" s="114"/>
    </row>
    <row r="3" spans="1:8" x14ac:dyDescent="0.3">
      <c r="A3" s="118" t="s">
        <v>188</v>
      </c>
      <c r="B3" s="99"/>
      <c r="C3" s="99"/>
      <c r="D3" s="119"/>
      <c r="E3" s="120"/>
      <c r="F3" s="121"/>
      <c r="G3" s="96"/>
      <c r="H3" s="114"/>
    </row>
    <row r="4" spans="1:8" ht="9.75" customHeight="1" x14ac:dyDescent="0.3">
      <c r="A4" s="122"/>
      <c r="B4" s="99"/>
      <c r="C4" s="99"/>
      <c r="D4" s="119"/>
      <c r="E4" s="120"/>
      <c r="F4" s="121"/>
      <c r="G4" s="96"/>
      <c r="H4" s="114"/>
    </row>
    <row r="5" spans="1:8" x14ac:dyDescent="0.3">
      <c r="A5" s="85" t="s">
        <v>28</v>
      </c>
      <c r="B5" s="86"/>
      <c r="C5" s="86"/>
      <c r="D5" s="87"/>
      <c r="E5" s="88"/>
      <c r="F5" s="89"/>
      <c r="G5" s="96"/>
      <c r="H5" s="114"/>
    </row>
    <row r="6" spans="1:8" s="33" customFormat="1" ht="45.75" customHeight="1" x14ac:dyDescent="0.3">
      <c r="A6" s="81" t="s">
        <v>21</v>
      </c>
      <c r="B6" s="159"/>
      <c r="C6" s="82" t="s">
        <v>35</v>
      </c>
      <c r="D6" s="83" t="s">
        <v>63</v>
      </c>
      <c r="E6" s="84" t="s">
        <v>31</v>
      </c>
      <c r="F6" s="157" t="s">
        <v>64</v>
      </c>
      <c r="G6" s="124"/>
      <c r="H6" s="125"/>
    </row>
    <row r="7" spans="1:8" s="33" customFormat="1" ht="27.75" customHeight="1" x14ac:dyDescent="0.3">
      <c r="A7" s="163"/>
      <c r="B7" s="158"/>
      <c r="C7" s="57"/>
      <c r="D7" s="386"/>
      <c r="E7" s="387"/>
      <c r="F7" s="388"/>
      <c r="G7" s="124"/>
      <c r="H7" s="360"/>
    </row>
    <row r="8" spans="1:8" ht="27" customHeight="1" x14ac:dyDescent="0.3">
      <c r="A8" s="163" t="s">
        <v>203</v>
      </c>
      <c r="B8" s="158" t="s">
        <v>62</v>
      </c>
      <c r="C8" s="57" t="s">
        <v>109</v>
      </c>
      <c r="D8" s="269">
        <v>0</v>
      </c>
      <c r="E8" s="361"/>
      <c r="F8" s="90">
        <f>D8*(1+E8)</f>
        <v>0</v>
      </c>
      <c r="G8" s="96"/>
      <c r="H8" s="114"/>
    </row>
    <row r="9" spans="1:8" s="25" customFormat="1" ht="45" x14ac:dyDescent="0.3">
      <c r="A9" s="68" t="s">
        <v>45</v>
      </c>
      <c r="B9" s="69"/>
      <c r="C9" s="69" t="s">
        <v>36</v>
      </c>
      <c r="D9" s="70" t="s">
        <v>63</v>
      </c>
      <c r="E9" s="71" t="s">
        <v>31</v>
      </c>
      <c r="F9" s="157" t="s">
        <v>64</v>
      </c>
      <c r="G9" s="127"/>
      <c r="H9" s="128"/>
    </row>
    <row r="10" spans="1:8" s="67" customFormat="1" x14ac:dyDescent="0.15">
      <c r="A10" s="65" t="s">
        <v>89</v>
      </c>
      <c r="B10" s="158" t="s">
        <v>62</v>
      </c>
      <c r="C10" s="160" t="s">
        <v>86</v>
      </c>
      <c r="D10" s="269">
        <v>0</v>
      </c>
      <c r="E10" s="362"/>
      <c r="F10" s="66">
        <f t="shared" ref="F10:F11" si="0">D10*(1+E10)</f>
        <v>0</v>
      </c>
      <c r="G10" s="129"/>
      <c r="H10" s="130"/>
    </row>
    <row r="11" spans="1:8" s="67" customFormat="1" x14ac:dyDescent="0.15">
      <c r="A11" s="65" t="s">
        <v>90</v>
      </c>
      <c r="B11" s="158" t="s">
        <v>62</v>
      </c>
      <c r="C11" s="65" t="s">
        <v>86</v>
      </c>
      <c r="D11" s="269">
        <v>0</v>
      </c>
      <c r="E11" s="362"/>
      <c r="F11" s="66">
        <f t="shared" si="0"/>
        <v>0</v>
      </c>
      <c r="G11" s="129"/>
      <c r="H11" s="130"/>
    </row>
    <row r="12" spans="1:8" s="334" customFormat="1" ht="45" x14ac:dyDescent="0.3">
      <c r="A12" s="68" t="s">
        <v>95</v>
      </c>
      <c r="B12" s="69"/>
      <c r="C12" s="69" t="s">
        <v>36</v>
      </c>
      <c r="D12" s="70" t="s">
        <v>63</v>
      </c>
      <c r="E12" s="71" t="s">
        <v>31</v>
      </c>
      <c r="F12" s="157" t="s">
        <v>64</v>
      </c>
      <c r="G12" s="333"/>
    </row>
    <row r="13" spans="1:8" s="334" customFormat="1" ht="37.5" customHeight="1" x14ac:dyDescent="0.3">
      <c r="A13" s="65" t="s">
        <v>113</v>
      </c>
      <c r="B13" s="57" t="s">
        <v>96</v>
      </c>
      <c r="C13" s="65" t="s">
        <v>94</v>
      </c>
      <c r="D13" s="345">
        <v>8.9499999999999993</v>
      </c>
      <c r="E13" s="331">
        <v>0.09</v>
      </c>
      <c r="F13" s="346">
        <f t="shared" ref="F13:F16" si="1">D13*(1+E13)</f>
        <v>9.7554999999999996</v>
      </c>
      <c r="G13" s="333"/>
    </row>
    <row r="14" spans="1:8" s="92" customFormat="1" ht="38.25" customHeight="1" x14ac:dyDescent="0.3">
      <c r="A14" s="65" t="s">
        <v>91</v>
      </c>
      <c r="B14" s="57" t="s">
        <v>96</v>
      </c>
      <c r="C14" s="65" t="s">
        <v>94</v>
      </c>
      <c r="D14" s="345">
        <v>7</v>
      </c>
      <c r="E14" s="331">
        <v>0.09</v>
      </c>
      <c r="F14" s="346">
        <f t="shared" si="1"/>
        <v>7.6300000000000008</v>
      </c>
      <c r="G14" s="63"/>
    </row>
    <row r="15" spans="1:8" s="92" customFormat="1" ht="37.5" customHeight="1" x14ac:dyDescent="0.3">
      <c r="A15" s="65" t="s">
        <v>92</v>
      </c>
      <c r="B15" s="57" t="s">
        <v>96</v>
      </c>
      <c r="C15" s="65" t="s">
        <v>94</v>
      </c>
      <c r="D15" s="345">
        <v>5.5</v>
      </c>
      <c r="E15" s="331">
        <v>0.09</v>
      </c>
      <c r="F15" s="346">
        <f t="shared" si="1"/>
        <v>5.9950000000000001</v>
      </c>
      <c r="G15" s="63"/>
    </row>
    <row r="16" spans="1:8" s="92" customFormat="1" ht="37.5" customHeight="1" x14ac:dyDescent="0.3">
      <c r="A16" s="65" t="s">
        <v>93</v>
      </c>
      <c r="B16" s="57" t="s">
        <v>96</v>
      </c>
      <c r="C16" s="65" t="s">
        <v>94</v>
      </c>
      <c r="D16" s="345">
        <v>8</v>
      </c>
      <c r="E16" s="331">
        <v>0.09</v>
      </c>
      <c r="F16" s="332">
        <f t="shared" si="1"/>
        <v>8.7200000000000006</v>
      </c>
      <c r="G16" s="63"/>
    </row>
    <row r="18" spans="1:5" x14ac:dyDescent="0.3">
      <c r="A18" s="453" t="s">
        <v>126</v>
      </c>
      <c r="B18" s="453"/>
      <c r="C18" s="453"/>
      <c r="D18" s="453"/>
      <c r="E18" s="453"/>
    </row>
    <row r="19" spans="1:5" x14ac:dyDescent="0.3">
      <c r="A19" s="453"/>
      <c r="B19" s="453"/>
      <c r="C19" s="453"/>
      <c r="D19" s="453"/>
      <c r="E19" s="453"/>
    </row>
    <row r="20" spans="1:5" x14ac:dyDescent="0.3">
      <c r="A20" s="343"/>
      <c r="B20" s="343"/>
      <c r="C20" s="343"/>
      <c r="D20" s="343"/>
      <c r="E20" s="343"/>
    </row>
    <row r="21" spans="1:5" x14ac:dyDescent="0.3">
      <c r="A21" s="348"/>
      <c r="B21" s="231"/>
      <c r="C21" s="231"/>
    </row>
    <row r="22" spans="1:5" x14ac:dyDescent="0.3">
      <c r="A22" s="348"/>
      <c r="B22" s="231"/>
      <c r="C22" s="231"/>
    </row>
    <row r="23" spans="1:5" x14ac:dyDescent="0.3">
      <c r="A23" s="349"/>
      <c r="B23" s="231"/>
      <c r="C23" s="231"/>
    </row>
    <row r="24" spans="1:5" x14ac:dyDescent="0.3">
      <c r="A24" s="1"/>
    </row>
    <row r="25" spans="1:5" x14ac:dyDescent="0.3">
      <c r="A25" s="341"/>
    </row>
  </sheetData>
  <sheetProtection algorithmName="SHA-512" hashValue="+mw4ODqhaJ41SyKOYwfHaWlKNyyJ4jJcwsRDzxJx72J/U4CnwC9kaBVa/b7yeHfFmddjMkoWBXOVNzLJ9riLoQ==" saltValue="rGB4bMWoUSd1QXuZ8klhaw==" spinCount="100000" sheet="1"/>
  <customSheetViews>
    <customSheetView guid="{AEBFB8B1-F3B8-4BC1-8D6D-6E9109CD6111}" showPageBreaks="1" fitToPage="1" printArea="1">
      <pane ySplit="4" topLeftCell="A8" activePane="bottomLeft" state="frozen"/>
      <selection pane="bottomLeft" activeCell="D9" sqref="D9"/>
      <pageMargins left="0.59055118110236227" right="0.59055118110236227" top="0.98425196850393704" bottom="0.98425196850393704" header="0.51181102362204722" footer="0.51181102362204722"/>
      <pageSetup paperSize="9" scale="58" orientation="portrait" r:id="rId1"/>
      <headerFooter alignWithMargins="0"/>
    </customSheetView>
  </customSheetViews>
  <mergeCells count="1">
    <mergeCell ref="A18:E19"/>
  </mergeCells>
  <phoneticPr fontId="0" type="noConversion"/>
  <pageMargins left="0.59055118110236227" right="0.59055118110236227" top="0.98425196850393704" bottom="0.98425196850393704" header="0.51181102362204722" footer="0.51181102362204722"/>
  <pageSetup paperSize="9" scale="58" orientation="portrait" r:id="rId2"/>
  <headerFooter alignWithMargins="0">
    <oddHeader xml:space="preserve">&amp;LAanbesteding Cateringdienstverlening t.b.v. Concernverlener FMH
met zaaknummer 31151096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08A8F-AABC-47F3-8AC8-F27352D12CE9}">
  <sheetPr>
    <pageSetUpPr fitToPage="1"/>
  </sheetPr>
  <dimension ref="A1:M36"/>
  <sheetViews>
    <sheetView showGridLines="0" zoomScaleNormal="100" zoomScaleSheetLayoutView="100" workbookViewId="0">
      <selection activeCell="A4" sqref="A4"/>
    </sheetView>
  </sheetViews>
  <sheetFormatPr defaultColWidth="9.140625" defaultRowHeight="15" x14ac:dyDescent="0.3"/>
  <cols>
    <col min="1" max="1" width="36.85546875" style="1" customWidth="1"/>
    <col min="2" max="2" width="12.5703125" style="1" customWidth="1"/>
    <col min="3" max="3" width="12" style="6" customWidth="1"/>
    <col min="4" max="4" width="15.42578125" style="3" customWidth="1"/>
    <col min="5" max="5" width="9.28515625" style="1" customWidth="1"/>
    <col min="6" max="6" width="15" style="1" customWidth="1"/>
    <col min="7" max="7" width="12.28515625" style="3" customWidth="1"/>
    <col min="8" max="8" width="21.85546875" style="3" customWidth="1"/>
    <col min="9" max="9" width="23.140625" style="17" customWidth="1"/>
    <col min="10" max="10" width="24.7109375" style="3" customWidth="1"/>
    <col min="11" max="16384" width="9.140625" style="1"/>
  </cols>
  <sheetData>
    <row r="1" spans="1:12" x14ac:dyDescent="0.3">
      <c r="A1" s="344" t="s">
        <v>194</v>
      </c>
      <c r="B1" s="114"/>
      <c r="C1" s="131"/>
      <c r="D1" s="132"/>
      <c r="E1" s="114"/>
      <c r="F1" s="114"/>
      <c r="G1" s="132"/>
      <c r="H1" s="132"/>
      <c r="I1" s="133"/>
      <c r="J1" s="132"/>
    </row>
    <row r="2" spans="1:12" ht="15.75" thickBot="1" x14ac:dyDescent="0.35">
      <c r="A2" s="114"/>
      <c r="B2" s="408"/>
      <c r="C2" s="409"/>
      <c r="D2" s="325"/>
      <c r="E2" s="408"/>
      <c r="F2" s="408"/>
      <c r="G2" s="325"/>
      <c r="H2" s="325"/>
      <c r="I2" s="133"/>
      <c r="J2" s="132"/>
    </row>
    <row r="3" spans="1:12" ht="15.75" thickBot="1" x14ac:dyDescent="0.35">
      <c r="A3" s="427" t="s">
        <v>195</v>
      </c>
      <c r="B3" s="428"/>
      <c r="C3" s="429"/>
      <c r="D3" s="474"/>
      <c r="E3" s="410"/>
      <c r="F3" s="411"/>
      <c r="G3" s="412"/>
      <c r="H3" s="412"/>
      <c r="I3" s="133"/>
      <c r="J3" s="132"/>
    </row>
    <row r="4" spans="1:12" x14ac:dyDescent="0.3">
      <c r="A4" s="403"/>
      <c r="B4" s="404"/>
      <c r="C4" s="404"/>
      <c r="D4" s="405"/>
      <c r="E4" s="406"/>
      <c r="F4" s="411"/>
      <c r="G4" s="412"/>
      <c r="H4" s="412"/>
      <c r="I4" s="407"/>
      <c r="J4" s="132"/>
    </row>
    <row r="5" spans="1:12" ht="44.25" customHeight="1" x14ac:dyDescent="0.3">
      <c r="A5" s="82" t="s">
        <v>200</v>
      </c>
      <c r="B5" s="159"/>
      <c r="C5" s="82" t="s">
        <v>35</v>
      </c>
      <c r="D5" s="83" t="s">
        <v>63</v>
      </c>
      <c r="E5" s="84" t="s">
        <v>31</v>
      </c>
      <c r="F5" s="402" t="s">
        <v>64</v>
      </c>
      <c r="G5" s="402" t="s">
        <v>110</v>
      </c>
      <c r="H5" s="402" t="s">
        <v>198</v>
      </c>
      <c r="I5" s="402" t="s">
        <v>197</v>
      </c>
      <c r="J5" s="132"/>
    </row>
    <row r="6" spans="1:12" ht="45" x14ac:dyDescent="0.3">
      <c r="A6" s="163" t="s">
        <v>204</v>
      </c>
      <c r="B6" s="158" t="s">
        <v>62</v>
      </c>
      <c r="C6" s="57" t="s">
        <v>109</v>
      </c>
      <c r="D6" s="269">
        <v>0</v>
      </c>
      <c r="E6" s="361"/>
      <c r="F6" s="90">
        <f>D6*(1+E6)</f>
        <v>0</v>
      </c>
      <c r="G6" s="385">
        <v>500000</v>
      </c>
      <c r="H6" s="90">
        <f>D6*G6</f>
        <v>0</v>
      </c>
      <c r="I6" s="90">
        <f>F6*G6</f>
        <v>0</v>
      </c>
      <c r="J6" s="132"/>
    </row>
    <row r="7" spans="1:12" ht="45" x14ac:dyDescent="0.3">
      <c r="A7" s="163" t="s">
        <v>205</v>
      </c>
      <c r="B7" s="158" t="s">
        <v>62</v>
      </c>
      <c r="C7" s="57" t="s">
        <v>109</v>
      </c>
      <c r="D7" s="269">
        <v>0</v>
      </c>
      <c r="E7" s="361"/>
      <c r="F7" s="90">
        <f>D7*(1+E7)</f>
        <v>0</v>
      </c>
      <c r="G7" s="385">
        <v>750000</v>
      </c>
      <c r="H7" s="90">
        <f t="shared" ref="H7:H8" si="0">D7*G7</f>
        <v>0</v>
      </c>
      <c r="I7" s="90">
        <f t="shared" ref="I7:I8" si="1">F7*G7</f>
        <v>0</v>
      </c>
      <c r="J7" s="132"/>
    </row>
    <row r="8" spans="1:12" ht="45.75" thickBot="1" x14ac:dyDescent="0.35">
      <c r="A8" s="415" t="s">
        <v>206</v>
      </c>
      <c r="B8" s="389" t="s">
        <v>62</v>
      </c>
      <c r="C8" s="389" t="s">
        <v>109</v>
      </c>
      <c r="D8" s="390">
        <v>0</v>
      </c>
      <c r="E8" s="391"/>
      <c r="F8" s="392">
        <f>D8*(1+E8)</f>
        <v>0</v>
      </c>
      <c r="G8" s="416">
        <v>1000000</v>
      </c>
      <c r="H8" s="90">
        <f t="shared" si="0"/>
        <v>0</v>
      </c>
      <c r="I8" s="392">
        <f t="shared" si="1"/>
        <v>0</v>
      </c>
      <c r="J8" s="132"/>
    </row>
    <row r="9" spans="1:12" ht="39.75" customHeight="1" thickBot="1" x14ac:dyDescent="0.35">
      <c r="A9" s="417" t="s">
        <v>201</v>
      </c>
      <c r="B9" s="418"/>
      <c r="C9" s="418"/>
      <c r="D9" s="419"/>
      <c r="E9" s="420"/>
      <c r="F9" s="421"/>
      <c r="G9" s="422"/>
      <c r="H9" s="423">
        <f>(H6+H7+H8)/3</f>
        <v>0</v>
      </c>
      <c r="I9" s="423">
        <f>(I6+I7+I8)/3</f>
        <v>0</v>
      </c>
      <c r="J9" s="132"/>
    </row>
    <row r="10" spans="1:12" x14ac:dyDescent="0.3">
      <c r="A10" s="396"/>
      <c r="B10" s="397"/>
      <c r="C10" s="397"/>
      <c r="D10" s="393"/>
      <c r="E10" s="394"/>
      <c r="F10" s="395"/>
      <c r="G10" s="132"/>
      <c r="H10" s="132"/>
      <c r="I10" s="133"/>
      <c r="J10" s="132"/>
    </row>
    <row r="11" spans="1:12" ht="33.75" x14ac:dyDescent="0.3">
      <c r="A11" s="398" t="s">
        <v>196</v>
      </c>
      <c r="B11" s="399"/>
      <c r="C11" s="399" t="s">
        <v>35</v>
      </c>
      <c r="D11" s="400" t="s">
        <v>63</v>
      </c>
      <c r="E11" s="401" t="s">
        <v>31</v>
      </c>
      <c r="F11" s="402" t="s">
        <v>64</v>
      </c>
      <c r="G11" s="402" t="s">
        <v>193</v>
      </c>
      <c r="H11" s="402" t="s">
        <v>198</v>
      </c>
      <c r="I11" s="402" t="s">
        <v>197</v>
      </c>
      <c r="J11" s="236"/>
    </row>
    <row r="12" spans="1:12" ht="45" x14ac:dyDescent="0.3">
      <c r="A12" s="163" t="s">
        <v>204</v>
      </c>
      <c r="B12" s="158" t="s">
        <v>62</v>
      </c>
      <c r="C12" s="57" t="s">
        <v>109</v>
      </c>
      <c r="D12" s="269">
        <v>0</v>
      </c>
      <c r="E12" s="361"/>
      <c r="F12" s="90">
        <f>D12*(1+E12)</f>
        <v>0</v>
      </c>
      <c r="G12" s="385">
        <v>500000</v>
      </c>
      <c r="H12" s="90">
        <f>D12*G12</f>
        <v>0</v>
      </c>
      <c r="I12" s="90">
        <f>F12*G12</f>
        <v>0</v>
      </c>
      <c r="J12" s="414"/>
    </row>
    <row r="13" spans="1:12" ht="45" x14ac:dyDescent="0.3">
      <c r="A13" s="163" t="s">
        <v>207</v>
      </c>
      <c r="B13" s="158" t="s">
        <v>62</v>
      </c>
      <c r="C13" s="57" t="s">
        <v>109</v>
      </c>
      <c r="D13" s="269">
        <v>0</v>
      </c>
      <c r="E13" s="361"/>
      <c r="F13" s="90">
        <f>D13*(1+E13)</f>
        <v>0</v>
      </c>
      <c r="G13" s="385">
        <v>750000</v>
      </c>
      <c r="H13" s="90">
        <f t="shared" ref="H13:H14" si="2">D13*G13</f>
        <v>0</v>
      </c>
      <c r="I13" s="90">
        <f t="shared" ref="I13:I14" si="3">F13*G13</f>
        <v>0</v>
      </c>
      <c r="J13" s="236"/>
    </row>
    <row r="14" spans="1:12" ht="45.75" thickBot="1" x14ac:dyDescent="0.35">
      <c r="A14" s="415" t="s">
        <v>206</v>
      </c>
      <c r="B14" s="389" t="s">
        <v>62</v>
      </c>
      <c r="C14" s="389" t="s">
        <v>109</v>
      </c>
      <c r="D14" s="390">
        <v>0</v>
      </c>
      <c r="E14" s="391"/>
      <c r="F14" s="392">
        <f>D14*(1+E14)</f>
        <v>0</v>
      </c>
      <c r="G14" s="416">
        <v>1000000</v>
      </c>
      <c r="H14" s="90">
        <f t="shared" si="2"/>
        <v>0</v>
      </c>
      <c r="I14" s="392">
        <f t="shared" si="3"/>
        <v>0</v>
      </c>
      <c r="J14" s="236"/>
    </row>
    <row r="15" spans="1:12" ht="37.5" customHeight="1" thickBot="1" x14ac:dyDescent="0.35">
      <c r="A15" s="417" t="s">
        <v>202</v>
      </c>
      <c r="B15" s="418"/>
      <c r="C15" s="418"/>
      <c r="D15" s="419"/>
      <c r="E15" s="420"/>
      <c r="F15" s="421"/>
      <c r="G15" s="424"/>
      <c r="H15" s="423">
        <f>(H12+H13+H14)/3</f>
        <v>0</v>
      </c>
      <c r="I15" s="423">
        <f>(I12+I13+I14)/3</f>
        <v>0</v>
      </c>
      <c r="J15" s="236"/>
    </row>
    <row r="16" spans="1:12" ht="15.75" thickBot="1" x14ac:dyDescent="0.35">
      <c r="A16" s="454"/>
      <c r="B16" s="454"/>
      <c r="C16" s="454"/>
      <c r="D16" s="454"/>
      <c r="E16" s="454"/>
      <c r="F16" s="454"/>
      <c r="G16" s="454"/>
      <c r="H16" s="454"/>
      <c r="I16" s="454"/>
      <c r="J16" s="454"/>
      <c r="K16" s="323"/>
      <c r="L16" s="323"/>
    </row>
    <row r="17" spans="1:13" ht="15.75" thickBot="1" x14ac:dyDescent="0.35">
      <c r="A17" s="413"/>
      <c r="B17" s="413"/>
      <c r="C17" s="413"/>
      <c r="D17" s="413"/>
      <c r="E17" s="413"/>
      <c r="F17" s="425"/>
      <c r="G17" s="426" t="s">
        <v>199</v>
      </c>
      <c r="H17" s="423">
        <f>H9+H15</f>
        <v>0</v>
      </c>
      <c r="I17" s="423">
        <f>I9+I15</f>
        <v>0</v>
      </c>
      <c r="J17" s="413"/>
      <c r="K17" s="323"/>
      <c r="L17" s="323"/>
    </row>
    <row r="18" spans="1:13" x14ac:dyDescent="0.3">
      <c r="A18" s="413"/>
      <c r="B18" s="413"/>
      <c r="C18" s="413"/>
      <c r="D18" s="413"/>
      <c r="E18" s="413"/>
      <c r="F18" s="413"/>
      <c r="G18" s="413"/>
      <c r="H18" s="413"/>
      <c r="I18" s="413"/>
      <c r="J18" s="413"/>
      <c r="K18" s="323"/>
      <c r="L18" s="323"/>
    </row>
    <row r="19" spans="1:13" ht="20.25" customHeight="1" x14ac:dyDescent="0.45">
      <c r="A19" s="162"/>
      <c r="B19" s="249"/>
      <c r="C19" s="249"/>
      <c r="D19" s="1"/>
      <c r="E19" s="162"/>
      <c r="F19" s="161"/>
      <c r="G19" s="255"/>
      <c r="H19" s="255"/>
      <c r="I19" s="230"/>
      <c r="J19" s="319"/>
    </row>
    <row r="20" spans="1:13" ht="13.5" customHeight="1" x14ac:dyDescent="0.45">
      <c r="A20" s="321"/>
      <c r="B20" s="249"/>
      <c r="C20" s="249"/>
      <c r="D20" s="1"/>
      <c r="E20" s="162"/>
      <c r="F20" s="161"/>
      <c r="G20" s="254"/>
      <c r="H20" s="254"/>
      <c r="I20" s="230"/>
      <c r="J20" s="323"/>
      <c r="K20" s="324"/>
      <c r="L20" s="324"/>
      <c r="M20" s="324"/>
    </row>
    <row r="21" spans="1:13" ht="14.25" customHeight="1" x14ac:dyDescent="0.45">
      <c r="C21" s="1"/>
      <c r="D21" s="1"/>
      <c r="G21" s="1"/>
      <c r="H21" s="1"/>
      <c r="I21" s="230"/>
      <c r="J21" s="323"/>
      <c r="K21" s="324"/>
      <c r="L21" s="324"/>
      <c r="M21" s="324"/>
    </row>
    <row r="22" spans="1:13" ht="68.25" customHeight="1" x14ac:dyDescent="0.3">
      <c r="C22" s="1"/>
      <c r="D22" s="1"/>
      <c r="G22" s="1"/>
      <c r="H22" s="1"/>
      <c r="I22" s="326"/>
      <c r="J22" s="327"/>
      <c r="K22" s="324"/>
      <c r="L22" s="324"/>
      <c r="M22" s="324"/>
    </row>
    <row r="23" spans="1:13" ht="14.25" customHeight="1" x14ac:dyDescent="0.35">
      <c r="C23" s="1"/>
      <c r="D23" s="1"/>
      <c r="G23" s="1"/>
      <c r="H23" s="1"/>
      <c r="I23" s="329"/>
      <c r="J23" s="328"/>
      <c r="K23" s="330"/>
      <c r="L23" s="330"/>
      <c r="M23" s="324"/>
    </row>
    <row r="24" spans="1:13" ht="15.75" x14ac:dyDescent="0.35">
      <c r="A24" s="320"/>
      <c r="B24" s="233"/>
      <c r="C24" s="234"/>
      <c r="D24" s="232"/>
      <c r="E24" s="231"/>
      <c r="F24" s="233"/>
      <c r="G24" s="328"/>
      <c r="H24" s="328"/>
      <c r="I24" s="329"/>
      <c r="J24" s="328"/>
      <c r="K24" s="330"/>
      <c r="L24" s="330"/>
      <c r="M24" s="324"/>
    </row>
    <row r="25" spans="1:13" ht="15.75" x14ac:dyDescent="0.35">
      <c r="A25" s="231"/>
      <c r="B25" s="233"/>
      <c r="C25" s="234"/>
      <c r="D25" s="232"/>
      <c r="E25" s="231"/>
      <c r="F25" s="233"/>
      <c r="G25" s="232"/>
      <c r="H25" s="232"/>
      <c r="I25" s="235"/>
      <c r="J25" s="232"/>
      <c r="K25" s="58"/>
      <c r="L25" s="58"/>
    </row>
    <row r="26" spans="1:13" ht="15.75" x14ac:dyDescent="0.35">
      <c r="A26" s="232"/>
      <c r="B26" s="233"/>
      <c r="C26" s="234"/>
      <c r="D26" s="232"/>
      <c r="E26" s="233"/>
      <c r="F26" s="233"/>
      <c r="G26" s="232"/>
      <c r="H26" s="232"/>
      <c r="I26" s="235"/>
      <c r="J26" s="232"/>
      <c r="K26" s="58"/>
      <c r="L26" s="58"/>
    </row>
    <row r="27" spans="1:13" ht="15.75" x14ac:dyDescent="0.35">
      <c r="A27" s="139"/>
      <c r="B27" s="135"/>
      <c r="C27" s="136"/>
      <c r="D27" s="137"/>
      <c r="E27" s="135"/>
      <c r="F27" s="135"/>
      <c r="G27" s="137"/>
      <c r="H27" s="137"/>
      <c r="I27" s="138"/>
      <c r="J27" s="137"/>
      <c r="K27" s="58"/>
      <c r="L27" s="58"/>
    </row>
    <row r="28" spans="1:13" ht="18.75" customHeight="1" x14ac:dyDescent="0.35">
      <c r="A28" s="240"/>
      <c r="B28" s="241"/>
      <c r="C28" s="242"/>
      <c r="D28" s="243"/>
      <c r="E28" s="241"/>
      <c r="F28" s="241"/>
      <c r="G28" s="243"/>
      <c r="H28" s="243"/>
      <c r="I28" s="244"/>
      <c r="J28" s="243"/>
      <c r="K28" s="58"/>
      <c r="L28" s="58"/>
    </row>
    <row r="29" spans="1:13" ht="17.25" customHeight="1" x14ac:dyDescent="0.35">
      <c r="A29" s="245"/>
      <c r="B29" s="240"/>
      <c r="C29" s="246"/>
      <c r="D29" s="247"/>
      <c r="E29" s="240"/>
      <c r="F29" s="241"/>
      <c r="G29" s="243"/>
      <c r="H29" s="243"/>
      <c r="I29" s="244"/>
      <c r="J29" s="243"/>
      <c r="K29" s="58"/>
      <c r="L29" s="58"/>
    </row>
    <row r="30" spans="1:13" ht="15.75" x14ac:dyDescent="0.35">
      <c r="A30" s="96"/>
      <c r="B30" s="96"/>
      <c r="C30" s="140"/>
      <c r="D30" s="126"/>
      <c r="E30" s="96"/>
      <c r="F30" s="135"/>
      <c r="G30" s="137"/>
      <c r="H30" s="137"/>
      <c r="I30" s="138"/>
      <c r="J30" s="137"/>
      <c r="K30" s="58"/>
      <c r="L30" s="58"/>
    </row>
    <row r="31" spans="1:13" ht="15.75" x14ac:dyDescent="0.35">
      <c r="A31" s="96"/>
      <c r="B31" s="96"/>
      <c r="C31" s="140"/>
      <c r="D31" s="126"/>
      <c r="E31" s="96"/>
      <c r="F31" s="135"/>
      <c r="G31" s="137"/>
      <c r="H31" s="137"/>
      <c r="I31" s="138"/>
      <c r="J31" s="137"/>
      <c r="K31" s="58"/>
      <c r="L31" s="58"/>
    </row>
    <row r="32" spans="1:13" x14ac:dyDescent="0.3">
      <c r="A32" s="141"/>
      <c r="B32" s="141"/>
      <c r="C32" s="142"/>
      <c r="D32" s="143"/>
      <c r="E32" s="141"/>
      <c r="F32" s="114"/>
      <c r="G32" s="132"/>
      <c r="H32" s="132"/>
      <c r="I32" s="133"/>
      <c r="J32" s="132"/>
    </row>
    <row r="33" spans="1:10" x14ac:dyDescent="0.3">
      <c r="B33" s="141"/>
      <c r="C33" s="142"/>
      <c r="D33" s="143"/>
      <c r="E33" s="141"/>
      <c r="F33" s="114"/>
      <c r="G33" s="132"/>
      <c r="H33" s="132"/>
      <c r="I33" s="133"/>
      <c r="J33" s="132"/>
    </row>
    <row r="34" spans="1:10" x14ac:dyDescent="0.3">
      <c r="A34" s="59"/>
      <c r="B34" s="59"/>
      <c r="C34" s="60"/>
      <c r="D34" s="61"/>
      <c r="E34" s="59"/>
    </row>
    <row r="35" spans="1:10" x14ac:dyDescent="0.3">
      <c r="A35" s="59"/>
      <c r="B35" s="59"/>
      <c r="C35" s="60"/>
      <c r="D35" s="61"/>
      <c r="E35" s="59"/>
    </row>
    <row r="36" spans="1:10" x14ac:dyDescent="0.3">
      <c r="A36" s="62"/>
      <c r="B36" s="59"/>
      <c r="C36" s="60"/>
      <c r="D36" s="61"/>
      <c r="E36" s="59"/>
    </row>
  </sheetData>
  <sheetProtection algorithmName="SHA-512" hashValue="98HpMfUlY/T7yH0NHx2y87HvoK5luh0WEPMfDzj1eT+fcB5+weO7q9cm1nUhOJdYvbu/MYMn5ymV8MZP2oY1ZQ==" saltValue="AdIMOWKXCFvn6c1Hl6scAA==" spinCount="100000" sheet="1"/>
  <mergeCells count="1">
    <mergeCell ref="A16:J16"/>
  </mergeCells>
  <pageMargins left="0.74803149606299213" right="0.74803149606299213" top="0.98425196850393704" bottom="0.98425196850393704" header="0.51181102362204722" footer="0.51181102362204722"/>
  <pageSetup paperSize="9" scale="43" orientation="portrait" r:id="rId1"/>
  <headerFooter alignWithMargins="0">
    <oddHeader xml:space="preserve">&amp;LAanbesteding Cateringdienstverlening t.b.v. Concerndienstverlener FMH met zaaknummer 31151096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A4109-9F81-4C6B-A96F-252EE815A19F}">
  <sheetPr>
    <pageSetUpPr fitToPage="1"/>
  </sheetPr>
  <dimension ref="A1:L73"/>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209</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58" t="s">
        <v>210</v>
      </c>
      <c r="B3" s="459"/>
      <c r="C3" s="459"/>
      <c r="D3" s="459"/>
      <c r="E3" s="459"/>
      <c r="F3" s="459"/>
      <c r="G3" s="459"/>
      <c r="H3" s="459"/>
      <c r="I3" s="460"/>
    </row>
    <row r="4" spans="1:9" s="2" customFormat="1" x14ac:dyDescent="0.3">
      <c r="A4" s="461" t="s">
        <v>211</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2">
        <f t="shared" ref="F6:F15" si="0">E6*C6</f>
        <v>0</v>
      </c>
      <c r="G6" s="5">
        <f t="shared" ref="G6:G15" si="1">E6*D6*C6</f>
        <v>0</v>
      </c>
      <c r="H6" s="273"/>
      <c r="I6" s="10">
        <f>G6*(1+H6)</f>
        <v>0</v>
      </c>
    </row>
    <row r="7" spans="1:9" x14ac:dyDescent="0.3">
      <c r="A7" s="270" t="s">
        <v>79</v>
      </c>
      <c r="B7" s="271"/>
      <c r="C7" s="281"/>
      <c r="D7" s="279"/>
      <c r="E7" s="77">
        <v>255</v>
      </c>
      <c r="F7" s="32">
        <f t="shared" si="0"/>
        <v>0</v>
      </c>
      <c r="G7" s="5">
        <f t="shared" si="1"/>
        <v>0</v>
      </c>
      <c r="H7" s="273"/>
      <c r="I7" s="10">
        <f t="shared" ref="I7:I15" si="2">G7*(1+H7)</f>
        <v>0</v>
      </c>
    </row>
    <row r="8" spans="1:9" x14ac:dyDescent="0.3">
      <c r="A8" s="270" t="s">
        <v>80</v>
      </c>
      <c r="B8" s="271"/>
      <c r="C8" s="281"/>
      <c r="D8" s="279"/>
      <c r="E8" s="77">
        <v>255</v>
      </c>
      <c r="F8" s="32">
        <f t="shared" si="0"/>
        <v>0</v>
      </c>
      <c r="G8" s="5">
        <f t="shared" si="1"/>
        <v>0</v>
      </c>
      <c r="H8" s="273"/>
      <c r="I8" s="10">
        <f t="shared" si="2"/>
        <v>0</v>
      </c>
    </row>
    <row r="9" spans="1:9" x14ac:dyDescent="0.3">
      <c r="A9" s="270" t="s">
        <v>81</v>
      </c>
      <c r="B9" s="271"/>
      <c r="C9" s="281"/>
      <c r="D9" s="279"/>
      <c r="E9" s="77">
        <v>255</v>
      </c>
      <c r="F9" s="32">
        <f t="shared" si="0"/>
        <v>0</v>
      </c>
      <c r="G9" s="5">
        <f t="shared" si="1"/>
        <v>0</v>
      </c>
      <c r="H9" s="273"/>
      <c r="I9" s="10">
        <f t="shared" si="2"/>
        <v>0</v>
      </c>
    </row>
    <row r="10" spans="1:9" x14ac:dyDescent="0.3">
      <c r="A10" s="270" t="s">
        <v>82</v>
      </c>
      <c r="B10" s="271"/>
      <c r="C10" s="281"/>
      <c r="D10" s="279"/>
      <c r="E10" s="77">
        <v>255</v>
      </c>
      <c r="F10" s="32">
        <f t="shared" si="0"/>
        <v>0</v>
      </c>
      <c r="G10" s="5">
        <f t="shared" si="1"/>
        <v>0</v>
      </c>
      <c r="H10" s="273"/>
      <c r="I10" s="10">
        <f t="shared" si="2"/>
        <v>0</v>
      </c>
    </row>
    <row r="11" spans="1:9" x14ac:dyDescent="0.3">
      <c r="A11" s="270" t="s">
        <v>83</v>
      </c>
      <c r="B11" s="271"/>
      <c r="C11" s="281"/>
      <c r="D11" s="279"/>
      <c r="E11" s="77">
        <v>255</v>
      </c>
      <c r="F11" s="32">
        <f t="shared" si="0"/>
        <v>0</v>
      </c>
      <c r="G11" s="5">
        <f t="shared" si="1"/>
        <v>0</v>
      </c>
      <c r="H11" s="273"/>
      <c r="I11" s="10">
        <f t="shared" si="2"/>
        <v>0</v>
      </c>
    </row>
    <row r="12" spans="1:9" x14ac:dyDescent="0.3">
      <c r="A12" s="270" t="s">
        <v>40</v>
      </c>
      <c r="B12" s="271"/>
      <c r="C12" s="281"/>
      <c r="D12" s="279"/>
      <c r="E12" s="77">
        <v>255</v>
      </c>
      <c r="F12" s="32">
        <f t="shared" si="0"/>
        <v>0</v>
      </c>
      <c r="G12" s="5">
        <f t="shared" si="1"/>
        <v>0</v>
      </c>
      <c r="H12" s="273"/>
      <c r="I12" s="10">
        <f t="shared" si="2"/>
        <v>0</v>
      </c>
    </row>
    <row r="13" spans="1:9" x14ac:dyDescent="0.3">
      <c r="A13" s="270" t="s">
        <v>40</v>
      </c>
      <c r="B13" s="271"/>
      <c r="C13" s="281"/>
      <c r="D13" s="279"/>
      <c r="E13" s="77">
        <v>255</v>
      </c>
      <c r="F13" s="32">
        <f t="shared" si="0"/>
        <v>0</v>
      </c>
      <c r="G13" s="5">
        <f t="shared" si="1"/>
        <v>0</v>
      </c>
      <c r="H13" s="273"/>
      <c r="I13" s="10">
        <f t="shared" si="2"/>
        <v>0</v>
      </c>
    </row>
    <row r="14" spans="1:9" x14ac:dyDescent="0.3">
      <c r="A14" s="270" t="s">
        <v>40</v>
      </c>
      <c r="B14" s="271"/>
      <c r="C14" s="281"/>
      <c r="D14" s="279"/>
      <c r="E14" s="77">
        <v>255</v>
      </c>
      <c r="F14" s="32">
        <f t="shared" si="0"/>
        <v>0</v>
      </c>
      <c r="G14" s="5">
        <f t="shared" si="1"/>
        <v>0</v>
      </c>
      <c r="H14" s="273"/>
      <c r="I14" s="10">
        <f t="shared" si="2"/>
        <v>0</v>
      </c>
    </row>
    <row r="15" spans="1:9" ht="15.75" thickBot="1" x14ac:dyDescent="0.35">
      <c r="A15" s="270" t="s">
        <v>40</v>
      </c>
      <c r="B15" s="271"/>
      <c r="C15" s="281"/>
      <c r="D15" s="279"/>
      <c r="E15" s="77">
        <v>255</v>
      </c>
      <c r="F15" s="32">
        <f t="shared" si="0"/>
        <v>0</v>
      </c>
      <c r="G15" s="5">
        <f t="shared" si="1"/>
        <v>0</v>
      </c>
      <c r="H15" s="273"/>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G20*(1+H20)</f>
        <v>0</v>
      </c>
    </row>
    <row r="21" spans="1:9" x14ac:dyDescent="0.3">
      <c r="A21" s="270" t="s">
        <v>40</v>
      </c>
      <c r="B21" s="455"/>
      <c r="C21" s="456"/>
      <c r="D21" s="456"/>
      <c r="E21" s="456"/>
      <c r="F21" s="457"/>
      <c r="G21" s="274"/>
      <c r="H21" s="273"/>
      <c r="I21" s="10">
        <f>G21*(1+H21)</f>
        <v>0</v>
      </c>
    </row>
    <row r="22" spans="1:9" x14ac:dyDescent="0.3">
      <c r="A22" s="270" t="s">
        <v>40</v>
      </c>
      <c r="B22" s="455"/>
      <c r="C22" s="456"/>
      <c r="D22" s="456"/>
      <c r="E22" s="456"/>
      <c r="F22" s="457"/>
      <c r="G22" s="274"/>
      <c r="H22" s="273"/>
      <c r="I22" s="10">
        <f>G22*(1+H22)</f>
        <v>0</v>
      </c>
    </row>
    <row r="23" spans="1:9" ht="15.75" thickBot="1" x14ac:dyDescent="0.35">
      <c r="A23" s="270" t="s">
        <v>40</v>
      </c>
      <c r="B23" s="455"/>
      <c r="C23" s="456"/>
      <c r="D23" s="456"/>
      <c r="E23" s="456"/>
      <c r="F23" s="457"/>
      <c r="G23" s="274"/>
      <c r="H23" s="273"/>
      <c r="I23" s="10">
        <f>G23*(1+H23)</f>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3"/>
      <c r="C26" s="304"/>
      <c r="D26" s="305"/>
      <c r="E26" s="306"/>
      <c r="F26" s="302"/>
      <c r="G26" s="200" t="s">
        <v>8</v>
      </c>
      <c r="H26" s="18" t="s">
        <v>10</v>
      </c>
      <c r="I26" s="9" t="s">
        <v>9</v>
      </c>
    </row>
    <row r="27" spans="1:9" x14ac:dyDescent="0.3">
      <c r="A27" s="275" t="s">
        <v>30</v>
      </c>
      <c r="B27" s="282"/>
      <c r="C27" s="283"/>
      <c r="D27" s="284"/>
      <c r="E27" s="285"/>
      <c r="F27" s="286"/>
      <c r="G27" s="274"/>
      <c r="H27" s="273"/>
      <c r="I27" s="10">
        <f>G27*(1+H27)</f>
        <v>0</v>
      </c>
    </row>
    <row r="28" spans="1:9" x14ac:dyDescent="0.3">
      <c r="A28" s="275" t="s">
        <v>29</v>
      </c>
      <c r="B28" s="282"/>
      <c r="C28" s="283"/>
      <c r="D28" s="284"/>
      <c r="E28" s="285"/>
      <c r="F28" s="286"/>
      <c r="G28" s="274"/>
      <c r="H28" s="273"/>
      <c r="I28" s="10">
        <f t="shared" ref="I28:I32" si="3">G28*(1+H28)</f>
        <v>0</v>
      </c>
    </row>
    <row r="29" spans="1:9" x14ac:dyDescent="0.3">
      <c r="A29" s="275" t="s">
        <v>26</v>
      </c>
      <c r="B29" s="282"/>
      <c r="C29" s="283"/>
      <c r="D29" s="284"/>
      <c r="E29" s="285"/>
      <c r="F29" s="286"/>
      <c r="G29" s="274"/>
      <c r="H29" s="273"/>
      <c r="I29" s="10">
        <f t="shared" si="3"/>
        <v>0</v>
      </c>
    </row>
    <row r="30" spans="1:9" x14ac:dyDescent="0.3">
      <c r="A30" s="275" t="s">
        <v>40</v>
      </c>
      <c r="B30" s="282"/>
      <c r="C30" s="283"/>
      <c r="D30" s="284"/>
      <c r="E30" s="285"/>
      <c r="F30" s="286"/>
      <c r="G30" s="274"/>
      <c r="H30" s="273"/>
      <c r="I30" s="10">
        <f t="shared" si="3"/>
        <v>0</v>
      </c>
    </row>
    <row r="31" spans="1:9" x14ac:dyDescent="0.3">
      <c r="A31" s="275" t="s">
        <v>40</v>
      </c>
      <c r="B31" s="282"/>
      <c r="C31" s="283"/>
      <c r="D31" s="284"/>
      <c r="E31" s="285"/>
      <c r="F31" s="286"/>
      <c r="G31" s="274"/>
      <c r="H31" s="273"/>
      <c r="I31" s="10">
        <f t="shared" si="3"/>
        <v>0</v>
      </c>
    </row>
    <row r="32" spans="1:9" ht="15.75" thickBot="1" x14ac:dyDescent="0.35">
      <c r="A32" s="276" t="s">
        <v>40</v>
      </c>
      <c r="B32" s="287"/>
      <c r="C32" s="288"/>
      <c r="D32" s="289"/>
      <c r="E32" s="290"/>
      <c r="F32" s="291"/>
      <c r="G32" s="277"/>
      <c r="H32" s="278"/>
      <c r="I32" s="10">
        <f t="shared" si="3"/>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153</v>
      </c>
      <c r="B39" s="282"/>
      <c r="C39" s="283"/>
      <c r="D39" s="284"/>
      <c r="E39" s="285"/>
      <c r="F39" s="286"/>
      <c r="G39" s="279">
        <v>0</v>
      </c>
      <c r="H39" s="273"/>
      <c r="I39" s="10">
        <f>G39*(1+H39)</f>
        <v>0</v>
      </c>
    </row>
    <row r="40" spans="1:9" x14ac:dyDescent="0.3">
      <c r="A40" s="367" t="s">
        <v>161</v>
      </c>
      <c r="B40" s="282"/>
      <c r="C40" s="283"/>
      <c r="D40" s="284"/>
      <c r="E40" s="285"/>
      <c r="F40" s="286"/>
      <c r="G40" s="279">
        <v>0</v>
      </c>
      <c r="H40" s="273"/>
      <c r="I40" s="10">
        <f>G40*(1+H40)</f>
        <v>0</v>
      </c>
    </row>
    <row r="41" spans="1:9" x14ac:dyDescent="0.3">
      <c r="A41" s="270" t="s">
        <v>40</v>
      </c>
      <c r="B41" s="282"/>
      <c r="C41" s="283"/>
      <c r="D41" s="284"/>
      <c r="E41" s="285"/>
      <c r="F41" s="286"/>
      <c r="G41" s="279">
        <v>0</v>
      </c>
      <c r="H41" s="273"/>
      <c r="I41" s="10">
        <f t="shared" ref="I41:I43" si="4">G41*(1+H41)</f>
        <v>0</v>
      </c>
    </row>
    <row r="42" spans="1:9" x14ac:dyDescent="0.3">
      <c r="A42" s="270" t="s">
        <v>40</v>
      </c>
      <c r="B42" s="282"/>
      <c r="C42" s="283"/>
      <c r="D42" s="284"/>
      <c r="E42" s="285"/>
      <c r="F42" s="286"/>
      <c r="G42" s="279">
        <v>0</v>
      </c>
      <c r="H42" s="273"/>
      <c r="I42" s="10">
        <f t="shared" si="4"/>
        <v>0</v>
      </c>
    </row>
    <row r="43" spans="1:9" ht="15.75" thickBot="1" x14ac:dyDescent="0.35">
      <c r="A43" s="272" t="s">
        <v>40</v>
      </c>
      <c r="B43" s="287"/>
      <c r="C43" s="288"/>
      <c r="D43" s="289"/>
      <c r="E43" s="290"/>
      <c r="F43" s="291"/>
      <c r="G43" s="280">
        <v>0</v>
      </c>
      <c r="H43" s="278"/>
      <c r="I43" s="10">
        <f t="shared" si="4"/>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99"/>
      <c r="C46" s="298"/>
      <c r="D46" s="297"/>
      <c r="E46" s="300"/>
      <c r="F46" s="301"/>
      <c r="G46" s="200" t="s">
        <v>8</v>
      </c>
      <c r="H46" s="18" t="s">
        <v>10</v>
      </c>
      <c r="I46" s="9" t="s">
        <v>9</v>
      </c>
    </row>
    <row r="47" spans="1:9" x14ac:dyDescent="0.3">
      <c r="A47" s="367" t="s">
        <v>153</v>
      </c>
      <c r="B47" s="292"/>
      <c r="C47" s="293"/>
      <c r="D47" s="294"/>
      <c r="E47" s="295"/>
      <c r="F47" s="296"/>
      <c r="G47" s="279">
        <v>0</v>
      </c>
      <c r="H47" s="273"/>
      <c r="I47" s="10">
        <f>G47*(1+H47)</f>
        <v>0</v>
      </c>
    </row>
    <row r="48" spans="1:9" x14ac:dyDescent="0.3">
      <c r="A48" s="367" t="s">
        <v>161</v>
      </c>
      <c r="B48" s="292"/>
      <c r="C48" s="293"/>
      <c r="D48" s="294"/>
      <c r="E48" s="295"/>
      <c r="F48" s="296"/>
      <c r="G48" s="279">
        <v>0</v>
      </c>
      <c r="H48" s="273"/>
      <c r="I48" s="10">
        <f>G48*(1+H48)</f>
        <v>0</v>
      </c>
    </row>
    <row r="49" spans="1:12" x14ac:dyDescent="0.3">
      <c r="A49" s="270" t="s">
        <v>84</v>
      </c>
      <c r="B49" s="282"/>
      <c r="C49" s="283"/>
      <c r="D49" s="284"/>
      <c r="E49" s="285"/>
      <c r="F49" s="286"/>
      <c r="G49" s="279">
        <v>0</v>
      </c>
      <c r="H49" s="273"/>
      <c r="I49" s="10">
        <f t="shared" ref="I49:I51" si="5">G49*(1+H49)</f>
        <v>0</v>
      </c>
    </row>
    <row r="50" spans="1:12" x14ac:dyDescent="0.3">
      <c r="A50" s="272" t="s">
        <v>40</v>
      </c>
      <c r="B50" s="282"/>
      <c r="C50" s="283"/>
      <c r="D50" s="284"/>
      <c r="E50" s="285"/>
      <c r="F50" s="286"/>
      <c r="G50" s="279">
        <v>0</v>
      </c>
      <c r="H50" s="273"/>
      <c r="I50" s="10">
        <f t="shared" si="5"/>
        <v>0</v>
      </c>
    </row>
    <row r="51" spans="1:12" ht="15.75" thickBot="1" x14ac:dyDescent="0.35">
      <c r="A51" s="272" t="s">
        <v>40</v>
      </c>
      <c r="B51" s="282"/>
      <c r="C51" s="283"/>
      <c r="D51" s="284"/>
      <c r="E51" s="285"/>
      <c r="F51" s="286"/>
      <c r="G51" s="280">
        <v>0</v>
      </c>
      <c r="H51" s="278"/>
      <c r="I51" s="10">
        <f t="shared" si="5"/>
        <v>0</v>
      </c>
    </row>
    <row r="52" spans="1:12" s="2" customFormat="1" ht="15.75" thickBot="1" x14ac:dyDescent="0.35">
      <c r="A52" s="178" t="s">
        <v>13</v>
      </c>
      <c r="B52" s="222"/>
      <c r="C52" s="223"/>
      <c r="D52" s="224"/>
      <c r="E52" s="222"/>
      <c r="F52" s="222"/>
      <c r="G52" s="183">
        <f>SUM(G47:G51)</f>
        <v>0</v>
      </c>
      <c r="H52" s="184"/>
      <c r="I52" s="185">
        <f>SUM(I47:I51)</f>
        <v>0</v>
      </c>
    </row>
    <row r="53" spans="1:12" ht="15.75" thickBot="1" x14ac:dyDescent="0.35">
      <c r="A53" s="191" t="s">
        <v>14</v>
      </c>
      <c r="B53" s="192"/>
      <c r="C53" s="193"/>
      <c r="D53" s="194"/>
      <c r="E53" s="192"/>
      <c r="F53" s="192"/>
      <c r="G53" s="196">
        <f>G52-G44</f>
        <v>0</v>
      </c>
      <c r="H53" s="195"/>
      <c r="I53" s="198">
        <f>I52-I44</f>
        <v>0</v>
      </c>
      <c r="K53" s="2"/>
    </row>
    <row r="54" spans="1:12" ht="15.75" thickBot="1" x14ac:dyDescent="0.35">
      <c r="A54" s="16"/>
      <c r="B54" s="12"/>
      <c r="C54" s="13"/>
      <c r="D54" s="14"/>
      <c r="E54" s="12"/>
      <c r="F54" s="12"/>
      <c r="G54" s="14">
        <f>G34-G53</f>
        <v>0</v>
      </c>
      <c r="H54" s="19"/>
      <c r="I54" s="14">
        <f>I34-I53</f>
        <v>0</v>
      </c>
    </row>
    <row r="55" spans="1:12" ht="63" customHeight="1" thickBot="1" x14ac:dyDescent="0.35">
      <c r="A55" s="467" t="s">
        <v>141</v>
      </c>
      <c r="B55" s="468"/>
      <c r="C55" s="468"/>
      <c r="D55" s="468"/>
      <c r="E55" s="468"/>
      <c r="F55" s="469"/>
      <c r="G55" s="250">
        <f>G34-G53</f>
        <v>0</v>
      </c>
      <c r="H55" s="195"/>
      <c r="I55" s="251">
        <f>I34-I53</f>
        <v>0</v>
      </c>
    </row>
    <row r="56" spans="1:12" ht="20.25" customHeight="1" x14ac:dyDescent="0.45">
      <c r="A56" s="162"/>
      <c r="B56" s="249"/>
      <c r="C56" s="249"/>
      <c r="D56" s="1"/>
      <c r="E56" s="162"/>
      <c r="F56" s="161"/>
      <c r="G56" s="255"/>
      <c r="H56" s="230"/>
      <c r="I56" s="319"/>
    </row>
    <row r="57" spans="1:12" ht="13.5" customHeight="1" x14ac:dyDescent="0.45">
      <c r="A57" s="321"/>
      <c r="B57" s="249"/>
      <c r="C57" s="249"/>
      <c r="D57" s="1"/>
      <c r="E57" s="162"/>
      <c r="F57" s="161"/>
      <c r="G57" s="254"/>
      <c r="H57" s="230"/>
      <c r="I57" s="323"/>
      <c r="J57" s="324"/>
      <c r="K57" s="324"/>
      <c r="L57" s="324"/>
    </row>
    <row r="58" spans="1:12" ht="14.25" customHeight="1" x14ac:dyDescent="0.45">
      <c r="A58" s="321" t="s">
        <v>98</v>
      </c>
      <c r="B58" s="249"/>
      <c r="C58" s="249"/>
      <c r="D58" s="1"/>
      <c r="E58" s="162"/>
      <c r="F58" s="161"/>
      <c r="G58" s="254"/>
      <c r="H58" s="230"/>
      <c r="I58" s="323"/>
      <c r="J58" s="324"/>
      <c r="K58" s="324"/>
      <c r="L58" s="324"/>
    </row>
    <row r="59" spans="1:12" ht="12.75" customHeight="1" x14ac:dyDescent="0.35">
      <c r="A59" s="321" t="s">
        <v>88</v>
      </c>
      <c r="B59" s="135"/>
      <c r="C59" s="136"/>
      <c r="D59" s="248"/>
      <c r="E59" s="135"/>
      <c r="F59" s="114"/>
      <c r="G59" s="325"/>
      <c r="H59" s="326"/>
      <c r="I59" s="327"/>
      <c r="J59" s="324"/>
      <c r="K59" s="324"/>
      <c r="L59" s="324"/>
    </row>
    <row r="60" spans="1:12" ht="14.25" customHeight="1" x14ac:dyDescent="0.35">
      <c r="A60" s="321" t="s">
        <v>98</v>
      </c>
      <c r="B60" s="233"/>
      <c r="C60" s="234"/>
      <c r="D60" s="232"/>
      <c r="E60" s="231"/>
      <c r="F60" s="233"/>
      <c r="G60" s="328"/>
      <c r="H60" s="329"/>
      <c r="I60" s="328"/>
      <c r="J60" s="330"/>
      <c r="K60" s="330"/>
      <c r="L60" s="324"/>
    </row>
    <row r="61" spans="1:12" ht="15.75" x14ac:dyDescent="0.35">
      <c r="A61" s="320"/>
      <c r="B61" s="233"/>
      <c r="C61" s="234"/>
      <c r="D61" s="232"/>
      <c r="E61" s="231"/>
      <c r="F61" s="233"/>
      <c r="G61" s="328"/>
      <c r="H61" s="329"/>
      <c r="I61" s="328"/>
      <c r="J61" s="330"/>
      <c r="K61" s="330"/>
      <c r="L61" s="324"/>
    </row>
    <row r="62" spans="1:12" ht="15.75" x14ac:dyDescent="0.35">
      <c r="A62" s="231"/>
      <c r="B62" s="233"/>
      <c r="C62" s="234"/>
      <c r="D62" s="232"/>
      <c r="E62" s="231"/>
      <c r="F62" s="233"/>
      <c r="G62" s="232"/>
      <c r="H62" s="235"/>
      <c r="I62" s="232"/>
      <c r="J62" s="58"/>
      <c r="K62" s="58"/>
    </row>
    <row r="63" spans="1:12" ht="15.75" x14ac:dyDescent="0.35">
      <c r="A63" s="232"/>
      <c r="B63" s="233"/>
      <c r="C63" s="234"/>
      <c r="D63" s="232"/>
      <c r="E63" s="233"/>
      <c r="F63" s="233"/>
      <c r="G63" s="232"/>
      <c r="H63" s="235"/>
      <c r="I63" s="232"/>
      <c r="J63" s="58"/>
      <c r="K63" s="58"/>
    </row>
    <row r="64" spans="1:12" ht="15.75" x14ac:dyDescent="0.35">
      <c r="A64" s="139"/>
      <c r="B64" s="135"/>
      <c r="C64" s="136"/>
      <c r="D64" s="137"/>
      <c r="E64" s="135"/>
      <c r="F64" s="135"/>
      <c r="G64" s="137"/>
      <c r="H64" s="138"/>
      <c r="I64" s="137"/>
      <c r="J64" s="58"/>
      <c r="K64" s="58"/>
    </row>
    <row r="65" spans="1:11" ht="18.75" customHeight="1" x14ac:dyDescent="0.35">
      <c r="A65" s="240"/>
      <c r="B65" s="241"/>
      <c r="C65" s="242"/>
      <c r="D65" s="243"/>
      <c r="E65" s="241"/>
      <c r="F65" s="241"/>
      <c r="G65" s="243"/>
      <c r="H65" s="244"/>
      <c r="I65" s="243"/>
      <c r="J65" s="58"/>
      <c r="K65" s="58"/>
    </row>
    <row r="66" spans="1:11" ht="17.25" customHeight="1" x14ac:dyDescent="0.35">
      <c r="A66" s="245"/>
      <c r="B66" s="240"/>
      <c r="C66" s="246"/>
      <c r="D66" s="247"/>
      <c r="E66" s="240"/>
      <c r="F66" s="241"/>
      <c r="G66" s="243"/>
      <c r="H66" s="244"/>
      <c r="I66" s="243"/>
      <c r="J66" s="58"/>
      <c r="K66" s="58"/>
    </row>
    <row r="67" spans="1:11" ht="15.75" x14ac:dyDescent="0.35">
      <c r="A67" s="96"/>
      <c r="B67" s="96"/>
      <c r="C67" s="140"/>
      <c r="D67" s="126"/>
      <c r="E67" s="96"/>
      <c r="F67" s="135"/>
      <c r="G67" s="137"/>
      <c r="H67" s="138"/>
      <c r="I67" s="137"/>
      <c r="J67" s="58"/>
      <c r="K67" s="58"/>
    </row>
    <row r="68" spans="1:11" ht="15.75" x14ac:dyDescent="0.35">
      <c r="A68" s="96"/>
      <c r="B68" s="96"/>
      <c r="C68" s="140"/>
      <c r="D68" s="126"/>
      <c r="E68" s="96"/>
      <c r="F68" s="135"/>
      <c r="G68" s="137"/>
      <c r="H68" s="138"/>
      <c r="I68" s="137"/>
      <c r="J68" s="58"/>
      <c r="K68" s="58"/>
    </row>
    <row r="69" spans="1:11" x14ac:dyDescent="0.3">
      <c r="A69" s="141"/>
      <c r="B69" s="141"/>
      <c r="C69" s="142"/>
      <c r="D69" s="143"/>
      <c r="E69" s="141"/>
      <c r="F69" s="114"/>
      <c r="G69" s="132"/>
      <c r="H69" s="133"/>
      <c r="I69" s="132"/>
    </row>
    <row r="70" spans="1:11" x14ac:dyDescent="0.3">
      <c r="B70" s="141"/>
      <c r="C70" s="142"/>
      <c r="D70" s="143"/>
      <c r="E70" s="141"/>
      <c r="F70" s="114"/>
      <c r="G70" s="132"/>
      <c r="H70" s="133"/>
      <c r="I70" s="132"/>
    </row>
    <row r="71" spans="1:11" x14ac:dyDescent="0.3">
      <c r="A71" s="59"/>
      <c r="B71" s="59"/>
      <c r="C71" s="60"/>
      <c r="D71" s="61"/>
      <c r="E71" s="59"/>
    </row>
    <row r="72" spans="1:11" x14ac:dyDescent="0.3">
      <c r="A72" s="59"/>
      <c r="B72" s="59"/>
      <c r="C72" s="60"/>
      <c r="D72" s="61"/>
      <c r="E72" s="59"/>
    </row>
    <row r="73" spans="1:11" x14ac:dyDescent="0.3">
      <c r="A73" s="62"/>
      <c r="B73" s="59"/>
      <c r="C73" s="60"/>
      <c r="D73" s="61"/>
      <c r="E73" s="59"/>
    </row>
  </sheetData>
  <sheetProtection algorithmName="SHA-512" hashValue="h2/hXuIZdhBMtkgwl144ITDqbzXwp34rvSYvmwjV4QPfyjR5DBOvdmWjFOKVaDkrfMUrL/dPUQ9eglyXcaIzzA==" saltValue="a42g44zQpmpaET+yxNSnIQ==" spinCount="100000" sheet="1"/>
  <mergeCells count="11">
    <mergeCell ref="B22:F22"/>
    <mergeCell ref="B23:F23"/>
    <mergeCell ref="B24:F24"/>
    <mergeCell ref="A36:I36"/>
    <mergeCell ref="A55:F55"/>
    <mergeCell ref="B21:F21"/>
    <mergeCell ref="A3:I3"/>
    <mergeCell ref="A4:I4"/>
    <mergeCell ref="B18:F18"/>
    <mergeCell ref="B19:F19"/>
    <mergeCell ref="B20:F20"/>
  </mergeCells>
  <pageMargins left="0.74803149606299213" right="0.74803149606299213" top="0.98425196850393704" bottom="0.98425196850393704" header="0.51181102362204722" footer="0.51181102362204722"/>
  <pageSetup paperSize="9" scale="48" orientation="portrait" r:id="rId1"/>
  <headerFooter alignWithMargins="0">
    <oddHeader xml:space="preserve">&amp;LAanbesteding Cateringdienstverlening t.b.v. Concerndienstverlener FMH met zaaknummer 31151096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51683-B478-4297-A24B-7CCADBBFE4C6}">
  <sheetPr>
    <pageSetUpPr fitToPage="1"/>
  </sheetPr>
  <dimension ref="A1:L73"/>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212</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58" t="s">
        <v>213</v>
      </c>
      <c r="B3" s="459"/>
      <c r="C3" s="459"/>
      <c r="D3" s="459"/>
      <c r="E3" s="459"/>
      <c r="F3" s="459"/>
      <c r="G3" s="459"/>
      <c r="H3" s="459"/>
      <c r="I3" s="460"/>
    </row>
    <row r="4" spans="1:9" s="2" customFormat="1" x14ac:dyDescent="0.3">
      <c r="A4" s="461" t="s">
        <v>214</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2">
        <f t="shared" ref="F6:F15" si="0">E6*C6</f>
        <v>0</v>
      </c>
      <c r="G6" s="5">
        <f t="shared" ref="G6:G15" si="1">E6*D6*C6</f>
        <v>0</v>
      </c>
      <c r="H6" s="273"/>
      <c r="I6" s="10">
        <f>G6*(1+H6)</f>
        <v>0</v>
      </c>
    </row>
    <row r="7" spans="1:9" x14ac:dyDescent="0.3">
      <c r="A7" s="270" t="s">
        <v>79</v>
      </c>
      <c r="B7" s="271"/>
      <c r="C7" s="281"/>
      <c r="D7" s="279"/>
      <c r="E7" s="77">
        <v>255</v>
      </c>
      <c r="F7" s="32">
        <f t="shared" si="0"/>
        <v>0</v>
      </c>
      <c r="G7" s="5">
        <f t="shared" si="1"/>
        <v>0</v>
      </c>
      <c r="H7" s="273"/>
      <c r="I7" s="10">
        <f t="shared" ref="I7:I15" si="2">G7*(1+H7)</f>
        <v>0</v>
      </c>
    </row>
    <row r="8" spans="1:9" x14ac:dyDescent="0.3">
      <c r="A8" s="270" t="s">
        <v>80</v>
      </c>
      <c r="B8" s="271"/>
      <c r="C8" s="281"/>
      <c r="D8" s="279"/>
      <c r="E8" s="77">
        <v>255</v>
      </c>
      <c r="F8" s="32">
        <f t="shared" si="0"/>
        <v>0</v>
      </c>
      <c r="G8" s="5">
        <f t="shared" si="1"/>
        <v>0</v>
      </c>
      <c r="H8" s="273"/>
      <c r="I8" s="10">
        <f t="shared" si="2"/>
        <v>0</v>
      </c>
    </row>
    <row r="9" spans="1:9" x14ac:dyDescent="0.3">
      <c r="A9" s="270" t="s">
        <v>81</v>
      </c>
      <c r="B9" s="271"/>
      <c r="C9" s="281"/>
      <c r="D9" s="279"/>
      <c r="E9" s="77">
        <v>255</v>
      </c>
      <c r="F9" s="32">
        <f t="shared" si="0"/>
        <v>0</v>
      </c>
      <c r="G9" s="5">
        <f t="shared" si="1"/>
        <v>0</v>
      </c>
      <c r="H9" s="273"/>
      <c r="I9" s="10">
        <f t="shared" si="2"/>
        <v>0</v>
      </c>
    </row>
    <row r="10" spans="1:9" x14ac:dyDescent="0.3">
      <c r="A10" s="270" t="s">
        <v>82</v>
      </c>
      <c r="B10" s="271"/>
      <c r="C10" s="281"/>
      <c r="D10" s="279"/>
      <c r="E10" s="77">
        <v>255</v>
      </c>
      <c r="F10" s="32">
        <f t="shared" si="0"/>
        <v>0</v>
      </c>
      <c r="G10" s="5">
        <f t="shared" si="1"/>
        <v>0</v>
      </c>
      <c r="H10" s="273"/>
      <c r="I10" s="10">
        <f t="shared" si="2"/>
        <v>0</v>
      </c>
    </row>
    <row r="11" spans="1:9" x14ac:dyDescent="0.3">
      <c r="A11" s="270" t="s">
        <v>83</v>
      </c>
      <c r="B11" s="271"/>
      <c r="C11" s="281"/>
      <c r="D11" s="279"/>
      <c r="E11" s="77">
        <v>255</v>
      </c>
      <c r="F11" s="32">
        <f t="shared" si="0"/>
        <v>0</v>
      </c>
      <c r="G11" s="5">
        <f t="shared" si="1"/>
        <v>0</v>
      </c>
      <c r="H11" s="273"/>
      <c r="I11" s="10">
        <f t="shared" si="2"/>
        <v>0</v>
      </c>
    </row>
    <row r="12" spans="1:9" x14ac:dyDescent="0.3">
      <c r="A12" s="270" t="s">
        <v>40</v>
      </c>
      <c r="B12" s="271"/>
      <c r="C12" s="281"/>
      <c r="D12" s="279"/>
      <c r="E12" s="77">
        <v>255</v>
      </c>
      <c r="F12" s="32">
        <f t="shared" si="0"/>
        <v>0</v>
      </c>
      <c r="G12" s="5">
        <f t="shared" si="1"/>
        <v>0</v>
      </c>
      <c r="H12" s="273"/>
      <c r="I12" s="10">
        <f t="shared" si="2"/>
        <v>0</v>
      </c>
    </row>
    <row r="13" spans="1:9" x14ac:dyDescent="0.3">
      <c r="A13" s="270" t="s">
        <v>40</v>
      </c>
      <c r="B13" s="271"/>
      <c r="C13" s="281"/>
      <c r="D13" s="279"/>
      <c r="E13" s="77">
        <v>255</v>
      </c>
      <c r="F13" s="32">
        <f t="shared" si="0"/>
        <v>0</v>
      </c>
      <c r="G13" s="5">
        <f t="shared" si="1"/>
        <v>0</v>
      </c>
      <c r="H13" s="273"/>
      <c r="I13" s="10">
        <f t="shared" si="2"/>
        <v>0</v>
      </c>
    </row>
    <row r="14" spans="1:9" x14ac:dyDescent="0.3">
      <c r="A14" s="270" t="s">
        <v>40</v>
      </c>
      <c r="B14" s="271"/>
      <c r="C14" s="281"/>
      <c r="D14" s="279"/>
      <c r="E14" s="77">
        <v>255</v>
      </c>
      <c r="F14" s="32">
        <f t="shared" si="0"/>
        <v>0</v>
      </c>
      <c r="G14" s="5">
        <f t="shared" si="1"/>
        <v>0</v>
      </c>
      <c r="H14" s="273"/>
      <c r="I14" s="10">
        <f t="shared" si="2"/>
        <v>0</v>
      </c>
    </row>
    <row r="15" spans="1:9" ht="15.75" thickBot="1" x14ac:dyDescent="0.35">
      <c r="A15" s="270" t="s">
        <v>40</v>
      </c>
      <c r="B15" s="271"/>
      <c r="C15" s="281"/>
      <c r="D15" s="279"/>
      <c r="E15" s="77">
        <v>255</v>
      </c>
      <c r="F15" s="32">
        <f t="shared" si="0"/>
        <v>0</v>
      </c>
      <c r="G15" s="5">
        <f t="shared" si="1"/>
        <v>0</v>
      </c>
      <c r="H15" s="273"/>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G20*(1+H20)</f>
        <v>0</v>
      </c>
    </row>
    <row r="21" spans="1:9" x14ac:dyDescent="0.3">
      <c r="A21" s="270" t="s">
        <v>40</v>
      </c>
      <c r="B21" s="455"/>
      <c r="C21" s="456"/>
      <c r="D21" s="456"/>
      <c r="E21" s="456"/>
      <c r="F21" s="457"/>
      <c r="G21" s="274"/>
      <c r="H21" s="273"/>
      <c r="I21" s="10">
        <f>G21*(1+H21)</f>
        <v>0</v>
      </c>
    </row>
    <row r="22" spans="1:9" x14ac:dyDescent="0.3">
      <c r="A22" s="270" t="s">
        <v>40</v>
      </c>
      <c r="B22" s="455"/>
      <c r="C22" s="456"/>
      <c r="D22" s="456"/>
      <c r="E22" s="456"/>
      <c r="F22" s="457"/>
      <c r="G22" s="274"/>
      <c r="H22" s="273"/>
      <c r="I22" s="10">
        <f>G22*(1+H22)</f>
        <v>0</v>
      </c>
    </row>
    <row r="23" spans="1:9" ht="15.75" thickBot="1" x14ac:dyDescent="0.35">
      <c r="A23" s="270" t="s">
        <v>40</v>
      </c>
      <c r="B23" s="455"/>
      <c r="C23" s="456"/>
      <c r="D23" s="456"/>
      <c r="E23" s="456"/>
      <c r="F23" s="457"/>
      <c r="G23" s="274"/>
      <c r="H23" s="273"/>
      <c r="I23" s="10">
        <f>G23*(1+H23)</f>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3"/>
      <c r="C26" s="304"/>
      <c r="D26" s="305"/>
      <c r="E26" s="306"/>
      <c r="F26" s="302"/>
      <c r="G26" s="200" t="s">
        <v>8</v>
      </c>
      <c r="H26" s="18" t="s">
        <v>10</v>
      </c>
      <c r="I26" s="9" t="s">
        <v>9</v>
      </c>
    </row>
    <row r="27" spans="1:9" x14ac:dyDescent="0.3">
      <c r="A27" s="275" t="s">
        <v>30</v>
      </c>
      <c r="B27" s="282"/>
      <c r="C27" s="283"/>
      <c r="D27" s="284"/>
      <c r="E27" s="285"/>
      <c r="F27" s="286"/>
      <c r="G27" s="274"/>
      <c r="H27" s="273"/>
      <c r="I27" s="10">
        <f>G27*(1+H27)</f>
        <v>0</v>
      </c>
    </row>
    <row r="28" spans="1:9" x14ac:dyDescent="0.3">
      <c r="A28" s="275" t="s">
        <v>29</v>
      </c>
      <c r="B28" s="282"/>
      <c r="C28" s="283"/>
      <c r="D28" s="284"/>
      <c r="E28" s="285"/>
      <c r="F28" s="286"/>
      <c r="G28" s="274"/>
      <c r="H28" s="273"/>
      <c r="I28" s="10">
        <f t="shared" ref="I28:I32" si="3">G28*(1+H28)</f>
        <v>0</v>
      </c>
    </row>
    <row r="29" spans="1:9" x14ac:dyDescent="0.3">
      <c r="A29" s="275" t="s">
        <v>26</v>
      </c>
      <c r="B29" s="282"/>
      <c r="C29" s="283"/>
      <c r="D29" s="284"/>
      <c r="E29" s="285"/>
      <c r="F29" s="286"/>
      <c r="G29" s="274"/>
      <c r="H29" s="273"/>
      <c r="I29" s="10">
        <f t="shared" si="3"/>
        <v>0</v>
      </c>
    </row>
    <row r="30" spans="1:9" x14ac:dyDescent="0.3">
      <c r="A30" s="275" t="s">
        <v>40</v>
      </c>
      <c r="B30" s="282"/>
      <c r="C30" s="283"/>
      <c r="D30" s="284"/>
      <c r="E30" s="285"/>
      <c r="F30" s="286"/>
      <c r="G30" s="274"/>
      <c r="H30" s="273"/>
      <c r="I30" s="10">
        <f t="shared" si="3"/>
        <v>0</v>
      </c>
    </row>
    <row r="31" spans="1:9" x14ac:dyDescent="0.3">
      <c r="A31" s="275" t="s">
        <v>40</v>
      </c>
      <c r="B31" s="282"/>
      <c r="C31" s="283"/>
      <c r="D31" s="284"/>
      <c r="E31" s="285"/>
      <c r="F31" s="286"/>
      <c r="G31" s="274"/>
      <c r="H31" s="273"/>
      <c r="I31" s="10">
        <f t="shared" si="3"/>
        <v>0</v>
      </c>
    </row>
    <row r="32" spans="1:9" ht="15.75" thickBot="1" x14ac:dyDescent="0.35">
      <c r="A32" s="276" t="s">
        <v>40</v>
      </c>
      <c r="B32" s="287"/>
      <c r="C32" s="288"/>
      <c r="D32" s="289"/>
      <c r="E32" s="290"/>
      <c r="F32" s="291"/>
      <c r="G32" s="277"/>
      <c r="H32" s="278"/>
      <c r="I32" s="10">
        <f t="shared" si="3"/>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153</v>
      </c>
      <c r="B39" s="282"/>
      <c r="C39" s="283"/>
      <c r="D39" s="284"/>
      <c r="E39" s="285"/>
      <c r="F39" s="286"/>
      <c r="G39" s="279">
        <v>0</v>
      </c>
      <c r="H39" s="273"/>
      <c r="I39" s="10">
        <f>G39*(1+H39)</f>
        <v>0</v>
      </c>
    </row>
    <row r="40" spans="1:9" x14ac:dyDescent="0.3">
      <c r="A40" s="367" t="s">
        <v>162</v>
      </c>
      <c r="B40" s="282"/>
      <c r="C40" s="283"/>
      <c r="D40" s="284"/>
      <c r="E40" s="285"/>
      <c r="F40" s="286"/>
      <c r="G40" s="279">
        <v>0</v>
      </c>
      <c r="H40" s="273"/>
      <c r="I40" s="10">
        <f>G40*(1+H40)</f>
        <v>0</v>
      </c>
    </row>
    <row r="41" spans="1:9" x14ac:dyDescent="0.3">
      <c r="A41" s="270" t="s">
        <v>163</v>
      </c>
      <c r="B41" s="282"/>
      <c r="C41" s="283"/>
      <c r="D41" s="284"/>
      <c r="E41" s="285"/>
      <c r="F41" s="286"/>
      <c r="G41" s="279">
        <v>0</v>
      </c>
      <c r="H41" s="273"/>
      <c r="I41" s="10">
        <f t="shared" ref="I41:I43" si="4">G41*(1+H41)</f>
        <v>0</v>
      </c>
    </row>
    <row r="42" spans="1:9" x14ac:dyDescent="0.3">
      <c r="A42" s="270" t="s">
        <v>40</v>
      </c>
      <c r="B42" s="282"/>
      <c r="C42" s="283"/>
      <c r="D42" s="284"/>
      <c r="E42" s="285"/>
      <c r="F42" s="286"/>
      <c r="G42" s="279">
        <v>0</v>
      </c>
      <c r="H42" s="273"/>
      <c r="I42" s="10">
        <f t="shared" si="4"/>
        <v>0</v>
      </c>
    </row>
    <row r="43" spans="1:9" ht="15.75" thickBot="1" x14ac:dyDescent="0.35">
      <c r="A43" s="272" t="s">
        <v>40</v>
      </c>
      <c r="B43" s="287"/>
      <c r="C43" s="288"/>
      <c r="D43" s="289"/>
      <c r="E43" s="290"/>
      <c r="F43" s="291"/>
      <c r="G43" s="280">
        <v>0</v>
      </c>
      <c r="H43" s="278"/>
      <c r="I43" s="10">
        <f t="shared" si="4"/>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99"/>
      <c r="C46" s="298"/>
      <c r="D46" s="297"/>
      <c r="E46" s="300"/>
      <c r="F46" s="301"/>
      <c r="G46" s="200" t="s">
        <v>8</v>
      </c>
      <c r="H46" s="18" t="s">
        <v>10</v>
      </c>
      <c r="I46" s="9" t="s">
        <v>9</v>
      </c>
    </row>
    <row r="47" spans="1:9" x14ac:dyDescent="0.3">
      <c r="A47" s="367" t="s">
        <v>154</v>
      </c>
      <c r="B47" s="292"/>
      <c r="C47" s="293"/>
      <c r="D47" s="294"/>
      <c r="E47" s="295"/>
      <c r="F47" s="296"/>
      <c r="G47" s="279">
        <v>0</v>
      </c>
      <c r="H47" s="273"/>
      <c r="I47" s="10">
        <f>G47*(1+H47)</f>
        <v>0</v>
      </c>
    </row>
    <row r="48" spans="1:9" x14ac:dyDescent="0.3">
      <c r="A48" s="367" t="s">
        <v>164</v>
      </c>
      <c r="B48" s="292"/>
      <c r="C48" s="293"/>
      <c r="D48" s="294"/>
      <c r="E48" s="295"/>
      <c r="F48" s="296"/>
      <c r="G48" s="279">
        <v>0</v>
      </c>
      <c r="H48" s="273"/>
      <c r="I48" s="10">
        <f>G48*(1+H48)</f>
        <v>0</v>
      </c>
    </row>
    <row r="49" spans="1:12" x14ac:dyDescent="0.3">
      <c r="A49" s="270" t="s">
        <v>84</v>
      </c>
      <c r="B49" s="282"/>
      <c r="C49" s="283"/>
      <c r="D49" s="284"/>
      <c r="E49" s="285"/>
      <c r="F49" s="286"/>
      <c r="G49" s="279">
        <v>0</v>
      </c>
      <c r="H49" s="273"/>
      <c r="I49" s="10">
        <f t="shared" ref="I49:I51" si="5">G49*(1+H49)</f>
        <v>0</v>
      </c>
    </row>
    <row r="50" spans="1:12" x14ac:dyDescent="0.3">
      <c r="A50" s="272" t="s">
        <v>40</v>
      </c>
      <c r="B50" s="282"/>
      <c r="C50" s="283"/>
      <c r="D50" s="284"/>
      <c r="E50" s="285"/>
      <c r="F50" s="286"/>
      <c r="G50" s="279">
        <v>0</v>
      </c>
      <c r="H50" s="273"/>
      <c r="I50" s="10">
        <f t="shared" si="5"/>
        <v>0</v>
      </c>
    </row>
    <row r="51" spans="1:12" ht="15.75" thickBot="1" x14ac:dyDescent="0.35">
      <c r="A51" s="272" t="s">
        <v>40</v>
      </c>
      <c r="B51" s="282"/>
      <c r="C51" s="283"/>
      <c r="D51" s="284"/>
      <c r="E51" s="285"/>
      <c r="F51" s="286"/>
      <c r="G51" s="280">
        <v>0</v>
      </c>
      <c r="H51" s="278"/>
      <c r="I51" s="10">
        <f t="shared" si="5"/>
        <v>0</v>
      </c>
    </row>
    <row r="52" spans="1:12" s="2" customFormat="1" ht="15.75" thickBot="1" x14ac:dyDescent="0.35">
      <c r="A52" s="178" t="s">
        <v>13</v>
      </c>
      <c r="B52" s="222"/>
      <c r="C52" s="223"/>
      <c r="D52" s="224"/>
      <c r="E52" s="222"/>
      <c r="F52" s="222"/>
      <c r="G52" s="183">
        <f>SUM(G47:G51)</f>
        <v>0</v>
      </c>
      <c r="H52" s="184"/>
      <c r="I52" s="185">
        <f>SUM(I47:I51)</f>
        <v>0</v>
      </c>
    </row>
    <row r="53" spans="1:12" ht="15.75" thickBot="1" x14ac:dyDescent="0.35">
      <c r="A53" s="191" t="s">
        <v>14</v>
      </c>
      <c r="B53" s="192"/>
      <c r="C53" s="193"/>
      <c r="D53" s="194"/>
      <c r="E53" s="192"/>
      <c r="F53" s="192"/>
      <c r="G53" s="196">
        <f>G52-G44</f>
        <v>0</v>
      </c>
      <c r="H53" s="195"/>
      <c r="I53" s="198">
        <f>I52-I44</f>
        <v>0</v>
      </c>
      <c r="K53" s="2"/>
    </row>
    <row r="54" spans="1:12" ht="15.75" thickBot="1" x14ac:dyDescent="0.35">
      <c r="A54" s="16"/>
      <c r="B54" s="12"/>
      <c r="C54" s="13"/>
      <c r="D54" s="14"/>
      <c r="E54" s="12"/>
      <c r="F54" s="12"/>
      <c r="G54" s="14">
        <f>G34-G53</f>
        <v>0</v>
      </c>
      <c r="H54" s="19"/>
      <c r="I54" s="14">
        <f>I34-I53</f>
        <v>0</v>
      </c>
    </row>
    <row r="55" spans="1:12" ht="63" customHeight="1" thickBot="1" x14ac:dyDescent="0.35">
      <c r="A55" s="467" t="s">
        <v>142</v>
      </c>
      <c r="B55" s="468"/>
      <c r="C55" s="468"/>
      <c r="D55" s="468"/>
      <c r="E55" s="468"/>
      <c r="F55" s="469"/>
      <c r="G55" s="250">
        <f>G34-G53</f>
        <v>0</v>
      </c>
      <c r="H55" s="195"/>
      <c r="I55" s="251">
        <f>I34-I53</f>
        <v>0</v>
      </c>
    </row>
    <row r="56" spans="1:12" ht="20.25" customHeight="1" x14ac:dyDescent="0.45">
      <c r="A56" s="162"/>
      <c r="B56" s="249"/>
      <c r="C56" s="249"/>
      <c r="D56" s="1"/>
      <c r="E56" s="162"/>
      <c r="F56" s="161"/>
      <c r="G56" s="255"/>
      <c r="H56" s="230"/>
      <c r="I56" s="319"/>
    </row>
    <row r="57" spans="1:12" ht="13.5" customHeight="1" x14ac:dyDescent="0.45">
      <c r="A57" s="321"/>
      <c r="B57" s="249"/>
      <c r="C57" s="249"/>
      <c r="D57" s="1"/>
      <c r="E57" s="162"/>
      <c r="F57" s="161"/>
      <c r="G57" s="254"/>
      <c r="H57" s="230"/>
      <c r="I57" s="323"/>
      <c r="J57" s="324"/>
      <c r="K57" s="324"/>
      <c r="L57" s="324"/>
    </row>
    <row r="58" spans="1:12" ht="14.25" customHeight="1" x14ac:dyDescent="0.45">
      <c r="A58" s="321" t="s">
        <v>98</v>
      </c>
      <c r="B58" s="249"/>
      <c r="C58" s="249"/>
      <c r="D58" s="1"/>
      <c r="E58" s="162"/>
      <c r="F58" s="161"/>
      <c r="G58" s="254"/>
      <c r="H58" s="230"/>
      <c r="I58" s="323"/>
      <c r="J58" s="324"/>
      <c r="K58" s="324"/>
      <c r="L58" s="324"/>
    </row>
    <row r="59" spans="1:12" ht="12.75" customHeight="1" x14ac:dyDescent="0.35">
      <c r="A59" s="321" t="s">
        <v>88</v>
      </c>
      <c r="B59" s="135"/>
      <c r="C59" s="136"/>
      <c r="D59" s="248"/>
      <c r="E59" s="135"/>
      <c r="F59" s="114"/>
      <c r="G59" s="325"/>
      <c r="H59" s="326"/>
      <c r="I59" s="327"/>
      <c r="J59" s="324"/>
      <c r="K59" s="324"/>
      <c r="L59" s="324"/>
    </row>
    <row r="60" spans="1:12" ht="14.25" customHeight="1" x14ac:dyDescent="0.35">
      <c r="A60" s="321" t="s">
        <v>98</v>
      </c>
      <c r="B60" s="233"/>
      <c r="C60" s="234"/>
      <c r="D60" s="232"/>
      <c r="E60" s="231"/>
      <c r="F60" s="233"/>
      <c r="G60" s="328"/>
      <c r="H60" s="329"/>
      <c r="I60" s="328"/>
      <c r="J60" s="330"/>
      <c r="K60" s="330"/>
      <c r="L60" s="324"/>
    </row>
    <row r="61" spans="1:12" ht="15.75" x14ac:dyDescent="0.35">
      <c r="A61" s="320"/>
      <c r="B61" s="233"/>
      <c r="C61" s="234"/>
      <c r="D61" s="232"/>
      <c r="E61" s="231"/>
      <c r="F61" s="233"/>
      <c r="G61" s="328"/>
      <c r="H61" s="329"/>
      <c r="I61" s="328"/>
      <c r="J61" s="330"/>
      <c r="K61" s="330"/>
      <c r="L61" s="324"/>
    </row>
    <row r="62" spans="1:12" ht="15.75" x14ac:dyDescent="0.35">
      <c r="A62" s="231"/>
      <c r="B62" s="233"/>
      <c r="C62" s="234"/>
      <c r="D62" s="232"/>
      <c r="E62" s="231"/>
      <c r="F62" s="233"/>
      <c r="G62" s="232"/>
      <c r="H62" s="235"/>
      <c r="I62" s="232"/>
      <c r="J62" s="58"/>
      <c r="K62" s="58"/>
    </row>
    <row r="63" spans="1:12" ht="15.75" x14ac:dyDescent="0.35">
      <c r="A63" s="232"/>
      <c r="B63" s="233"/>
      <c r="C63" s="234"/>
      <c r="D63" s="232"/>
      <c r="E63" s="233"/>
      <c r="F63" s="233"/>
      <c r="G63" s="232"/>
      <c r="H63" s="235"/>
      <c r="I63" s="232"/>
      <c r="J63" s="58"/>
      <c r="K63" s="58"/>
    </row>
    <row r="64" spans="1:12" ht="15.75" x14ac:dyDescent="0.35">
      <c r="A64" s="139"/>
      <c r="B64" s="135"/>
      <c r="C64" s="136"/>
      <c r="D64" s="137"/>
      <c r="E64" s="135"/>
      <c r="F64" s="135"/>
      <c r="G64" s="137"/>
      <c r="H64" s="138"/>
      <c r="I64" s="137"/>
      <c r="J64" s="58"/>
      <c r="K64" s="58"/>
    </row>
    <row r="65" spans="1:11" ht="18.75" customHeight="1" x14ac:dyDescent="0.35">
      <c r="A65" s="240"/>
      <c r="B65" s="241"/>
      <c r="C65" s="242"/>
      <c r="D65" s="243"/>
      <c r="E65" s="241"/>
      <c r="F65" s="241"/>
      <c r="G65" s="243"/>
      <c r="H65" s="244"/>
      <c r="I65" s="243"/>
      <c r="J65" s="58"/>
      <c r="K65" s="58"/>
    </row>
    <row r="66" spans="1:11" ht="17.25" customHeight="1" x14ac:dyDescent="0.35">
      <c r="A66" s="245"/>
      <c r="B66" s="240"/>
      <c r="C66" s="246"/>
      <c r="D66" s="247"/>
      <c r="E66" s="240"/>
      <c r="F66" s="241"/>
      <c r="G66" s="243"/>
      <c r="H66" s="244"/>
      <c r="I66" s="243"/>
      <c r="J66" s="58"/>
      <c r="K66" s="58"/>
    </row>
    <row r="67" spans="1:11" ht="15.75" x14ac:dyDescent="0.35">
      <c r="A67" s="96"/>
      <c r="B67" s="96"/>
      <c r="C67" s="140"/>
      <c r="D67" s="126"/>
      <c r="E67" s="96"/>
      <c r="F67" s="135"/>
      <c r="G67" s="137"/>
      <c r="H67" s="138"/>
      <c r="I67" s="137"/>
      <c r="J67" s="58"/>
      <c r="K67" s="58"/>
    </row>
    <row r="68" spans="1:11" ht="15.75" x14ac:dyDescent="0.35">
      <c r="A68" s="96"/>
      <c r="B68" s="96"/>
      <c r="C68" s="140"/>
      <c r="D68" s="126"/>
      <c r="E68" s="96"/>
      <c r="F68" s="135"/>
      <c r="G68" s="137"/>
      <c r="H68" s="138"/>
      <c r="I68" s="137"/>
      <c r="J68" s="58"/>
      <c r="K68" s="58"/>
    </row>
    <row r="69" spans="1:11" x14ac:dyDescent="0.3">
      <c r="A69" s="141"/>
      <c r="B69" s="141"/>
      <c r="C69" s="142"/>
      <c r="D69" s="143"/>
      <c r="E69" s="141"/>
      <c r="F69" s="114"/>
      <c r="G69" s="132"/>
      <c r="H69" s="133"/>
      <c r="I69" s="132"/>
    </row>
    <row r="70" spans="1:11" x14ac:dyDescent="0.3">
      <c r="B70" s="141"/>
      <c r="C70" s="142"/>
      <c r="D70" s="143"/>
      <c r="E70" s="141"/>
      <c r="F70" s="114"/>
      <c r="G70" s="132"/>
      <c r="H70" s="133"/>
      <c r="I70" s="132"/>
    </row>
    <row r="71" spans="1:11" x14ac:dyDescent="0.3">
      <c r="A71" s="59"/>
      <c r="B71" s="59"/>
      <c r="C71" s="60"/>
      <c r="D71" s="61"/>
      <c r="E71" s="59"/>
    </row>
    <row r="72" spans="1:11" x14ac:dyDescent="0.3">
      <c r="A72" s="59"/>
      <c r="B72" s="59"/>
      <c r="C72" s="60"/>
      <c r="D72" s="61"/>
      <c r="E72" s="59"/>
    </row>
    <row r="73" spans="1:11" x14ac:dyDescent="0.3">
      <c r="A73" s="62"/>
      <c r="B73" s="59"/>
      <c r="C73" s="60"/>
      <c r="D73" s="61"/>
      <c r="E73" s="59"/>
    </row>
  </sheetData>
  <sheetProtection algorithmName="SHA-512" hashValue="Q8Obo3zec/ddeOktRAYkR12eZDhTBwk1t7YtDitmdH+CrVE2lg4N/F5LlyeyXS4jqrGLrxSW7LNs+8JdmwD32w==" saltValue="f8N0Y2Lo3RtukFCO1+ec8w==" spinCount="100000" sheet="1"/>
  <mergeCells count="11">
    <mergeCell ref="B22:F22"/>
    <mergeCell ref="B23:F23"/>
    <mergeCell ref="B24:F24"/>
    <mergeCell ref="A36:I36"/>
    <mergeCell ref="A55:F55"/>
    <mergeCell ref="B21:F21"/>
    <mergeCell ref="A3:I3"/>
    <mergeCell ref="A4:I4"/>
    <mergeCell ref="B18:F18"/>
    <mergeCell ref="B19:F19"/>
    <mergeCell ref="B20:F20"/>
  </mergeCells>
  <pageMargins left="0.74803149606299213" right="0.74803149606299213" top="0.98425196850393704" bottom="0.98425196850393704" header="0.51181102362204722" footer="0.51181102362204722"/>
  <pageSetup paperSize="9" scale="48" orientation="portrait" r:id="rId1"/>
  <headerFooter alignWithMargins="0">
    <oddHeader xml:space="preserve">&amp;LAanbesteding Cateringdienstverlening t.b.v. Concerndienstverlener FMH met zaaknummer 31151096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3"/>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215</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58" t="s">
        <v>216</v>
      </c>
      <c r="B3" s="459"/>
      <c r="C3" s="459"/>
      <c r="D3" s="459"/>
      <c r="E3" s="459"/>
      <c r="F3" s="459"/>
      <c r="G3" s="459"/>
      <c r="H3" s="459"/>
      <c r="I3" s="460"/>
    </row>
    <row r="4" spans="1:9" s="2" customFormat="1" x14ac:dyDescent="0.3">
      <c r="A4" s="461" t="s">
        <v>214</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2">
        <f t="shared" ref="F6" si="0">E6*C6</f>
        <v>0</v>
      </c>
      <c r="G6" s="5">
        <f t="shared" ref="G6" si="1">E6*D6*C6</f>
        <v>0</v>
      </c>
      <c r="H6" s="273"/>
      <c r="I6" s="10">
        <f>G6*(1+H6)</f>
        <v>0</v>
      </c>
    </row>
    <row r="7" spans="1:9" x14ac:dyDescent="0.3">
      <c r="A7" s="270" t="s">
        <v>79</v>
      </c>
      <c r="B7" s="271"/>
      <c r="C7" s="281"/>
      <c r="D7" s="279"/>
      <c r="E7" s="77">
        <v>255</v>
      </c>
      <c r="F7" s="32">
        <f t="shared" ref="F7:F15" si="2">E7*C7</f>
        <v>0</v>
      </c>
      <c r="G7" s="5">
        <f t="shared" ref="G7:G15" si="3">E7*D7*C7</f>
        <v>0</v>
      </c>
      <c r="H7" s="273"/>
      <c r="I7" s="10">
        <f t="shared" ref="I7:I15" si="4">G7*(1+H7)</f>
        <v>0</v>
      </c>
    </row>
    <row r="8" spans="1:9" x14ac:dyDescent="0.3">
      <c r="A8" s="270" t="s">
        <v>80</v>
      </c>
      <c r="B8" s="271"/>
      <c r="C8" s="281"/>
      <c r="D8" s="279"/>
      <c r="E8" s="77">
        <v>255</v>
      </c>
      <c r="F8" s="32">
        <f t="shared" si="2"/>
        <v>0</v>
      </c>
      <c r="G8" s="5">
        <f t="shared" si="3"/>
        <v>0</v>
      </c>
      <c r="H8" s="273"/>
      <c r="I8" s="10">
        <f t="shared" si="4"/>
        <v>0</v>
      </c>
    </row>
    <row r="9" spans="1:9" x14ac:dyDescent="0.3">
      <c r="A9" s="270" t="s">
        <v>81</v>
      </c>
      <c r="B9" s="271"/>
      <c r="C9" s="281"/>
      <c r="D9" s="279"/>
      <c r="E9" s="77">
        <v>255</v>
      </c>
      <c r="F9" s="32">
        <f t="shared" si="2"/>
        <v>0</v>
      </c>
      <c r="G9" s="5">
        <f t="shared" si="3"/>
        <v>0</v>
      </c>
      <c r="H9" s="273"/>
      <c r="I9" s="10">
        <f t="shared" si="4"/>
        <v>0</v>
      </c>
    </row>
    <row r="10" spans="1:9" x14ac:dyDescent="0.3">
      <c r="A10" s="270" t="s">
        <v>82</v>
      </c>
      <c r="B10" s="271"/>
      <c r="C10" s="281"/>
      <c r="D10" s="279"/>
      <c r="E10" s="77">
        <v>255</v>
      </c>
      <c r="F10" s="32">
        <f t="shared" si="2"/>
        <v>0</v>
      </c>
      <c r="G10" s="5">
        <f t="shared" si="3"/>
        <v>0</v>
      </c>
      <c r="H10" s="273"/>
      <c r="I10" s="10">
        <f t="shared" si="4"/>
        <v>0</v>
      </c>
    </row>
    <row r="11" spans="1:9" x14ac:dyDescent="0.3">
      <c r="A11" s="270" t="s">
        <v>83</v>
      </c>
      <c r="B11" s="271"/>
      <c r="C11" s="281"/>
      <c r="D11" s="279"/>
      <c r="E11" s="77">
        <v>255</v>
      </c>
      <c r="F11" s="32">
        <f t="shared" si="2"/>
        <v>0</v>
      </c>
      <c r="G11" s="5">
        <f t="shared" si="3"/>
        <v>0</v>
      </c>
      <c r="H11" s="273"/>
      <c r="I11" s="10">
        <f t="shared" si="4"/>
        <v>0</v>
      </c>
    </row>
    <row r="12" spans="1:9" x14ac:dyDescent="0.3">
      <c r="A12" s="270" t="s">
        <v>40</v>
      </c>
      <c r="B12" s="271"/>
      <c r="C12" s="281"/>
      <c r="D12" s="279"/>
      <c r="E12" s="77">
        <v>255</v>
      </c>
      <c r="F12" s="32">
        <f t="shared" si="2"/>
        <v>0</v>
      </c>
      <c r="G12" s="5">
        <f t="shared" si="3"/>
        <v>0</v>
      </c>
      <c r="H12" s="273"/>
      <c r="I12" s="10">
        <f t="shared" si="4"/>
        <v>0</v>
      </c>
    </row>
    <row r="13" spans="1:9" x14ac:dyDescent="0.3">
      <c r="A13" s="270" t="s">
        <v>40</v>
      </c>
      <c r="B13" s="271"/>
      <c r="C13" s="281"/>
      <c r="D13" s="279"/>
      <c r="E13" s="77">
        <v>255</v>
      </c>
      <c r="F13" s="32">
        <f t="shared" si="2"/>
        <v>0</v>
      </c>
      <c r="G13" s="5">
        <f t="shared" si="3"/>
        <v>0</v>
      </c>
      <c r="H13" s="273"/>
      <c r="I13" s="10">
        <f t="shared" si="4"/>
        <v>0</v>
      </c>
    </row>
    <row r="14" spans="1:9" x14ac:dyDescent="0.3">
      <c r="A14" s="270" t="s">
        <v>40</v>
      </c>
      <c r="B14" s="271"/>
      <c r="C14" s="281"/>
      <c r="D14" s="279"/>
      <c r="E14" s="77">
        <v>255</v>
      </c>
      <c r="F14" s="32">
        <f t="shared" si="2"/>
        <v>0</v>
      </c>
      <c r="G14" s="5">
        <f t="shared" si="3"/>
        <v>0</v>
      </c>
      <c r="H14" s="273"/>
      <c r="I14" s="10">
        <f t="shared" si="4"/>
        <v>0</v>
      </c>
    </row>
    <row r="15" spans="1:9" ht="15.75" thickBot="1" x14ac:dyDescent="0.35">
      <c r="A15" s="270" t="s">
        <v>40</v>
      </c>
      <c r="B15" s="271"/>
      <c r="C15" s="281"/>
      <c r="D15" s="279"/>
      <c r="E15" s="77">
        <v>255</v>
      </c>
      <c r="F15" s="32">
        <f t="shared" si="2"/>
        <v>0</v>
      </c>
      <c r="G15" s="5">
        <f t="shared" si="3"/>
        <v>0</v>
      </c>
      <c r="H15" s="273"/>
      <c r="I15" s="10">
        <f t="shared" si="4"/>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G20*(1+H20)</f>
        <v>0</v>
      </c>
    </row>
    <row r="21" spans="1:9" x14ac:dyDescent="0.3">
      <c r="A21" s="270" t="s">
        <v>40</v>
      </c>
      <c r="B21" s="455"/>
      <c r="C21" s="456"/>
      <c r="D21" s="456"/>
      <c r="E21" s="456"/>
      <c r="F21" s="457"/>
      <c r="G21" s="274"/>
      <c r="H21" s="273"/>
      <c r="I21" s="10">
        <f>G21*(1+H21)</f>
        <v>0</v>
      </c>
    </row>
    <row r="22" spans="1:9" x14ac:dyDescent="0.3">
      <c r="A22" s="270" t="s">
        <v>40</v>
      </c>
      <c r="B22" s="455"/>
      <c r="C22" s="456"/>
      <c r="D22" s="456"/>
      <c r="E22" s="456"/>
      <c r="F22" s="457"/>
      <c r="G22" s="274"/>
      <c r="H22" s="273"/>
      <c r="I22" s="10">
        <f>G22*(1+H22)</f>
        <v>0</v>
      </c>
    </row>
    <row r="23" spans="1:9" ht="15.75" thickBot="1" x14ac:dyDescent="0.35">
      <c r="A23" s="270" t="s">
        <v>40</v>
      </c>
      <c r="B23" s="455"/>
      <c r="C23" s="456"/>
      <c r="D23" s="456"/>
      <c r="E23" s="456"/>
      <c r="F23" s="457"/>
      <c r="G23" s="274"/>
      <c r="H23" s="273"/>
      <c r="I23" s="10">
        <f>G23*(1+H23)</f>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3"/>
      <c r="C26" s="304"/>
      <c r="D26" s="305"/>
      <c r="E26" s="306"/>
      <c r="F26" s="302"/>
      <c r="G26" s="200" t="s">
        <v>8</v>
      </c>
      <c r="H26" s="18" t="s">
        <v>10</v>
      </c>
      <c r="I26" s="9" t="s">
        <v>9</v>
      </c>
    </row>
    <row r="27" spans="1:9" x14ac:dyDescent="0.3">
      <c r="A27" s="275" t="s">
        <v>30</v>
      </c>
      <c r="B27" s="282"/>
      <c r="C27" s="283"/>
      <c r="D27" s="284"/>
      <c r="E27" s="285"/>
      <c r="F27" s="286"/>
      <c r="G27" s="274"/>
      <c r="H27" s="273"/>
      <c r="I27" s="10">
        <f>G27*(1+H27)</f>
        <v>0</v>
      </c>
    </row>
    <row r="28" spans="1:9" x14ac:dyDescent="0.3">
      <c r="A28" s="275" t="s">
        <v>29</v>
      </c>
      <c r="B28" s="282"/>
      <c r="C28" s="283"/>
      <c r="D28" s="284"/>
      <c r="E28" s="285"/>
      <c r="F28" s="286"/>
      <c r="G28" s="274"/>
      <c r="H28" s="273"/>
      <c r="I28" s="10">
        <f t="shared" ref="I28:I32" si="5">G28*(1+H28)</f>
        <v>0</v>
      </c>
    </row>
    <row r="29" spans="1:9" x14ac:dyDescent="0.3">
      <c r="A29" s="275" t="s">
        <v>26</v>
      </c>
      <c r="B29" s="282"/>
      <c r="C29" s="283"/>
      <c r="D29" s="284"/>
      <c r="E29" s="285"/>
      <c r="F29" s="286"/>
      <c r="G29" s="274"/>
      <c r="H29" s="273"/>
      <c r="I29" s="10">
        <f t="shared" si="5"/>
        <v>0</v>
      </c>
    </row>
    <row r="30" spans="1:9" x14ac:dyDescent="0.3">
      <c r="A30" s="275" t="s">
        <v>40</v>
      </c>
      <c r="B30" s="282"/>
      <c r="C30" s="283"/>
      <c r="D30" s="284"/>
      <c r="E30" s="285"/>
      <c r="F30" s="286"/>
      <c r="G30" s="274"/>
      <c r="H30" s="273"/>
      <c r="I30" s="10">
        <f t="shared" si="5"/>
        <v>0</v>
      </c>
    </row>
    <row r="31" spans="1:9" x14ac:dyDescent="0.3">
      <c r="A31" s="275" t="s">
        <v>40</v>
      </c>
      <c r="B31" s="282"/>
      <c r="C31" s="283"/>
      <c r="D31" s="284"/>
      <c r="E31" s="285"/>
      <c r="F31" s="286"/>
      <c r="G31" s="274"/>
      <c r="H31" s="273"/>
      <c r="I31" s="10">
        <f t="shared" si="5"/>
        <v>0</v>
      </c>
    </row>
    <row r="32" spans="1:9" ht="15.75" thickBot="1" x14ac:dyDescent="0.35">
      <c r="A32" s="276" t="s">
        <v>40</v>
      </c>
      <c r="B32" s="287"/>
      <c r="C32" s="288"/>
      <c r="D32" s="289"/>
      <c r="E32" s="290"/>
      <c r="F32" s="291"/>
      <c r="G32" s="277"/>
      <c r="H32" s="278"/>
      <c r="I32" s="10">
        <f t="shared" si="5"/>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155</v>
      </c>
      <c r="B39" s="282"/>
      <c r="C39" s="283"/>
      <c r="D39" s="284"/>
      <c r="E39" s="285"/>
      <c r="F39" s="286"/>
      <c r="G39" s="279">
        <v>0</v>
      </c>
      <c r="H39" s="273"/>
      <c r="I39" s="10">
        <f>G39*(1+H39)</f>
        <v>0</v>
      </c>
    </row>
    <row r="40" spans="1:9" x14ac:dyDescent="0.3">
      <c r="A40" s="367" t="s">
        <v>165</v>
      </c>
      <c r="B40" s="282"/>
      <c r="C40" s="283"/>
      <c r="D40" s="284"/>
      <c r="E40" s="285"/>
      <c r="F40" s="286"/>
      <c r="G40" s="279">
        <v>0</v>
      </c>
      <c r="H40" s="273"/>
      <c r="I40" s="10">
        <f t="shared" ref="I40:I43" si="6">G40*(1+H40)</f>
        <v>0</v>
      </c>
    </row>
    <row r="41" spans="1:9" x14ac:dyDescent="0.3">
      <c r="A41" s="270" t="s">
        <v>163</v>
      </c>
      <c r="B41" s="282"/>
      <c r="C41" s="283"/>
      <c r="D41" s="284"/>
      <c r="E41" s="285"/>
      <c r="F41" s="286"/>
      <c r="G41" s="279">
        <v>0</v>
      </c>
      <c r="H41" s="273"/>
      <c r="I41" s="10">
        <f t="shared" ref="I41" si="7">G41*(1+H41)</f>
        <v>0</v>
      </c>
    </row>
    <row r="42" spans="1:9" x14ac:dyDescent="0.3">
      <c r="A42" s="270" t="s">
        <v>40</v>
      </c>
      <c r="B42" s="282"/>
      <c r="C42" s="283"/>
      <c r="D42" s="284"/>
      <c r="E42" s="285"/>
      <c r="F42" s="286"/>
      <c r="G42" s="279">
        <v>0</v>
      </c>
      <c r="H42" s="273"/>
      <c r="I42" s="10">
        <f t="shared" si="6"/>
        <v>0</v>
      </c>
    </row>
    <row r="43" spans="1:9" ht="15.75" thickBot="1" x14ac:dyDescent="0.35">
      <c r="A43" s="272" t="s">
        <v>40</v>
      </c>
      <c r="B43" s="287"/>
      <c r="C43" s="288"/>
      <c r="D43" s="289"/>
      <c r="E43" s="290"/>
      <c r="F43" s="291"/>
      <c r="G43" s="280">
        <v>0</v>
      </c>
      <c r="H43" s="278"/>
      <c r="I43" s="10">
        <f t="shared" si="6"/>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99"/>
      <c r="C46" s="298"/>
      <c r="D46" s="297"/>
      <c r="E46" s="300"/>
      <c r="F46" s="301"/>
      <c r="G46" s="200" t="s">
        <v>8</v>
      </c>
      <c r="H46" s="18" t="s">
        <v>10</v>
      </c>
      <c r="I46" s="9" t="s">
        <v>9</v>
      </c>
    </row>
    <row r="47" spans="1:9" x14ac:dyDescent="0.3">
      <c r="A47" s="367" t="s">
        <v>156</v>
      </c>
      <c r="B47" s="292"/>
      <c r="C47" s="293"/>
      <c r="D47" s="294"/>
      <c r="E47" s="295"/>
      <c r="F47" s="296"/>
      <c r="G47" s="279">
        <v>0</v>
      </c>
      <c r="H47" s="273"/>
      <c r="I47" s="10">
        <f>G47*(1+H47)</f>
        <v>0</v>
      </c>
    </row>
    <row r="48" spans="1:9" x14ac:dyDescent="0.3">
      <c r="A48" s="367" t="s">
        <v>166</v>
      </c>
      <c r="B48" s="292"/>
      <c r="C48" s="293"/>
      <c r="D48" s="294"/>
      <c r="E48" s="295"/>
      <c r="F48" s="296"/>
      <c r="G48" s="279">
        <v>0</v>
      </c>
      <c r="H48" s="273"/>
      <c r="I48" s="10">
        <f>G48*(1+H48)</f>
        <v>0</v>
      </c>
    </row>
    <row r="49" spans="1:12" x14ac:dyDescent="0.3">
      <c r="A49" s="270" t="s">
        <v>84</v>
      </c>
      <c r="B49" s="282"/>
      <c r="C49" s="283"/>
      <c r="D49" s="284"/>
      <c r="E49" s="285"/>
      <c r="F49" s="286"/>
      <c r="G49" s="279">
        <v>0</v>
      </c>
      <c r="H49" s="273"/>
      <c r="I49" s="10">
        <f t="shared" ref="I49:I51" si="8">G49*(1+H49)</f>
        <v>0</v>
      </c>
    </row>
    <row r="50" spans="1:12" x14ac:dyDescent="0.3">
      <c r="A50" s="272" t="s">
        <v>40</v>
      </c>
      <c r="B50" s="282"/>
      <c r="C50" s="283"/>
      <c r="D50" s="284"/>
      <c r="E50" s="285"/>
      <c r="F50" s="286"/>
      <c r="G50" s="279">
        <v>0</v>
      </c>
      <c r="H50" s="273"/>
      <c r="I50" s="10">
        <f t="shared" si="8"/>
        <v>0</v>
      </c>
    </row>
    <row r="51" spans="1:12" ht="15.75" thickBot="1" x14ac:dyDescent="0.35">
      <c r="A51" s="272" t="s">
        <v>40</v>
      </c>
      <c r="B51" s="282"/>
      <c r="C51" s="283"/>
      <c r="D51" s="284"/>
      <c r="E51" s="285"/>
      <c r="F51" s="286"/>
      <c r="G51" s="280">
        <v>0</v>
      </c>
      <c r="H51" s="278"/>
      <c r="I51" s="10">
        <f t="shared" si="8"/>
        <v>0</v>
      </c>
    </row>
    <row r="52" spans="1:12" s="2" customFormat="1" ht="15.75" thickBot="1" x14ac:dyDescent="0.35">
      <c r="A52" s="178" t="s">
        <v>13</v>
      </c>
      <c r="B52" s="222"/>
      <c r="C52" s="223"/>
      <c r="D52" s="224"/>
      <c r="E52" s="222"/>
      <c r="F52" s="222"/>
      <c r="G52" s="183">
        <f>SUM(G47:G51)</f>
        <v>0</v>
      </c>
      <c r="H52" s="184"/>
      <c r="I52" s="185">
        <f>SUM(I47:I51)</f>
        <v>0</v>
      </c>
    </row>
    <row r="53" spans="1:12" ht="15.75" thickBot="1" x14ac:dyDescent="0.35">
      <c r="A53" s="191" t="s">
        <v>14</v>
      </c>
      <c r="B53" s="192"/>
      <c r="C53" s="193"/>
      <c r="D53" s="194"/>
      <c r="E53" s="192"/>
      <c r="F53" s="192"/>
      <c r="G53" s="196">
        <f>G52-G44</f>
        <v>0</v>
      </c>
      <c r="H53" s="195"/>
      <c r="I53" s="198">
        <f>I52-I44</f>
        <v>0</v>
      </c>
      <c r="K53" s="2"/>
    </row>
    <row r="54" spans="1:12" ht="15.75" thickBot="1" x14ac:dyDescent="0.35">
      <c r="A54" s="16"/>
      <c r="B54" s="12"/>
      <c r="C54" s="13"/>
      <c r="D54" s="14"/>
      <c r="E54" s="12"/>
      <c r="F54" s="12"/>
      <c r="G54" s="14">
        <f>G34-G53</f>
        <v>0</v>
      </c>
      <c r="H54" s="19"/>
      <c r="I54" s="14">
        <f>I34-I53</f>
        <v>0</v>
      </c>
    </row>
    <row r="55" spans="1:12" ht="63" customHeight="1" thickBot="1" x14ac:dyDescent="0.35">
      <c r="A55" s="467" t="s">
        <v>143</v>
      </c>
      <c r="B55" s="468"/>
      <c r="C55" s="468"/>
      <c r="D55" s="468"/>
      <c r="E55" s="468"/>
      <c r="F55" s="469"/>
      <c r="G55" s="250">
        <f>G34-G53</f>
        <v>0</v>
      </c>
      <c r="H55" s="195"/>
      <c r="I55" s="251">
        <f>I34-I53</f>
        <v>0</v>
      </c>
    </row>
    <row r="56" spans="1:12" ht="20.25" customHeight="1" x14ac:dyDescent="0.45">
      <c r="A56" s="162"/>
      <c r="B56" s="249"/>
      <c r="C56" s="249"/>
      <c r="D56" s="1"/>
      <c r="E56" s="162"/>
      <c r="F56" s="161"/>
      <c r="G56" s="255"/>
      <c r="H56" s="230"/>
      <c r="I56" s="319"/>
    </row>
    <row r="57" spans="1:12" ht="13.5" customHeight="1" x14ac:dyDescent="0.45">
      <c r="A57" s="321"/>
      <c r="B57" s="249"/>
      <c r="C57" s="249"/>
      <c r="D57" s="1"/>
      <c r="E57" s="162"/>
      <c r="F57" s="161"/>
      <c r="G57" s="254"/>
      <c r="H57" s="230"/>
      <c r="I57" s="323"/>
      <c r="J57" s="324"/>
      <c r="K57" s="324"/>
      <c r="L57" s="324"/>
    </row>
    <row r="58" spans="1:12" ht="14.25" customHeight="1" x14ac:dyDescent="0.45">
      <c r="A58" s="321" t="s">
        <v>98</v>
      </c>
      <c r="B58" s="249"/>
      <c r="C58" s="249"/>
      <c r="D58" s="1"/>
      <c r="E58" s="162"/>
      <c r="F58" s="161"/>
      <c r="G58" s="254"/>
      <c r="H58" s="230"/>
      <c r="I58" s="323"/>
      <c r="J58" s="324"/>
      <c r="K58" s="324"/>
      <c r="L58" s="324"/>
    </row>
    <row r="59" spans="1:12" ht="12.75" customHeight="1" x14ac:dyDescent="0.35">
      <c r="A59" s="321" t="s">
        <v>88</v>
      </c>
      <c r="B59" s="135"/>
      <c r="C59" s="136"/>
      <c r="D59" s="248"/>
      <c r="E59" s="135"/>
      <c r="F59" s="114"/>
      <c r="G59" s="325"/>
      <c r="H59" s="326"/>
      <c r="I59" s="327"/>
      <c r="J59" s="324"/>
      <c r="K59" s="324"/>
      <c r="L59" s="324"/>
    </row>
    <row r="60" spans="1:12" ht="14.25" customHeight="1" x14ac:dyDescent="0.35">
      <c r="A60" s="321" t="s">
        <v>98</v>
      </c>
      <c r="B60" s="233"/>
      <c r="C60" s="234"/>
      <c r="D60" s="232"/>
      <c r="E60" s="231"/>
      <c r="F60" s="233"/>
      <c r="G60" s="328"/>
      <c r="H60" s="329"/>
      <c r="I60" s="328"/>
      <c r="J60" s="330"/>
      <c r="K60" s="330"/>
      <c r="L60" s="324"/>
    </row>
    <row r="61" spans="1:12" ht="15.75" x14ac:dyDescent="0.35">
      <c r="A61" s="320"/>
      <c r="B61" s="233"/>
      <c r="C61" s="234"/>
      <c r="D61" s="232"/>
      <c r="E61" s="231"/>
      <c r="F61" s="233"/>
      <c r="G61" s="328"/>
      <c r="H61" s="329"/>
      <c r="I61" s="328"/>
      <c r="J61" s="330"/>
      <c r="K61" s="330"/>
      <c r="L61" s="324"/>
    </row>
    <row r="62" spans="1:12" ht="15.75" x14ac:dyDescent="0.35">
      <c r="A62" s="231"/>
      <c r="B62" s="233"/>
      <c r="C62" s="234"/>
      <c r="D62" s="232"/>
      <c r="E62" s="231"/>
      <c r="F62" s="233"/>
      <c r="G62" s="232"/>
      <c r="H62" s="235"/>
      <c r="I62" s="232"/>
      <c r="J62" s="58"/>
      <c r="K62" s="58"/>
    </row>
    <row r="63" spans="1:12" ht="15.75" x14ac:dyDescent="0.35">
      <c r="A63" s="232"/>
      <c r="B63" s="233"/>
      <c r="C63" s="234"/>
      <c r="D63" s="232"/>
      <c r="E63" s="233"/>
      <c r="F63" s="233"/>
      <c r="G63" s="232"/>
      <c r="H63" s="235"/>
      <c r="I63" s="232"/>
      <c r="J63" s="58"/>
      <c r="K63" s="58"/>
    </row>
    <row r="64" spans="1:12" ht="15.75" x14ac:dyDescent="0.35">
      <c r="A64" s="139"/>
      <c r="B64" s="135"/>
      <c r="C64" s="136"/>
      <c r="D64" s="137"/>
      <c r="E64" s="135"/>
      <c r="F64" s="135"/>
      <c r="G64" s="137"/>
      <c r="H64" s="138"/>
      <c r="I64" s="137"/>
      <c r="J64" s="58"/>
      <c r="K64" s="58"/>
    </row>
    <row r="65" spans="1:11" ht="18.75" customHeight="1" x14ac:dyDescent="0.35">
      <c r="A65" s="240"/>
      <c r="B65" s="241"/>
      <c r="C65" s="242"/>
      <c r="D65" s="243"/>
      <c r="E65" s="241"/>
      <c r="F65" s="241"/>
      <c r="G65" s="243"/>
      <c r="H65" s="244"/>
      <c r="I65" s="243"/>
      <c r="J65" s="58"/>
      <c r="K65" s="58"/>
    </row>
    <row r="66" spans="1:11" ht="17.25" customHeight="1" x14ac:dyDescent="0.35">
      <c r="A66" s="245"/>
      <c r="B66" s="240"/>
      <c r="C66" s="246"/>
      <c r="D66" s="247"/>
      <c r="E66" s="240"/>
      <c r="F66" s="241"/>
      <c r="G66" s="243"/>
      <c r="H66" s="244"/>
      <c r="I66" s="243"/>
      <c r="J66" s="58"/>
      <c r="K66" s="58"/>
    </row>
    <row r="67" spans="1:11" ht="15.75" x14ac:dyDescent="0.35">
      <c r="A67" s="96"/>
      <c r="B67" s="96"/>
      <c r="C67" s="140"/>
      <c r="D67" s="126"/>
      <c r="E67" s="96"/>
      <c r="F67" s="135"/>
      <c r="G67" s="137"/>
      <c r="H67" s="138"/>
      <c r="I67" s="137"/>
      <c r="J67" s="58"/>
      <c r="K67" s="58"/>
    </row>
    <row r="68" spans="1:11" ht="15.75" x14ac:dyDescent="0.35">
      <c r="A68" s="96"/>
      <c r="B68" s="96"/>
      <c r="C68" s="140"/>
      <c r="D68" s="126"/>
      <c r="E68" s="96"/>
      <c r="F68" s="135"/>
      <c r="G68" s="137"/>
      <c r="H68" s="138"/>
      <c r="I68" s="137"/>
      <c r="J68" s="58"/>
      <c r="K68" s="58"/>
    </row>
    <row r="69" spans="1:11" x14ac:dyDescent="0.3">
      <c r="A69" s="141"/>
      <c r="B69" s="141"/>
      <c r="C69" s="142"/>
      <c r="D69" s="143"/>
      <c r="E69" s="141"/>
      <c r="F69" s="114"/>
      <c r="G69" s="132"/>
      <c r="H69" s="133"/>
      <c r="I69" s="132"/>
    </row>
    <row r="70" spans="1:11" x14ac:dyDescent="0.3">
      <c r="B70" s="141"/>
      <c r="C70" s="142"/>
      <c r="D70" s="143"/>
      <c r="E70" s="141"/>
      <c r="F70" s="114"/>
      <c r="G70" s="132"/>
      <c r="H70" s="133"/>
      <c r="I70" s="132"/>
    </row>
    <row r="71" spans="1:11" x14ac:dyDescent="0.3">
      <c r="A71" s="59"/>
      <c r="B71" s="59"/>
      <c r="C71" s="60"/>
      <c r="D71" s="61"/>
      <c r="E71" s="59"/>
    </row>
    <row r="72" spans="1:11" x14ac:dyDescent="0.3">
      <c r="A72" s="59"/>
      <c r="B72" s="59"/>
      <c r="C72" s="60"/>
      <c r="D72" s="61"/>
      <c r="E72" s="59"/>
    </row>
    <row r="73" spans="1:11" x14ac:dyDescent="0.3">
      <c r="A73" s="62"/>
      <c r="B73" s="59"/>
      <c r="C73" s="60"/>
      <c r="D73" s="61"/>
      <c r="E73" s="59"/>
    </row>
  </sheetData>
  <sheetProtection algorithmName="SHA-512" hashValue="2klPQ8Jnd+zKjOXmcfsmbvoeHmwWq2yXSjrOtBIyN9xiOLyQJrPfx1tP8NxEobTcFuRTTpDcMkFBjsMVgsUq5A==" saltValue="Jsy0+ISHlegKpOaDAO2rdQ==" spinCount="100000" sheet="1"/>
  <mergeCells count="11">
    <mergeCell ref="B21:F21"/>
    <mergeCell ref="A3:I3"/>
    <mergeCell ref="A4:I4"/>
    <mergeCell ref="B18:F18"/>
    <mergeCell ref="B19:F19"/>
    <mergeCell ref="B20:F20"/>
    <mergeCell ref="A36:I36"/>
    <mergeCell ref="A55:F55"/>
    <mergeCell ref="B22:F22"/>
    <mergeCell ref="B23:F23"/>
    <mergeCell ref="B24:F24"/>
  </mergeCells>
  <pageMargins left="0.74803149606299213" right="0.74803149606299213" top="0.98425196850393704" bottom="0.98425196850393704" header="0.51181102362204722" footer="0.51181102362204722"/>
  <pageSetup paperSize="9" scale="48" orientation="portrait" r:id="rId1"/>
  <headerFooter alignWithMargins="0">
    <oddHeader xml:space="preserve">&amp;LAanbesteding Cateringdienstverlening t.b.v. Concerndienstverlener FMH met zaaknummer 31151096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1B132-62DB-4E09-AFB5-30C8C5C45E53}">
  <sheetPr>
    <pageSetUpPr fitToPage="1"/>
  </sheetPr>
  <dimension ref="A1:K74"/>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217</v>
      </c>
      <c r="B1" s="114"/>
      <c r="C1" s="131"/>
      <c r="D1" s="132"/>
      <c r="E1" s="114"/>
      <c r="F1" s="114"/>
      <c r="G1" s="132"/>
      <c r="H1" s="133"/>
      <c r="I1" s="132"/>
    </row>
    <row r="2" spans="1:9" ht="15.75" thickBot="1" x14ac:dyDescent="0.35">
      <c r="A2" s="114">
        <v>26</v>
      </c>
      <c r="B2" s="114"/>
      <c r="C2" s="131"/>
      <c r="D2" s="132"/>
      <c r="E2" s="114"/>
      <c r="F2" s="114"/>
      <c r="G2" s="132"/>
      <c r="H2" s="133"/>
      <c r="I2" s="132"/>
    </row>
    <row r="3" spans="1:9" ht="15.75" thickBot="1" x14ac:dyDescent="0.35">
      <c r="A3" s="458" t="s">
        <v>218</v>
      </c>
      <c r="B3" s="459"/>
      <c r="C3" s="459"/>
      <c r="D3" s="459"/>
      <c r="E3" s="459"/>
      <c r="F3" s="459"/>
      <c r="G3" s="459"/>
      <c r="H3" s="459"/>
      <c r="I3" s="460"/>
    </row>
    <row r="4" spans="1:9" s="2" customFormat="1" x14ac:dyDescent="0.3">
      <c r="A4" s="461" t="s">
        <v>219</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2">
        <f>E6*C6</f>
        <v>0</v>
      </c>
      <c r="G6" s="5">
        <f>E6*D6*C6</f>
        <v>0</v>
      </c>
      <c r="H6" s="273"/>
      <c r="I6" s="10">
        <f>G6*(1+H6)</f>
        <v>0</v>
      </c>
    </row>
    <row r="7" spans="1:9" x14ac:dyDescent="0.3">
      <c r="A7" s="270" t="s">
        <v>79</v>
      </c>
      <c r="B7" s="271"/>
      <c r="C7" s="281"/>
      <c r="D7" s="279"/>
      <c r="E7" s="77">
        <v>255</v>
      </c>
      <c r="F7" s="32">
        <f t="shared" ref="F7:F15" si="0">E7*C7</f>
        <v>0</v>
      </c>
      <c r="G7" s="5">
        <f t="shared" ref="G7:G15" si="1">E7*D7*C7</f>
        <v>0</v>
      </c>
      <c r="H7" s="273"/>
      <c r="I7" s="10">
        <f t="shared" ref="I7:I15" si="2">G7*(1+H7)</f>
        <v>0</v>
      </c>
    </row>
    <row r="8" spans="1:9" x14ac:dyDescent="0.3">
      <c r="A8" s="270" t="s">
        <v>80</v>
      </c>
      <c r="B8" s="271"/>
      <c r="C8" s="281"/>
      <c r="D8" s="279"/>
      <c r="E8" s="77">
        <v>255</v>
      </c>
      <c r="F8" s="32">
        <f t="shared" si="0"/>
        <v>0</v>
      </c>
      <c r="G8" s="5">
        <f t="shared" si="1"/>
        <v>0</v>
      </c>
      <c r="H8" s="273"/>
      <c r="I8" s="10">
        <f t="shared" si="2"/>
        <v>0</v>
      </c>
    </row>
    <row r="9" spans="1:9" x14ac:dyDescent="0.3">
      <c r="A9" s="270" t="s">
        <v>81</v>
      </c>
      <c r="B9" s="271"/>
      <c r="C9" s="281"/>
      <c r="D9" s="279"/>
      <c r="E9" s="77">
        <v>255</v>
      </c>
      <c r="F9" s="32">
        <f t="shared" si="0"/>
        <v>0</v>
      </c>
      <c r="G9" s="5">
        <f t="shared" si="1"/>
        <v>0</v>
      </c>
      <c r="H9" s="273"/>
      <c r="I9" s="10">
        <f t="shared" si="2"/>
        <v>0</v>
      </c>
    </row>
    <row r="10" spans="1:9" x14ac:dyDescent="0.3">
      <c r="A10" s="270" t="s">
        <v>82</v>
      </c>
      <c r="B10" s="271"/>
      <c r="C10" s="281"/>
      <c r="D10" s="279"/>
      <c r="E10" s="77">
        <v>255</v>
      </c>
      <c r="F10" s="32">
        <f t="shared" si="0"/>
        <v>0</v>
      </c>
      <c r="G10" s="5">
        <f t="shared" si="1"/>
        <v>0</v>
      </c>
      <c r="H10" s="273"/>
      <c r="I10" s="10">
        <f t="shared" si="2"/>
        <v>0</v>
      </c>
    </row>
    <row r="11" spans="1:9" x14ac:dyDescent="0.3">
      <c r="A11" s="270" t="s">
        <v>83</v>
      </c>
      <c r="B11" s="271"/>
      <c r="C11" s="281"/>
      <c r="D11" s="279"/>
      <c r="E11" s="77">
        <v>255</v>
      </c>
      <c r="F11" s="32">
        <f t="shared" si="0"/>
        <v>0</v>
      </c>
      <c r="G11" s="5">
        <f t="shared" si="1"/>
        <v>0</v>
      </c>
      <c r="H11" s="273"/>
      <c r="I11" s="10">
        <f t="shared" si="2"/>
        <v>0</v>
      </c>
    </row>
    <row r="12" spans="1:9" x14ac:dyDescent="0.3">
      <c r="A12" s="270" t="s">
        <v>40</v>
      </c>
      <c r="B12" s="271"/>
      <c r="C12" s="281"/>
      <c r="D12" s="279"/>
      <c r="E12" s="77">
        <v>255</v>
      </c>
      <c r="F12" s="32">
        <f t="shared" si="0"/>
        <v>0</v>
      </c>
      <c r="G12" s="5">
        <f t="shared" si="1"/>
        <v>0</v>
      </c>
      <c r="H12" s="273"/>
      <c r="I12" s="10">
        <f t="shared" si="2"/>
        <v>0</v>
      </c>
    </row>
    <row r="13" spans="1:9" x14ac:dyDescent="0.3">
      <c r="A13" s="270" t="s">
        <v>40</v>
      </c>
      <c r="B13" s="271"/>
      <c r="C13" s="281"/>
      <c r="D13" s="279"/>
      <c r="E13" s="77">
        <v>255</v>
      </c>
      <c r="F13" s="32">
        <f t="shared" si="0"/>
        <v>0</v>
      </c>
      <c r="G13" s="5">
        <f t="shared" si="1"/>
        <v>0</v>
      </c>
      <c r="H13" s="273"/>
      <c r="I13" s="10">
        <f t="shared" si="2"/>
        <v>0</v>
      </c>
    </row>
    <row r="14" spans="1:9" x14ac:dyDescent="0.3">
      <c r="A14" s="270" t="s">
        <v>40</v>
      </c>
      <c r="B14" s="271"/>
      <c r="C14" s="281"/>
      <c r="D14" s="279"/>
      <c r="E14" s="77">
        <v>255</v>
      </c>
      <c r="F14" s="32">
        <f t="shared" si="0"/>
        <v>0</v>
      </c>
      <c r="G14" s="5">
        <f t="shared" si="1"/>
        <v>0</v>
      </c>
      <c r="H14" s="273"/>
      <c r="I14" s="10">
        <f t="shared" si="2"/>
        <v>0</v>
      </c>
    </row>
    <row r="15" spans="1:9" ht="15.75" thickBot="1" x14ac:dyDescent="0.35">
      <c r="A15" s="270" t="s">
        <v>40</v>
      </c>
      <c r="B15" s="271"/>
      <c r="C15" s="281"/>
      <c r="D15" s="279"/>
      <c r="E15" s="77">
        <v>255</v>
      </c>
      <c r="F15" s="32">
        <f t="shared" si="0"/>
        <v>0</v>
      </c>
      <c r="G15" s="5">
        <f t="shared" si="1"/>
        <v>0</v>
      </c>
      <c r="H15" s="273"/>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 t="shared" ref="I20:I23" si="3">G20*(1+H20)</f>
        <v>0</v>
      </c>
    </row>
    <row r="21" spans="1:9" x14ac:dyDescent="0.3">
      <c r="A21" s="270" t="s">
        <v>40</v>
      </c>
      <c r="B21" s="455"/>
      <c r="C21" s="456"/>
      <c r="D21" s="456"/>
      <c r="E21" s="456"/>
      <c r="F21" s="457"/>
      <c r="G21" s="274"/>
      <c r="H21" s="273"/>
      <c r="I21" s="10">
        <f t="shared" si="3"/>
        <v>0</v>
      </c>
    </row>
    <row r="22" spans="1:9" x14ac:dyDescent="0.3">
      <c r="A22" s="270" t="s">
        <v>40</v>
      </c>
      <c r="B22" s="455"/>
      <c r="C22" s="456"/>
      <c r="D22" s="456"/>
      <c r="E22" s="456"/>
      <c r="F22" s="457"/>
      <c r="G22" s="274"/>
      <c r="H22" s="273"/>
      <c r="I22" s="10">
        <f t="shared" si="3"/>
        <v>0</v>
      </c>
    </row>
    <row r="23" spans="1:9" ht="15.75" thickBot="1" x14ac:dyDescent="0.35">
      <c r="A23" s="270" t="s">
        <v>40</v>
      </c>
      <c r="B23" s="455"/>
      <c r="C23" s="456"/>
      <c r="D23" s="456"/>
      <c r="E23" s="456"/>
      <c r="F23" s="457"/>
      <c r="G23" s="274"/>
      <c r="H23" s="273"/>
      <c r="I23" s="10">
        <f t="shared" si="3"/>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210"/>
      <c r="C26" s="211"/>
      <c r="D26" s="212"/>
      <c r="E26" s="213"/>
      <c r="F26" s="214"/>
      <c r="G26" s="200" t="s">
        <v>8</v>
      </c>
      <c r="H26" s="18" t="s">
        <v>10</v>
      </c>
      <c r="I26" s="9" t="s">
        <v>9</v>
      </c>
    </row>
    <row r="27" spans="1:9" x14ac:dyDescent="0.3">
      <c r="A27" s="275" t="s">
        <v>30</v>
      </c>
      <c r="B27" s="282"/>
      <c r="C27" s="283"/>
      <c r="D27" s="284"/>
      <c r="E27" s="285"/>
      <c r="F27" s="286"/>
      <c r="G27" s="274"/>
      <c r="H27" s="273"/>
      <c r="I27" s="10">
        <f t="shared" ref="I27:I32" si="4">G27*(1+H27)</f>
        <v>0</v>
      </c>
    </row>
    <row r="28" spans="1:9" x14ac:dyDescent="0.3">
      <c r="A28" s="275" t="s">
        <v>29</v>
      </c>
      <c r="B28" s="282"/>
      <c r="C28" s="283"/>
      <c r="D28" s="284"/>
      <c r="E28" s="285"/>
      <c r="F28" s="286"/>
      <c r="G28" s="274"/>
      <c r="H28" s="273"/>
      <c r="I28" s="10">
        <f t="shared" si="4"/>
        <v>0</v>
      </c>
    </row>
    <row r="29" spans="1:9" x14ac:dyDescent="0.3">
      <c r="A29" s="275" t="s">
        <v>26</v>
      </c>
      <c r="B29" s="282"/>
      <c r="C29" s="283"/>
      <c r="D29" s="284"/>
      <c r="E29" s="285"/>
      <c r="F29" s="286"/>
      <c r="G29" s="274"/>
      <c r="H29" s="273"/>
      <c r="I29" s="10">
        <f t="shared" si="4"/>
        <v>0</v>
      </c>
    </row>
    <row r="30" spans="1:9" x14ac:dyDescent="0.3">
      <c r="A30" s="275" t="s">
        <v>40</v>
      </c>
      <c r="B30" s="282"/>
      <c r="C30" s="283"/>
      <c r="D30" s="284"/>
      <c r="E30" s="285"/>
      <c r="F30" s="286"/>
      <c r="G30" s="274"/>
      <c r="H30" s="273"/>
      <c r="I30" s="10">
        <f t="shared" si="4"/>
        <v>0</v>
      </c>
    </row>
    <row r="31" spans="1:9" x14ac:dyDescent="0.3">
      <c r="A31" s="275" t="s">
        <v>40</v>
      </c>
      <c r="B31" s="282"/>
      <c r="C31" s="283"/>
      <c r="D31" s="284"/>
      <c r="E31" s="285"/>
      <c r="F31" s="286"/>
      <c r="G31" s="274"/>
      <c r="H31" s="273"/>
      <c r="I31" s="10">
        <f t="shared" si="4"/>
        <v>0</v>
      </c>
    </row>
    <row r="32" spans="1:9" ht="15.75" thickBot="1" x14ac:dyDescent="0.35">
      <c r="A32" s="276" t="s">
        <v>40</v>
      </c>
      <c r="B32" s="287"/>
      <c r="C32" s="288"/>
      <c r="D32" s="289"/>
      <c r="E32" s="290"/>
      <c r="F32" s="291"/>
      <c r="G32" s="277"/>
      <c r="H32" s="278"/>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157</v>
      </c>
      <c r="B39" s="282"/>
      <c r="C39" s="283"/>
      <c r="D39" s="284"/>
      <c r="E39" s="285"/>
      <c r="F39" s="286"/>
      <c r="G39" s="279"/>
      <c r="H39" s="273"/>
      <c r="I39" s="10">
        <f t="shared" ref="I39:I44" si="5">G39*(1+H39)</f>
        <v>0</v>
      </c>
    </row>
    <row r="40" spans="1:9" x14ac:dyDescent="0.3">
      <c r="A40" s="367" t="s">
        <v>171</v>
      </c>
      <c r="B40" s="282"/>
      <c r="C40" s="283"/>
      <c r="D40" s="284"/>
      <c r="E40" s="285"/>
      <c r="F40" s="286"/>
      <c r="G40" s="279"/>
      <c r="H40" s="273"/>
      <c r="I40" s="10">
        <f t="shared" si="5"/>
        <v>0</v>
      </c>
    </row>
    <row r="41" spans="1:9" x14ac:dyDescent="0.3">
      <c r="A41" s="367" t="s">
        <v>171</v>
      </c>
      <c r="B41" s="282"/>
      <c r="C41" s="283"/>
      <c r="D41" s="284"/>
      <c r="E41" s="285"/>
      <c r="F41" s="286"/>
      <c r="G41" s="279"/>
      <c r="H41" s="273"/>
      <c r="I41" s="10">
        <f t="shared" si="5"/>
        <v>0</v>
      </c>
    </row>
    <row r="42" spans="1:9" x14ac:dyDescent="0.3">
      <c r="A42" s="270" t="s">
        <v>163</v>
      </c>
      <c r="B42" s="282"/>
      <c r="C42" s="283"/>
      <c r="D42" s="284"/>
      <c r="E42" s="285"/>
      <c r="F42" s="286"/>
      <c r="G42" s="279"/>
      <c r="H42" s="273"/>
      <c r="I42" s="10">
        <f t="shared" si="5"/>
        <v>0</v>
      </c>
    </row>
    <row r="43" spans="1:9" x14ac:dyDescent="0.3">
      <c r="A43" s="270" t="s">
        <v>40</v>
      </c>
      <c r="B43" s="282"/>
      <c r="C43" s="283"/>
      <c r="D43" s="284"/>
      <c r="E43" s="285"/>
      <c r="F43" s="286"/>
      <c r="G43" s="279"/>
      <c r="H43" s="273"/>
      <c r="I43" s="10">
        <f t="shared" si="5"/>
        <v>0</v>
      </c>
    </row>
    <row r="44" spans="1:9" ht="15.75" thickBot="1" x14ac:dyDescent="0.35">
      <c r="A44" s="272" t="s">
        <v>40</v>
      </c>
      <c r="B44" s="287"/>
      <c r="C44" s="288"/>
      <c r="D44" s="289"/>
      <c r="E44" s="290"/>
      <c r="F44" s="291"/>
      <c r="G44" s="280"/>
      <c r="H44" s="278"/>
      <c r="I44" s="171">
        <f t="shared" si="5"/>
        <v>0</v>
      </c>
    </row>
    <row r="45" spans="1:9" s="2" customFormat="1" ht="15.75" thickBot="1" x14ac:dyDescent="0.35">
      <c r="A45" s="206" t="s">
        <v>12</v>
      </c>
      <c r="B45" s="222"/>
      <c r="C45" s="223"/>
      <c r="D45" s="224"/>
      <c r="E45" s="222"/>
      <c r="F45" s="222"/>
      <c r="G45" s="207">
        <f>SUM(G39:G44)</f>
        <v>0</v>
      </c>
      <c r="H45" s="184"/>
      <c r="I45" s="185">
        <f>SUM(I39:I44)</f>
        <v>0</v>
      </c>
    </row>
    <row r="46" spans="1:9" s="2" customFormat="1" x14ac:dyDescent="0.3">
      <c r="A46" s="221" t="s">
        <v>16</v>
      </c>
      <c r="B46" s="187"/>
      <c r="C46" s="188"/>
      <c r="D46" s="189"/>
      <c r="E46" s="187"/>
      <c r="F46" s="187"/>
      <c r="G46" s="175"/>
      <c r="H46" s="176"/>
      <c r="I46" s="177"/>
    </row>
    <row r="47" spans="1:9" ht="30" x14ac:dyDescent="0.3">
      <c r="A47" s="199" t="s">
        <v>4</v>
      </c>
      <c r="B47" s="299"/>
      <c r="C47" s="298"/>
      <c r="D47" s="297"/>
      <c r="E47" s="300"/>
      <c r="F47" s="301"/>
      <c r="G47" s="200" t="s">
        <v>8</v>
      </c>
      <c r="H47" s="18" t="s">
        <v>10</v>
      </c>
      <c r="I47" s="9" t="s">
        <v>9</v>
      </c>
    </row>
    <row r="48" spans="1:9" x14ac:dyDescent="0.3">
      <c r="A48" s="367" t="s">
        <v>158</v>
      </c>
      <c r="B48" s="292"/>
      <c r="C48" s="293"/>
      <c r="D48" s="294"/>
      <c r="E48" s="295"/>
      <c r="F48" s="296"/>
      <c r="G48" s="279"/>
      <c r="H48" s="273"/>
      <c r="I48" s="10">
        <f t="shared" ref="I48:I53" si="6">G48*(1+H48)</f>
        <v>0</v>
      </c>
    </row>
    <row r="49" spans="1:11" x14ac:dyDescent="0.3">
      <c r="A49" s="367" t="s">
        <v>172</v>
      </c>
      <c r="B49" s="292"/>
      <c r="C49" s="293"/>
      <c r="D49" s="294"/>
      <c r="E49" s="295"/>
      <c r="F49" s="296"/>
      <c r="G49" s="279"/>
      <c r="H49" s="273"/>
      <c r="I49" s="10">
        <f t="shared" si="6"/>
        <v>0</v>
      </c>
    </row>
    <row r="50" spans="1:11" x14ac:dyDescent="0.3">
      <c r="A50" s="367" t="s">
        <v>172</v>
      </c>
      <c r="B50" s="292"/>
      <c r="C50" s="293"/>
      <c r="D50" s="294"/>
      <c r="E50" s="295"/>
      <c r="F50" s="296"/>
      <c r="G50" s="279"/>
      <c r="H50" s="273"/>
      <c r="I50" s="10">
        <f t="shared" si="6"/>
        <v>0</v>
      </c>
    </row>
    <row r="51" spans="1:11" x14ac:dyDescent="0.3">
      <c r="A51" s="270" t="s">
        <v>84</v>
      </c>
      <c r="B51" s="282"/>
      <c r="C51" s="283"/>
      <c r="D51" s="284"/>
      <c r="E51" s="285"/>
      <c r="F51" s="286"/>
      <c r="G51" s="279"/>
      <c r="H51" s="273"/>
      <c r="I51" s="10">
        <f t="shared" si="6"/>
        <v>0</v>
      </c>
    </row>
    <row r="52" spans="1:11" x14ac:dyDescent="0.3">
      <c r="A52" s="272" t="s">
        <v>40</v>
      </c>
      <c r="B52" s="282"/>
      <c r="C52" s="283"/>
      <c r="D52" s="284"/>
      <c r="E52" s="285"/>
      <c r="F52" s="286"/>
      <c r="G52" s="279"/>
      <c r="H52" s="273"/>
      <c r="I52" s="10">
        <f t="shared" si="6"/>
        <v>0</v>
      </c>
    </row>
    <row r="53" spans="1:11" ht="15.75" thickBot="1" x14ac:dyDescent="0.35">
      <c r="A53" s="272" t="s">
        <v>40</v>
      </c>
      <c r="B53" s="282"/>
      <c r="C53" s="283"/>
      <c r="D53" s="284"/>
      <c r="E53" s="285"/>
      <c r="F53" s="286"/>
      <c r="G53" s="280"/>
      <c r="H53" s="278"/>
      <c r="I53" s="171">
        <f t="shared" si="6"/>
        <v>0</v>
      </c>
    </row>
    <row r="54" spans="1:11" s="2" customFormat="1" ht="15.75" thickBot="1" x14ac:dyDescent="0.35">
      <c r="A54" s="178" t="s">
        <v>13</v>
      </c>
      <c r="B54" s="222"/>
      <c r="C54" s="223"/>
      <c r="D54" s="224"/>
      <c r="E54" s="222"/>
      <c r="F54" s="222"/>
      <c r="G54" s="183">
        <f>SUM(G48:G53)</f>
        <v>0</v>
      </c>
      <c r="H54" s="184"/>
      <c r="I54" s="185">
        <f>SUM(I48:I53)</f>
        <v>0</v>
      </c>
    </row>
    <row r="55" spans="1:11" ht="15.75" thickBot="1" x14ac:dyDescent="0.35">
      <c r="A55" s="191" t="s">
        <v>14</v>
      </c>
      <c r="B55" s="192"/>
      <c r="C55" s="193"/>
      <c r="D55" s="194"/>
      <c r="E55" s="192"/>
      <c r="F55" s="192"/>
      <c r="G55" s="196">
        <f>G54-G45</f>
        <v>0</v>
      </c>
      <c r="H55" s="195"/>
      <c r="I55" s="198">
        <f>I54-I45</f>
        <v>0</v>
      </c>
      <c r="K55" s="2"/>
    </row>
    <row r="56" spans="1:11" ht="15.75" thickBot="1" x14ac:dyDescent="0.35">
      <c r="A56" s="16"/>
      <c r="B56" s="12"/>
      <c r="C56" s="13"/>
      <c r="D56" s="14"/>
      <c r="E56" s="12"/>
      <c r="F56" s="12"/>
      <c r="G56" s="14">
        <f>G34-G55</f>
        <v>0</v>
      </c>
      <c r="H56" s="19"/>
      <c r="I56" s="14">
        <f>I34-I55</f>
        <v>0</v>
      </c>
    </row>
    <row r="57" spans="1:11" ht="63" customHeight="1" thickBot="1" x14ac:dyDescent="0.35">
      <c r="A57" s="467" t="s">
        <v>144</v>
      </c>
      <c r="B57" s="468"/>
      <c r="C57" s="468"/>
      <c r="D57" s="468"/>
      <c r="E57" s="468"/>
      <c r="F57" s="469"/>
      <c r="G57" s="250">
        <f>G34-G55</f>
        <v>0</v>
      </c>
      <c r="H57" s="195"/>
      <c r="I57" s="251">
        <f>I34-I55</f>
        <v>0</v>
      </c>
    </row>
    <row r="58" spans="1:11" ht="20.25" customHeight="1" x14ac:dyDescent="0.45">
      <c r="A58" s="162"/>
      <c r="B58" s="249"/>
      <c r="C58" s="249"/>
      <c r="D58" s="1"/>
      <c r="E58" s="162"/>
      <c r="F58" s="161"/>
      <c r="G58" s="255"/>
      <c r="H58" s="230"/>
      <c r="I58" s="231"/>
    </row>
    <row r="59" spans="1:11" ht="16.5" customHeight="1" x14ac:dyDescent="0.45">
      <c r="A59" s="350"/>
      <c r="B59" s="249"/>
      <c r="C59" s="249"/>
      <c r="D59" s="1"/>
      <c r="E59" s="162"/>
      <c r="F59" s="161"/>
      <c r="G59" s="254"/>
      <c r="H59" s="230"/>
      <c r="I59" s="323"/>
      <c r="J59" s="324"/>
    </row>
    <row r="60" spans="1:11" ht="12.75" customHeight="1" x14ac:dyDescent="0.45">
      <c r="A60" s="321" t="s">
        <v>99</v>
      </c>
      <c r="B60" s="249"/>
      <c r="C60" s="249"/>
      <c r="D60" s="1"/>
      <c r="E60" s="162"/>
      <c r="F60" s="161"/>
      <c r="G60" s="254"/>
      <c r="H60" s="230"/>
      <c r="I60" s="323"/>
      <c r="J60" s="324"/>
    </row>
    <row r="61" spans="1:11" ht="15.75" x14ac:dyDescent="0.35">
      <c r="A61" s="321" t="s">
        <v>98</v>
      </c>
      <c r="B61" s="135"/>
      <c r="C61" s="136"/>
      <c r="D61" s="248"/>
      <c r="E61" s="135"/>
      <c r="F61" s="114"/>
      <c r="G61" s="132"/>
      <c r="H61" s="326"/>
      <c r="I61" s="327"/>
      <c r="J61" s="330"/>
      <c r="K61" s="58"/>
    </row>
    <row r="62" spans="1:11" ht="15.75" x14ac:dyDescent="0.35">
      <c r="A62" s="321" t="s">
        <v>88</v>
      </c>
      <c r="B62" s="233"/>
      <c r="C62" s="234"/>
      <c r="D62" s="232"/>
      <c r="E62" s="231"/>
      <c r="F62" s="233"/>
      <c r="G62" s="232"/>
      <c r="H62" s="329"/>
      <c r="I62" s="328"/>
      <c r="J62" s="330"/>
      <c r="K62" s="58"/>
    </row>
    <row r="63" spans="1:11" ht="15.75" x14ac:dyDescent="0.35">
      <c r="A63" s="231"/>
      <c r="B63" s="233"/>
      <c r="C63" s="234"/>
      <c r="D63" s="232"/>
      <c r="E63" s="231"/>
      <c r="F63" s="233"/>
      <c r="G63" s="232"/>
      <c r="H63" s="329"/>
      <c r="I63" s="328"/>
      <c r="J63" s="330"/>
      <c r="K63" s="58"/>
    </row>
    <row r="64" spans="1:11" ht="15.75" x14ac:dyDescent="0.35">
      <c r="A64" s="232"/>
      <c r="B64" s="233"/>
      <c r="C64" s="234"/>
      <c r="D64" s="232"/>
      <c r="E64" s="233"/>
      <c r="F64" s="233"/>
      <c r="G64" s="232"/>
      <c r="H64" s="235"/>
      <c r="I64" s="232"/>
      <c r="J64" s="58"/>
      <c r="K64" s="58"/>
    </row>
    <row r="65" spans="1:11" ht="15.75" x14ac:dyDescent="0.35">
      <c r="A65" s="139"/>
      <c r="B65" s="135"/>
      <c r="C65" s="136"/>
      <c r="D65" s="137"/>
      <c r="E65" s="135"/>
      <c r="F65" s="135"/>
      <c r="G65" s="137"/>
      <c r="H65" s="138"/>
      <c r="I65" s="137"/>
      <c r="J65" s="58"/>
      <c r="K65" s="58"/>
    </row>
    <row r="66" spans="1:11" ht="18.75" customHeight="1" x14ac:dyDescent="0.35">
      <c r="A66" s="240"/>
      <c r="B66" s="241"/>
      <c r="C66" s="242"/>
      <c r="D66" s="243"/>
      <c r="E66" s="241"/>
      <c r="F66" s="241"/>
      <c r="G66" s="243"/>
      <c r="H66" s="244"/>
      <c r="I66" s="243"/>
      <c r="J66" s="58"/>
      <c r="K66" s="58"/>
    </row>
    <row r="67" spans="1:11" ht="17.25" customHeight="1" x14ac:dyDescent="0.35">
      <c r="A67" s="245"/>
      <c r="B67" s="240"/>
      <c r="C67" s="246"/>
      <c r="D67" s="247"/>
      <c r="E67" s="240"/>
      <c r="F67" s="241"/>
      <c r="G67" s="243"/>
      <c r="H67" s="244"/>
      <c r="I67" s="243"/>
      <c r="J67" s="58"/>
      <c r="K67" s="58"/>
    </row>
    <row r="68" spans="1:11" ht="15.75" x14ac:dyDescent="0.35">
      <c r="A68" s="96"/>
      <c r="B68" s="96"/>
      <c r="C68" s="140"/>
      <c r="D68" s="126"/>
      <c r="E68" s="96"/>
      <c r="F68" s="135"/>
      <c r="G68" s="137"/>
      <c r="H68" s="138"/>
      <c r="I68" s="137"/>
      <c r="J68" s="58"/>
      <c r="K68" s="58"/>
    </row>
    <row r="69" spans="1:11" ht="15.75" x14ac:dyDescent="0.35">
      <c r="A69" s="96"/>
      <c r="B69" s="96"/>
      <c r="C69" s="140"/>
      <c r="D69" s="126"/>
      <c r="E69" s="96"/>
      <c r="F69" s="135"/>
      <c r="G69" s="137"/>
      <c r="H69" s="138"/>
      <c r="I69" s="137"/>
      <c r="J69" s="58"/>
      <c r="K69" s="58"/>
    </row>
    <row r="70" spans="1:11" x14ac:dyDescent="0.3">
      <c r="A70" s="141"/>
      <c r="B70" s="141"/>
      <c r="C70" s="142"/>
      <c r="D70" s="143"/>
      <c r="E70" s="141"/>
      <c r="F70" s="114"/>
      <c r="G70" s="132"/>
      <c r="H70" s="133"/>
      <c r="I70" s="132"/>
    </row>
    <row r="71" spans="1:11" x14ac:dyDescent="0.3">
      <c r="B71" s="141"/>
      <c r="C71" s="142"/>
      <c r="D71" s="143"/>
      <c r="E71" s="141"/>
      <c r="F71" s="114"/>
      <c r="G71" s="132"/>
      <c r="H71" s="133"/>
      <c r="I71" s="132"/>
    </row>
    <row r="72" spans="1:11" x14ac:dyDescent="0.3">
      <c r="A72" s="59"/>
      <c r="B72" s="59"/>
      <c r="C72" s="60"/>
      <c r="D72" s="61"/>
      <c r="E72" s="59"/>
    </row>
    <row r="73" spans="1:11" x14ac:dyDescent="0.3">
      <c r="A73" s="59"/>
      <c r="B73" s="59"/>
      <c r="C73" s="60"/>
      <c r="D73" s="61"/>
      <c r="E73" s="59"/>
    </row>
    <row r="74" spans="1:11" x14ac:dyDescent="0.3">
      <c r="A74" s="62"/>
      <c r="B74" s="59"/>
      <c r="C74" s="60"/>
      <c r="D74" s="61"/>
      <c r="E74" s="59"/>
    </row>
  </sheetData>
  <sheetProtection algorithmName="SHA-512" hashValue="0oqATnO9plRkTPLA6yOf0gwPOolK9mqtJQw/px4mhhKKxtc81xeUHY0PKeCySxykxceo3D/+r9DyCglaDwRuxg==" saltValue="TGhrcolkZ/5gnwSlzpa8lQ==" spinCount="100000" sheet="1"/>
  <mergeCells count="11">
    <mergeCell ref="B21:F21"/>
    <mergeCell ref="A3:I3"/>
    <mergeCell ref="A4:I4"/>
    <mergeCell ref="B18:F18"/>
    <mergeCell ref="B19:F19"/>
    <mergeCell ref="B20:F20"/>
    <mergeCell ref="B22:F22"/>
    <mergeCell ref="B23:F23"/>
    <mergeCell ref="B24:F24"/>
    <mergeCell ref="A36:I36"/>
    <mergeCell ref="A57:F57"/>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2000E-A33D-4297-BB6A-985749DD810D}">
  <sheetPr>
    <pageSetUpPr fitToPage="1"/>
  </sheetPr>
  <dimension ref="A1:K74"/>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220</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58" t="s">
        <v>221</v>
      </c>
      <c r="B3" s="459"/>
      <c r="C3" s="459"/>
      <c r="D3" s="459"/>
      <c r="E3" s="459"/>
      <c r="F3" s="459"/>
      <c r="G3" s="459"/>
      <c r="H3" s="459"/>
      <c r="I3" s="460"/>
    </row>
    <row r="4" spans="1:9" s="2" customFormat="1" x14ac:dyDescent="0.3">
      <c r="A4" s="461" t="s">
        <v>219</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2">
        <f>E6*C6</f>
        <v>0</v>
      </c>
      <c r="G6" s="5">
        <f>E6*D6*C6</f>
        <v>0</v>
      </c>
      <c r="H6" s="273"/>
      <c r="I6" s="10">
        <f>G6*(1+H6)</f>
        <v>0</v>
      </c>
    </row>
    <row r="7" spans="1:9" x14ac:dyDescent="0.3">
      <c r="A7" s="270" t="s">
        <v>79</v>
      </c>
      <c r="B7" s="271"/>
      <c r="C7" s="281"/>
      <c r="D7" s="279"/>
      <c r="E7" s="77">
        <v>255</v>
      </c>
      <c r="F7" s="32">
        <f t="shared" ref="F7:F15" si="0">E7*C7</f>
        <v>0</v>
      </c>
      <c r="G7" s="5">
        <f t="shared" ref="G7:G15" si="1">E7*D7*C7</f>
        <v>0</v>
      </c>
      <c r="H7" s="273"/>
      <c r="I7" s="10">
        <f t="shared" ref="I7:I15" si="2">G7*(1+H7)</f>
        <v>0</v>
      </c>
    </row>
    <row r="8" spans="1:9" x14ac:dyDescent="0.3">
      <c r="A8" s="270" t="s">
        <v>80</v>
      </c>
      <c r="B8" s="271"/>
      <c r="C8" s="281"/>
      <c r="D8" s="279"/>
      <c r="E8" s="77">
        <v>255</v>
      </c>
      <c r="F8" s="32">
        <f t="shared" si="0"/>
        <v>0</v>
      </c>
      <c r="G8" s="5">
        <f t="shared" si="1"/>
        <v>0</v>
      </c>
      <c r="H8" s="273"/>
      <c r="I8" s="10">
        <f t="shared" si="2"/>
        <v>0</v>
      </c>
    </row>
    <row r="9" spans="1:9" x14ac:dyDescent="0.3">
      <c r="A9" s="270" t="s">
        <v>81</v>
      </c>
      <c r="B9" s="271"/>
      <c r="C9" s="281"/>
      <c r="D9" s="279"/>
      <c r="E9" s="77">
        <v>255</v>
      </c>
      <c r="F9" s="32">
        <f t="shared" si="0"/>
        <v>0</v>
      </c>
      <c r="G9" s="5">
        <f t="shared" si="1"/>
        <v>0</v>
      </c>
      <c r="H9" s="273"/>
      <c r="I9" s="10">
        <f t="shared" si="2"/>
        <v>0</v>
      </c>
    </row>
    <row r="10" spans="1:9" x14ac:dyDescent="0.3">
      <c r="A10" s="270" t="s">
        <v>82</v>
      </c>
      <c r="B10" s="271"/>
      <c r="C10" s="281"/>
      <c r="D10" s="279"/>
      <c r="E10" s="77">
        <v>255</v>
      </c>
      <c r="F10" s="32">
        <f t="shared" si="0"/>
        <v>0</v>
      </c>
      <c r="G10" s="5">
        <f t="shared" si="1"/>
        <v>0</v>
      </c>
      <c r="H10" s="273"/>
      <c r="I10" s="10">
        <f t="shared" si="2"/>
        <v>0</v>
      </c>
    </row>
    <row r="11" spans="1:9" x14ac:dyDescent="0.3">
      <c r="A11" s="270" t="s">
        <v>83</v>
      </c>
      <c r="B11" s="271"/>
      <c r="C11" s="281"/>
      <c r="D11" s="279"/>
      <c r="E11" s="77">
        <v>255</v>
      </c>
      <c r="F11" s="32">
        <f t="shared" si="0"/>
        <v>0</v>
      </c>
      <c r="G11" s="5">
        <f t="shared" si="1"/>
        <v>0</v>
      </c>
      <c r="H11" s="273"/>
      <c r="I11" s="10">
        <f t="shared" si="2"/>
        <v>0</v>
      </c>
    </row>
    <row r="12" spans="1:9" x14ac:dyDescent="0.3">
      <c r="A12" s="270" t="s">
        <v>40</v>
      </c>
      <c r="B12" s="271"/>
      <c r="C12" s="281"/>
      <c r="D12" s="279"/>
      <c r="E12" s="77">
        <v>255</v>
      </c>
      <c r="F12" s="32">
        <f t="shared" si="0"/>
        <v>0</v>
      </c>
      <c r="G12" s="5">
        <f t="shared" si="1"/>
        <v>0</v>
      </c>
      <c r="H12" s="273"/>
      <c r="I12" s="10">
        <f t="shared" si="2"/>
        <v>0</v>
      </c>
    </row>
    <row r="13" spans="1:9" x14ac:dyDescent="0.3">
      <c r="A13" s="270" t="s">
        <v>40</v>
      </c>
      <c r="B13" s="271"/>
      <c r="C13" s="281"/>
      <c r="D13" s="279"/>
      <c r="E13" s="77">
        <v>255</v>
      </c>
      <c r="F13" s="32">
        <f t="shared" si="0"/>
        <v>0</v>
      </c>
      <c r="G13" s="5">
        <f t="shared" si="1"/>
        <v>0</v>
      </c>
      <c r="H13" s="273"/>
      <c r="I13" s="10">
        <f t="shared" si="2"/>
        <v>0</v>
      </c>
    </row>
    <row r="14" spans="1:9" x14ac:dyDescent="0.3">
      <c r="A14" s="270" t="s">
        <v>40</v>
      </c>
      <c r="B14" s="271"/>
      <c r="C14" s="281"/>
      <c r="D14" s="279"/>
      <c r="E14" s="77">
        <v>255</v>
      </c>
      <c r="F14" s="32">
        <f t="shared" si="0"/>
        <v>0</v>
      </c>
      <c r="G14" s="5">
        <f t="shared" si="1"/>
        <v>0</v>
      </c>
      <c r="H14" s="273"/>
      <c r="I14" s="10">
        <f t="shared" si="2"/>
        <v>0</v>
      </c>
    </row>
    <row r="15" spans="1:9" ht="15.75" thickBot="1" x14ac:dyDescent="0.35">
      <c r="A15" s="270" t="s">
        <v>40</v>
      </c>
      <c r="B15" s="271"/>
      <c r="C15" s="281"/>
      <c r="D15" s="279"/>
      <c r="E15" s="77">
        <v>255</v>
      </c>
      <c r="F15" s="32">
        <f t="shared" si="0"/>
        <v>0</v>
      </c>
      <c r="G15" s="5">
        <f t="shared" si="1"/>
        <v>0</v>
      </c>
      <c r="H15" s="273"/>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 t="shared" ref="I20:I23" si="3">G20*(1+H20)</f>
        <v>0</v>
      </c>
    </row>
    <row r="21" spans="1:9" x14ac:dyDescent="0.3">
      <c r="A21" s="270" t="s">
        <v>40</v>
      </c>
      <c r="B21" s="455"/>
      <c r="C21" s="456"/>
      <c r="D21" s="456"/>
      <c r="E21" s="456"/>
      <c r="F21" s="457"/>
      <c r="G21" s="274"/>
      <c r="H21" s="273"/>
      <c r="I21" s="10">
        <f t="shared" si="3"/>
        <v>0</v>
      </c>
    </row>
    <row r="22" spans="1:9" x14ac:dyDescent="0.3">
      <c r="A22" s="270" t="s">
        <v>40</v>
      </c>
      <c r="B22" s="455"/>
      <c r="C22" s="456"/>
      <c r="D22" s="456"/>
      <c r="E22" s="456"/>
      <c r="F22" s="457"/>
      <c r="G22" s="274"/>
      <c r="H22" s="273"/>
      <c r="I22" s="10">
        <f t="shared" si="3"/>
        <v>0</v>
      </c>
    </row>
    <row r="23" spans="1:9" ht="15.75" thickBot="1" x14ac:dyDescent="0.35">
      <c r="A23" s="270" t="s">
        <v>40</v>
      </c>
      <c r="B23" s="455"/>
      <c r="C23" s="456"/>
      <c r="D23" s="456"/>
      <c r="E23" s="456"/>
      <c r="F23" s="457"/>
      <c r="G23" s="274"/>
      <c r="H23" s="273"/>
      <c r="I23" s="10">
        <f t="shared" si="3"/>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210"/>
      <c r="C26" s="211"/>
      <c r="D26" s="212"/>
      <c r="E26" s="213"/>
      <c r="F26" s="214"/>
      <c r="G26" s="200" t="s">
        <v>8</v>
      </c>
      <c r="H26" s="18" t="s">
        <v>10</v>
      </c>
      <c r="I26" s="9" t="s">
        <v>9</v>
      </c>
    </row>
    <row r="27" spans="1:9" x14ac:dyDescent="0.3">
      <c r="A27" s="275" t="s">
        <v>30</v>
      </c>
      <c r="B27" s="282"/>
      <c r="C27" s="283"/>
      <c r="D27" s="284"/>
      <c r="E27" s="285"/>
      <c r="F27" s="286"/>
      <c r="G27" s="274"/>
      <c r="H27" s="273"/>
      <c r="I27" s="10">
        <f t="shared" ref="I27:I32" si="4">G27*(1+H27)</f>
        <v>0</v>
      </c>
    </row>
    <row r="28" spans="1:9" x14ac:dyDescent="0.3">
      <c r="A28" s="275" t="s">
        <v>29</v>
      </c>
      <c r="B28" s="282"/>
      <c r="C28" s="283"/>
      <c r="D28" s="284"/>
      <c r="E28" s="285"/>
      <c r="F28" s="286"/>
      <c r="G28" s="274"/>
      <c r="H28" s="273"/>
      <c r="I28" s="10">
        <f t="shared" si="4"/>
        <v>0</v>
      </c>
    </row>
    <row r="29" spans="1:9" x14ac:dyDescent="0.3">
      <c r="A29" s="275" t="s">
        <v>26</v>
      </c>
      <c r="B29" s="282"/>
      <c r="C29" s="283"/>
      <c r="D29" s="284"/>
      <c r="E29" s="285"/>
      <c r="F29" s="286"/>
      <c r="G29" s="274"/>
      <c r="H29" s="273"/>
      <c r="I29" s="10">
        <f t="shared" si="4"/>
        <v>0</v>
      </c>
    </row>
    <row r="30" spans="1:9" x14ac:dyDescent="0.3">
      <c r="A30" s="275" t="s">
        <v>40</v>
      </c>
      <c r="B30" s="282"/>
      <c r="C30" s="283"/>
      <c r="D30" s="284"/>
      <c r="E30" s="285"/>
      <c r="F30" s="286"/>
      <c r="G30" s="274"/>
      <c r="H30" s="273"/>
      <c r="I30" s="10">
        <f t="shared" si="4"/>
        <v>0</v>
      </c>
    </row>
    <row r="31" spans="1:9" x14ac:dyDescent="0.3">
      <c r="A31" s="275" t="s">
        <v>40</v>
      </c>
      <c r="B31" s="282"/>
      <c r="C31" s="283"/>
      <c r="D31" s="284"/>
      <c r="E31" s="285"/>
      <c r="F31" s="286"/>
      <c r="G31" s="274"/>
      <c r="H31" s="273"/>
      <c r="I31" s="10">
        <f t="shared" si="4"/>
        <v>0</v>
      </c>
    </row>
    <row r="32" spans="1:9" ht="15.75" thickBot="1" x14ac:dyDescent="0.35">
      <c r="A32" s="276" t="s">
        <v>40</v>
      </c>
      <c r="B32" s="287"/>
      <c r="C32" s="288"/>
      <c r="D32" s="289"/>
      <c r="E32" s="290"/>
      <c r="F32" s="291"/>
      <c r="G32" s="277"/>
      <c r="H32" s="278"/>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175</v>
      </c>
      <c r="B39" s="282"/>
      <c r="C39" s="283"/>
      <c r="D39" s="284"/>
      <c r="E39" s="285"/>
      <c r="F39" s="286"/>
      <c r="G39" s="279"/>
      <c r="H39" s="273"/>
      <c r="I39" s="10">
        <f t="shared" ref="I39:I44" si="5">G39*(1+H39)</f>
        <v>0</v>
      </c>
    </row>
    <row r="40" spans="1:9" x14ac:dyDescent="0.3">
      <c r="A40" s="367" t="s">
        <v>174</v>
      </c>
      <c r="B40" s="282"/>
      <c r="C40" s="283"/>
      <c r="D40" s="284"/>
      <c r="E40" s="285"/>
      <c r="F40" s="286"/>
      <c r="G40" s="279"/>
      <c r="H40" s="273"/>
      <c r="I40" s="10">
        <f t="shared" si="5"/>
        <v>0</v>
      </c>
    </row>
    <row r="41" spans="1:9" x14ac:dyDescent="0.3">
      <c r="A41" s="367" t="s">
        <v>173</v>
      </c>
      <c r="B41" s="282"/>
      <c r="C41" s="283"/>
      <c r="D41" s="284"/>
      <c r="E41" s="285"/>
      <c r="F41" s="286"/>
      <c r="G41" s="279"/>
      <c r="H41" s="273"/>
      <c r="I41" s="10">
        <f t="shared" si="5"/>
        <v>0</v>
      </c>
    </row>
    <row r="42" spans="1:9" x14ac:dyDescent="0.3">
      <c r="A42" s="270" t="s">
        <v>163</v>
      </c>
      <c r="B42" s="282"/>
      <c r="C42" s="283"/>
      <c r="D42" s="284"/>
      <c r="E42" s="285"/>
      <c r="F42" s="286"/>
      <c r="G42" s="279"/>
      <c r="H42" s="273"/>
      <c r="I42" s="10">
        <f t="shared" si="5"/>
        <v>0</v>
      </c>
    </row>
    <row r="43" spans="1:9" x14ac:dyDescent="0.3">
      <c r="A43" s="270" t="s">
        <v>40</v>
      </c>
      <c r="B43" s="282"/>
      <c r="C43" s="283"/>
      <c r="D43" s="284"/>
      <c r="E43" s="285"/>
      <c r="F43" s="286"/>
      <c r="G43" s="279"/>
      <c r="H43" s="273"/>
      <c r="I43" s="10">
        <f t="shared" si="5"/>
        <v>0</v>
      </c>
    </row>
    <row r="44" spans="1:9" ht="15.75" thickBot="1" x14ac:dyDescent="0.35">
      <c r="A44" s="272" t="s">
        <v>40</v>
      </c>
      <c r="B44" s="287"/>
      <c r="C44" s="288"/>
      <c r="D44" s="289"/>
      <c r="E44" s="290"/>
      <c r="F44" s="291"/>
      <c r="G44" s="280"/>
      <c r="H44" s="278"/>
      <c r="I44" s="171">
        <f t="shared" si="5"/>
        <v>0</v>
      </c>
    </row>
    <row r="45" spans="1:9" s="2" customFormat="1" ht="15.75" thickBot="1" x14ac:dyDescent="0.35">
      <c r="A45" s="206" t="s">
        <v>12</v>
      </c>
      <c r="B45" s="222"/>
      <c r="C45" s="223"/>
      <c r="D45" s="224"/>
      <c r="E45" s="222"/>
      <c r="F45" s="222"/>
      <c r="G45" s="207">
        <f>SUM(G39:G44)</f>
        <v>0</v>
      </c>
      <c r="H45" s="184"/>
      <c r="I45" s="185">
        <f>SUM(I39:I44)</f>
        <v>0</v>
      </c>
    </row>
    <row r="46" spans="1:9" s="2" customFormat="1" x14ac:dyDescent="0.3">
      <c r="A46" s="221" t="s">
        <v>16</v>
      </c>
      <c r="B46" s="187"/>
      <c r="C46" s="188"/>
      <c r="D46" s="189"/>
      <c r="E46" s="187"/>
      <c r="F46" s="187"/>
      <c r="G46" s="175"/>
      <c r="H46" s="176"/>
      <c r="I46" s="177"/>
    </row>
    <row r="47" spans="1:9" ht="30" x14ac:dyDescent="0.3">
      <c r="A47" s="199" t="s">
        <v>4</v>
      </c>
      <c r="B47" s="299"/>
      <c r="C47" s="298"/>
      <c r="D47" s="297"/>
      <c r="E47" s="300"/>
      <c r="F47" s="301"/>
      <c r="G47" s="200" t="s">
        <v>8</v>
      </c>
      <c r="H47" s="18" t="s">
        <v>10</v>
      </c>
      <c r="I47" s="9" t="s">
        <v>9</v>
      </c>
    </row>
    <row r="48" spans="1:9" x14ac:dyDescent="0.3">
      <c r="A48" s="367" t="s">
        <v>158</v>
      </c>
      <c r="B48" s="292"/>
      <c r="C48" s="293"/>
      <c r="D48" s="294"/>
      <c r="E48" s="295"/>
      <c r="F48" s="296"/>
      <c r="G48" s="279"/>
      <c r="H48" s="273"/>
      <c r="I48" s="10">
        <f t="shared" ref="I48:I53" si="6">G48*(1+H48)</f>
        <v>0</v>
      </c>
    </row>
    <row r="49" spans="1:11" x14ac:dyDescent="0.3">
      <c r="A49" s="367" t="s">
        <v>176</v>
      </c>
      <c r="B49" s="292"/>
      <c r="C49" s="293"/>
      <c r="D49" s="294"/>
      <c r="E49" s="295"/>
      <c r="F49" s="296"/>
      <c r="G49" s="279"/>
      <c r="H49" s="273"/>
      <c r="I49" s="10">
        <f t="shared" si="6"/>
        <v>0</v>
      </c>
    </row>
    <row r="50" spans="1:11" x14ac:dyDescent="0.3">
      <c r="A50" s="367" t="s">
        <v>172</v>
      </c>
      <c r="B50" s="292"/>
      <c r="C50" s="293"/>
      <c r="D50" s="294"/>
      <c r="E50" s="295"/>
      <c r="F50" s="296"/>
      <c r="G50" s="279"/>
      <c r="H50" s="273"/>
      <c r="I50" s="10">
        <f t="shared" si="6"/>
        <v>0</v>
      </c>
    </row>
    <row r="51" spans="1:11" x14ac:dyDescent="0.3">
      <c r="A51" s="270" t="s">
        <v>84</v>
      </c>
      <c r="B51" s="282"/>
      <c r="C51" s="283"/>
      <c r="D51" s="284"/>
      <c r="E51" s="285"/>
      <c r="F51" s="286"/>
      <c r="G51" s="279"/>
      <c r="H51" s="273"/>
      <c r="I51" s="10">
        <f t="shared" si="6"/>
        <v>0</v>
      </c>
    </row>
    <row r="52" spans="1:11" x14ac:dyDescent="0.3">
      <c r="A52" s="272" t="s">
        <v>40</v>
      </c>
      <c r="B52" s="282"/>
      <c r="C52" s="283"/>
      <c r="D52" s="284"/>
      <c r="E52" s="285"/>
      <c r="F52" s="286"/>
      <c r="G52" s="279"/>
      <c r="H52" s="273"/>
      <c r="I52" s="10">
        <f t="shared" si="6"/>
        <v>0</v>
      </c>
    </row>
    <row r="53" spans="1:11" ht="15.75" thickBot="1" x14ac:dyDescent="0.35">
      <c r="A53" s="272" t="s">
        <v>40</v>
      </c>
      <c r="B53" s="282"/>
      <c r="C53" s="283"/>
      <c r="D53" s="284"/>
      <c r="E53" s="285"/>
      <c r="F53" s="286"/>
      <c r="G53" s="280"/>
      <c r="H53" s="278"/>
      <c r="I53" s="171">
        <f t="shared" si="6"/>
        <v>0</v>
      </c>
    </row>
    <row r="54" spans="1:11" s="2" customFormat="1" ht="15.75" thickBot="1" x14ac:dyDescent="0.35">
      <c r="A54" s="178" t="s">
        <v>13</v>
      </c>
      <c r="B54" s="222"/>
      <c r="C54" s="223"/>
      <c r="D54" s="224"/>
      <c r="E54" s="222"/>
      <c r="F54" s="222"/>
      <c r="G54" s="183">
        <f>SUM(G48:G53)</f>
        <v>0</v>
      </c>
      <c r="H54" s="184"/>
      <c r="I54" s="185">
        <f>SUM(I48:I53)</f>
        <v>0</v>
      </c>
    </row>
    <row r="55" spans="1:11" ht="15.75" thickBot="1" x14ac:dyDescent="0.35">
      <c r="A55" s="191" t="s">
        <v>14</v>
      </c>
      <c r="B55" s="192"/>
      <c r="C55" s="193"/>
      <c r="D55" s="194"/>
      <c r="E55" s="192"/>
      <c r="F55" s="192"/>
      <c r="G55" s="196">
        <f>G54-G45</f>
        <v>0</v>
      </c>
      <c r="H55" s="195"/>
      <c r="I55" s="198">
        <f>I54-I45</f>
        <v>0</v>
      </c>
      <c r="K55" s="2"/>
    </row>
    <row r="56" spans="1:11" ht="15.75" thickBot="1" x14ac:dyDescent="0.35">
      <c r="A56" s="16"/>
      <c r="B56" s="12"/>
      <c r="C56" s="13"/>
      <c r="D56" s="14"/>
      <c r="E56" s="12"/>
      <c r="F56" s="12"/>
      <c r="G56" s="14">
        <f>G34-G55</f>
        <v>0</v>
      </c>
      <c r="H56" s="19"/>
      <c r="I56" s="14">
        <f>I34-I55</f>
        <v>0</v>
      </c>
    </row>
    <row r="57" spans="1:11" ht="63" customHeight="1" thickBot="1" x14ac:dyDescent="0.35">
      <c r="A57" s="467" t="s">
        <v>145</v>
      </c>
      <c r="B57" s="468"/>
      <c r="C57" s="468"/>
      <c r="D57" s="468"/>
      <c r="E57" s="468"/>
      <c r="F57" s="469"/>
      <c r="G57" s="250">
        <f>G34-G55</f>
        <v>0</v>
      </c>
      <c r="H57" s="195"/>
      <c r="I57" s="251">
        <f>I34-I55</f>
        <v>0</v>
      </c>
    </row>
    <row r="58" spans="1:11" ht="20.25" customHeight="1" x14ac:dyDescent="0.45">
      <c r="A58" s="162"/>
      <c r="B58" s="249"/>
      <c r="C58" s="249"/>
      <c r="D58" s="1"/>
      <c r="E58" s="162"/>
      <c r="F58" s="161"/>
      <c r="G58" s="255"/>
      <c r="H58" s="230"/>
      <c r="I58" s="231"/>
    </row>
    <row r="59" spans="1:11" ht="16.5" customHeight="1" x14ac:dyDescent="0.45">
      <c r="A59" s="350"/>
      <c r="B59" s="249"/>
      <c r="C59" s="249"/>
      <c r="D59" s="1"/>
      <c r="E59" s="162"/>
      <c r="F59" s="161"/>
      <c r="G59" s="254"/>
      <c r="H59" s="230"/>
      <c r="I59" s="323"/>
      <c r="J59" s="324"/>
    </row>
    <row r="60" spans="1:11" ht="12.75" customHeight="1" x14ac:dyDescent="0.45">
      <c r="A60" s="321" t="s">
        <v>99</v>
      </c>
      <c r="B60" s="249"/>
      <c r="C60" s="249"/>
      <c r="D60" s="1"/>
      <c r="E60" s="162"/>
      <c r="F60" s="161"/>
      <c r="G60" s="254"/>
      <c r="H60" s="230"/>
      <c r="I60" s="323"/>
      <c r="J60" s="324"/>
    </row>
    <row r="61" spans="1:11" ht="15.75" x14ac:dyDescent="0.35">
      <c r="A61" s="321" t="s">
        <v>98</v>
      </c>
      <c r="B61" s="135"/>
      <c r="C61" s="136"/>
      <c r="D61" s="248"/>
      <c r="E61" s="135"/>
      <c r="F61" s="114"/>
      <c r="G61" s="132"/>
      <c r="H61" s="326"/>
      <c r="I61" s="327"/>
      <c r="J61" s="330"/>
      <c r="K61" s="58"/>
    </row>
    <row r="62" spans="1:11" ht="15.75" x14ac:dyDescent="0.35">
      <c r="A62" s="321" t="s">
        <v>88</v>
      </c>
      <c r="B62" s="233"/>
      <c r="C62" s="234"/>
      <c r="D62" s="232"/>
      <c r="E62" s="231"/>
      <c r="F62" s="233"/>
      <c r="G62" s="232"/>
      <c r="H62" s="329"/>
      <c r="I62" s="328"/>
      <c r="J62" s="330"/>
      <c r="K62" s="58"/>
    </row>
    <row r="63" spans="1:11" ht="15.75" x14ac:dyDescent="0.35">
      <c r="A63" s="231"/>
      <c r="B63" s="233"/>
      <c r="C63" s="234"/>
      <c r="D63" s="232"/>
      <c r="E63" s="231"/>
      <c r="F63" s="233"/>
      <c r="G63" s="232"/>
      <c r="H63" s="329"/>
      <c r="I63" s="328"/>
      <c r="J63" s="330"/>
      <c r="K63" s="58"/>
    </row>
    <row r="64" spans="1:11" ht="15.75" x14ac:dyDescent="0.35">
      <c r="A64" s="232"/>
      <c r="B64" s="233"/>
      <c r="C64" s="234"/>
      <c r="D64" s="232"/>
      <c r="E64" s="233"/>
      <c r="F64" s="233"/>
      <c r="G64" s="232"/>
      <c r="H64" s="235"/>
      <c r="I64" s="232"/>
      <c r="J64" s="58"/>
      <c r="K64" s="58"/>
    </row>
    <row r="65" spans="1:11" ht="15.75" x14ac:dyDescent="0.35">
      <c r="A65" s="139"/>
      <c r="B65" s="135"/>
      <c r="C65" s="136"/>
      <c r="D65" s="137"/>
      <c r="E65" s="135"/>
      <c r="F65" s="135"/>
      <c r="G65" s="137"/>
      <c r="H65" s="138"/>
      <c r="I65" s="137"/>
      <c r="J65" s="58"/>
      <c r="K65" s="58"/>
    </row>
    <row r="66" spans="1:11" ht="18.75" customHeight="1" x14ac:dyDescent="0.35">
      <c r="A66" s="240"/>
      <c r="B66" s="241"/>
      <c r="C66" s="242"/>
      <c r="D66" s="243"/>
      <c r="E66" s="241"/>
      <c r="F66" s="241"/>
      <c r="G66" s="243"/>
      <c r="H66" s="244"/>
      <c r="I66" s="243"/>
      <c r="J66" s="58"/>
      <c r="K66" s="58"/>
    </row>
    <row r="67" spans="1:11" ht="17.25" customHeight="1" x14ac:dyDescent="0.35">
      <c r="A67" s="245"/>
      <c r="B67" s="240"/>
      <c r="C67" s="246"/>
      <c r="D67" s="247"/>
      <c r="E67" s="240"/>
      <c r="F67" s="241"/>
      <c r="G67" s="243"/>
      <c r="H67" s="244"/>
      <c r="I67" s="243"/>
      <c r="J67" s="58"/>
      <c r="K67" s="58"/>
    </row>
    <row r="68" spans="1:11" ht="15.75" x14ac:dyDescent="0.35">
      <c r="A68" s="96"/>
      <c r="B68" s="96"/>
      <c r="C68" s="140"/>
      <c r="D68" s="126"/>
      <c r="E68" s="96"/>
      <c r="F68" s="135"/>
      <c r="G68" s="137"/>
      <c r="H68" s="138"/>
      <c r="I68" s="137"/>
      <c r="J68" s="58"/>
      <c r="K68" s="58"/>
    </row>
    <row r="69" spans="1:11" ht="15.75" x14ac:dyDescent="0.35">
      <c r="A69" s="96"/>
      <c r="B69" s="96"/>
      <c r="C69" s="140"/>
      <c r="D69" s="126"/>
      <c r="E69" s="96"/>
      <c r="F69" s="135"/>
      <c r="G69" s="137"/>
      <c r="H69" s="138"/>
      <c r="I69" s="137"/>
      <c r="J69" s="58"/>
      <c r="K69" s="58"/>
    </row>
    <row r="70" spans="1:11" x14ac:dyDescent="0.3">
      <c r="A70" s="141"/>
      <c r="B70" s="141"/>
      <c r="C70" s="142"/>
      <c r="D70" s="143"/>
      <c r="E70" s="141"/>
      <c r="F70" s="114"/>
      <c r="G70" s="132"/>
      <c r="H70" s="133"/>
      <c r="I70" s="132"/>
    </row>
    <row r="71" spans="1:11" x14ac:dyDescent="0.3">
      <c r="B71" s="141"/>
      <c r="C71" s="142"/>
      <c r="D71" s="143"/>
      <c r="E71" s="141"/>
      <c r="F71" s="114"/>
      <c r="G71" s="132"/>
      <c r="H71" s="133"/>
      <c r="I71" s="132"/>
    </row>
    <row r="72" spans="1:11" x14ac:dyDescent="0.3">
      <c r="A72" s="59"/>
      <c r="B72" s="59"/>
      <c r="C72" s="60"/>
      <c r="D72" s="61"/>
      <c r="E72" s="59"/>
    </row>
    <row r="73" spans="1:11" x14ac:dyDescent="0.3">
      <c r="A73" s="59"/>
      <c r="B73" s="59"/>
      <c r="C73" s="60"/>
      <c r="D73" s="61"/>
      <c r="E73" s="59"/>
    </row>
    <row r="74" spans="1:11" x14ac:dyDescent="0.3">
      <c r="A74" s="62"/>
      <c r="B74" s="59"/>
      <c r="C74" s="60"/>
      <c r="D74" s="61"/>
      <c r="E74" s="59"/>
    </row>
  </sheetData>
  <sheetProtection algorithmName="SHA-512" hashValue="1+fpJRVQrNOzCRiPYjjPxdapu3lNTtVC3W0UI25FGLXUvRyAbcT1QX6RPuiRefB1i0PDLreZHEi+ZS4uRKQ/vg==" saltValue="2pYfp0eGE+CE+uOeZWfRXA==" spinCount="100000" sheet="1"/>
  <mergeCells count="11">
    <mergeCell ref="B21:F21"/>
    <mergeCell ref="A3:I3"/>
    <mergeCell ref="A4:I4"/>
    <mergeCell ref="B18:F18"/>
    <mergeCell ref="B19:F19"/>
    <mergeCell ref="B20:F20"/>
    <mergeCell ref="B22:F22"/>
    <mergeCell ref="B23:F23"/>
    <mergeCell ref="B24:F24"/>
    <mergeCell ref="A36:I36"/>
    <mergeCell ref="A57:F57"/>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74"/>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222</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58" t="s">
        <v>216</v>
      </c>
      <c r="B3" s="459"/>
      <c r="C3" s="459"/>
      <c r="D3" s="459"/>
      <c r="E3" s="459"/>
      <c r="F3" s="459"/>
      <c r="G3" s="459"/>
      <c r="H3" s="459"/>
      <c r="I3" s="460"/>
    </row>
    <row r="4" spans="1:9" s="2" customFormat="1" x14ac:dyDescent="0.3">
      <c r="A4" s="461" t="s">
        <v>223</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2">
        <f>E6*C6</f>
        <v>0</v>
      </c>
      <c r="G6" s="5">
        <f>E6*D6*C6</f>
        <v>0</v>
      </c>
      <c r="H6" s="273"/>
      <c r="I6" s="10">
        <f>G6*(1+H6)</f>
        <v>0</v>
      </c>
    </row>
    <row r="7" spans="1:9" x14ac:dyDescent="0.3">
      <c r="A7" s="270" t="s">
        <v>79</v>
      </c>
      <c r="B7" s="271"/>
      <c r="C7" s="281"/>
      <c r="D7" s="279"/>
      <c r="E7" s="77">
        <v>255</v>
      </c>
      <c r="F7" s="32">
        <f t="shared" ref="F7:F15" si="0">E7*C7</f>
        <v>0</v>
      </c>
      <c r="G7" s="5">
        <f t="shared" ref="G7:G15" si="1">E7*D7*C7</f>
        <v>0</v>
      </c>
      <c r="H7" s="273"/>
      <c r="I7" s="10">
        <f t="shared" ref="I7:I15" si="2">G7*(1+H7)</f>
        <v>0</v>
      </c>
    </row>
    <row r="8" spans="1:9" x14ac:dyDescent="0.3">
      <c r="A8" s="270" t="s">
        <v>80</v>
      </c>
      <c r="B8" s="271"/>
      <c r="C8" s="281"/>
      <c r="D8" s="279"/>
      <c r="E8" s="77">
        <v>255</v>
      </c>
      <c r="F8" s="32">
        <f t="shared" si="0"/>
        <v>0</v>
      </c>
      <c r="G8" s="5">
        <f t="shared" si="1"/>
        <v>0</v>
      </c>
      <c r="H8" s="273"/>
      <c r="I8" s="10">
        <f t="shared" si="2"/>
        <v>0</v>
      </c>
    </row>
    <row r="9" spans="1:9" x14ac:dyDescent="0.3">
      <c r="A9" s="270" t="s">
        <v>81</v>
      </c>
      <c r="B9" s="271"/>
      <c r="C9" s="281"/>
      <c r="D9" s="279"/>
      <c r="E9" s="77">
        <v>255</v>
      </c>
      <c r="F9" s="32">
        <f t="shared" si="0"/>
        <v>0</v>
      </c>
      <c r="G9" s="5">
        <f t="shared" si="1"/>
        <v>0</v>
      </c>
      <c r="H9" s="273"/>
      <c r="I9" s="10">
        <f t="shared" si="2"/>
        <v>0</v>
      </c>
    </row>
    <row r="10" spans="1:9" x14ac:dyDescent="0.3">
      <c r="A10" s="270" t="s">
        <v>82</v>
      </c>
      <c r="B10" s="271"/>
      <c r="C10" s="281"/>
      <c r="D10" s="279"/>
      <c r="E10" s="77">
        <v>255</v>
      </c>
      <c r="F10" s="32">
        <f t="shared" si="0"/>
        <v>0</v>
      </c>
      <c r="G10" s="5">
        <f t="shared" si="1"/>
        <v>0</v>
      </c>
      <c r="H10" s="273"/>
      <c r="I10" s="10">
        <f t="shared" si="2"/>
        <v>0</v>
      </c>
    </row>
    <row r="11" spans="1:9" x14ac:dyDescent="0.3">
      <c r="A11" s="270" t="s">
        <v>83</v>
      </c>
      <c r="B11" s="271"/>
      <c r="C11" s="281"/>
      <c r="D11" s="279"/>
      <c r="E11" s="77">
        <v>255</v>
      </c>
      <c r="F11" s="32">
        <f t="shared" si="0"/>
        <v>0</v>
      </c>
      <c r="G11" s="5">
        <f t="shared" si="1"/>
        <v>0</v>
      </c>
      <c r="H11" s="273"/>
      <c r="I11" s="10">
        <f t="shared" si="2"/>
        <v>0</v>
      </c>
    </row>
    <row r="12" spans="1:9" x14ac:dyDescent="0.3">
      <c r="A12" s="270" t="s">
        <v>40</v>
      </c>
      <c r="B12" s="271"/>
      <c r="C12" s="281"/>
      <c r="D12" s="279"/>
      <c r="E12" s="77">
        <v>255</v>
      </c>
      <c r="F12" s="32">
        <f t="shared" si="0"/>
        <v>0</v>
      </c>
      <c r="G12" s="5">
        <f t="shared" si="1"/>
        <v>0</v>
      </c>
      <c r="H12" s="273"/>
      <c r="I12" s="10">
        <f t="shared" si="2"/>
        <v>0</v>
      </c>
    </row>
    <row r="13" spans="1:9" x14ac:dyDescent="0.3">
      <c r="A13" s="270" t="s">
        <v>40</v>
      </c>
      <c r="B13" s="271"/>
      <c r="C13" s="281"/>
      <c r="D13" s="279"/>
      <c r="E13" s="77">
        <v>255</v>
      </c>
      <c r="F13" s="32">
        <f t="shared" si="0"/>
        <v>0</v>
      </c>
      <c r="G13" s="5">
        <f t="shared" si="1"/>
        <v>0</v>
      </c>
      <c r="H13" s="273"/>
      <c r="I13" s="10">
        <f t="shared" si="2"/>
        <v>0</v>
      </c>
    </row>
    <row r="14" spans="1:9" x14ac:dyDescent="0.3">
      <c r="A14" s="270" t="s">
        <v>40</v>
      </c>
      <c r="B14" s="271"/>
      <c r="C14" s="281"/>
      <c r="D14" s="279"/>
      <c r="E14" s="77">
        <v>255</v>
      </c>
      <c r="F14" s="32">
        <f t="shared" si="0"/>
        <v>0</v>
      </c>
      <c r="G14" s="5">
        <f t="shared" si="1"/>
        <v>0</v>
      </c>
      <c r="H14" s="273"/>
      <c r="I14" s="10">
        <f t="shared" si="2"/>
        <v>0</v>
      </c>
    </row>
    <row r="15" spans="1:9" ht="15.75" thickBot="1" x14ac:dyDescent="0.35">
      <c r="A15" s="270" t="s">
        <v>40</v>
      </c>
      <c r="B15" s="271"/>
      <c r="C15" s="281"/>
      <c r="D15" s="279"/>
      <c r="E15" s="77">
        <v>255</v>
      </c>
      <c r="F15" s="32">
        <f t="shared" si="0"/>
        <v>0</v>
      </c>
      <c r="G15" s="5">
        <f t="shared" si="1"/>
        <v>0</v>
      </c>
      <c r="H15" s="273"/>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 t="shared" ref="I20:I23" si="3">G20*(1+H20)</f>
        <v>0</v>
      </c>
    </row>
    <row r="21" spans="1:9" x14ac:dyDescent="0.3">
      <c r="A21" s="270" t="s">
        <v>40</v>
      </c>
      <c r="B21" s="455"/>
      <c r="C21" s="456"/>
      <c r="D21" s="456"/>
      <c r="E21" s="456"/>
      <c r="F21" s="457"/>
      <c r="G21" s="274"/>
      <c r="H21" s="273"/>
      <c r="I21" s="10">
        <f t="shared" si="3"/>
        <v>0</v>
      </c>
    </row>
    <row r="22" spans="1:9" x14ac:dyDescent="0.3">
      <c r="A22" s="270" t="s">
        <v>40</v>
      </c>
      <c r="B22" s="455"/>
      <c r="C22" s="456"/>
      <c r="D22" s="456"/>
      <c r="E22" s="456"/>
      <c r="F22" s="457"/>
      <c r="G22" s="274"/>
      <c r="H22" s="273"/>
      <c r="I22" s="10">
        <f t="shared" si="3"/>
        <v>0</v>
      </c>
    </row>
    <row r="23" spans="1:9" ht="15.75" thickBot="1" x14ac:dyDescent="0.35">
      <c r="A23" s="270" t="s">
        <v>40</v>
      </c>
      <c r="B23" s="455"/>
      <c r="C23" s="456"/>
      <c r="D23" s="456"/>
      <c r="E23" s="456"/>
      <c r="F23" s="457"/>
      <c r="G23" s="274"/>
      <c r="H23" s="273"/>
      <c r="I23" s="10">
        <f t="shared" si="3"/>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210"/>
      <c r="C26" s="211"/>
      <c r="D26" s="212"/>
      <c r="E26" s="213"/>
      <c r="F26" s="214"/>
      <c r="G26" s="200" t="s">
        <v>8</v>
      </c>
      <c r="H26" s="18" t="s">
        <v>10</v>
      </c>
      <c r="I26" s="9" t="s">
        <v>9</v>
      </c>
    </row>
    <row r="27" spans="1:9" x14ac:dyDescent="0.3">
      <c r="A27" s="275" t="s">
        <v>30</v>
      </c>
      <c r="B27" s="282"/>
      <c r="C27" s="283"/>
      <c r="D27" s="284"/>
      <c r="E27" s="285"/>
      <c r="F27" s="286"/>
      <c r="G27" s="274"/>
      <c r="H27" s="273"/>
      <c r="I27" s="10">
        <f t="shared" ref="I27:I32" si="4">G27*(1+H27)</f>
        <v>0</v>
      </c>
    </row>
    <row r="28" spans="1:9" x14ac:dyDescent="0.3">
      <c r="A28" s="275" t="s">
        <v>29</v>
      </c>
      <c r="B28" s="282"/>
      <c r="C28" s="283"/>
      <c r="D28" s="284"/>
      <c r="E28" s="285"/>
      <c r="F28" s="286"/>
      <c r="G28" s="274"/>
      <c r="H28" s="273"/>
      <c r="I28" s="10">
        <f t="shared" si="4"/>
        <v>0</v>
      </c>
    </row>
    <row r="29" spans="1:9" x14ac:dyDescent="0.3">
      <c r="A29" s="275" t="s">
        <v>26</v>
      </c>
      <c r="B29" s="282"/>
      <c r="C29" s="283"/>
      <c r="D29" s="284"/>
      <c r="E29" s="285"/>
      <c r="F29" s="286"/>
      <c r="G29" s="274"/>
      <c r="H29" s="273"/>
      <c r="I29" s="10">
        <f t="shared" si="4"/>
        <v>0</v>
      </c>
    </row>
    <row r="30" spans="1:9" x14ac:dyDescent="0.3">
      <c r="A30" s="275" t="s">
        <v>40</v>
      </c>
      <c r="B30" s="282"/>
      <c r="C30" s="283"/>
      <c r="D30" s="284"/>
      <c r="E30" s="285"/>
      <c r="F30" s="286"/>
      <c r="G30" s="274"/>
      <c r="H30" s="273"/>
      <c r="I30" s="10">
        <f t="shared" si="4"/>
        <v>0</v>
      </c>
    </row>
    <row r="31" spans="1:9" x14ac:dyDescent="0.3">
      <c r="A31" s="275" t="s">
        <v>40</v>
      </c>
      <c r="B31" s="282"/>
      <c r="C31" s="283"/>
      <c r="D31" s="284"/>
      <c r="E31" s="285"/>
      <c r="F31" s="286"/>
      <c r="G31" s="274"/>
      <c r="H31" s="273"/>
      <c r="I31" s="10">
        <f t="shared" si="4"/>
        <v>0</v>
      </c>
    </row>
    <row r="32" spans="1:9" ht="15.75" thickBot="1" x14ac:dyDescent="0.35">
      <c r="A32" s="276" t="s">
        <v>40</v>
      </c>
      <c r="B32" s="287"/>
      <c r="C32" s="288"/>
      <c r="D32" s="289"/>
      <c r="E32" s="290"/>
      <c r="F32" s="291"/>
      <c r="G32" s="277"/>
      <c r="H32" s="278"/>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177</v>
      </c>
      <c r="B39" s="282"/>
      <c r="C39" s="283"/>
      <c r="D39" s="284"/>
      <c r="E39" s="285"/>
      <c r="F39" s="286"/>
      <c r="G39" s="279"/>
      <c r="H39" s="273"/>
      <c r="I39" s="10">
        <f t="shared" ref="I39:I44" si="5">G39*(1+H39)</f>
        <v>0</v>
      </c>
    </row>
    <row r="40" spans="1:9" x14ac:dyDescent="0.3">
      <c r="A40" s="367" t="s">
        <v>176</v>
      </c>
      <c r="B40" s="282"/>
      <c r="C40" s="283"/>
      <c r="D40" s="284"/>
      <c r="E40" s="285"/>
      <c r="F40" s="286"/>
      <c r="G40" s="279"/>
      <c r="H40" s="273"/>
      <c r="I40" s="10">
        <f t="shared" si="5"/>
        <v>0</v>
      </c>
    </row>
    <row r="41" spans="1:9" x14ac:dyDescent="0.3">
      <c r="A41" s="367" t="s">
        <v>176</v>
      </c>
      <c r="B41" s="282"/>
      <c r="C41" s="283"/>
      <c r="D41" s="284"/>
      <c r="E41" s="285"/>
      <c r="F41" s="286"/>
      <c r="G41" s="279"/>
      <c r="H41" s="273"/>
      <c r="I41" s="10">
        <f t="shared" si="5"/>
        <v>0</v>
      </c>
    </row>
    <row r="42" spans="1:9" x14ac:dyDescent="0.3">
      <c r="A42" s="270" t="s">
        <v>163</v>
      </c>
      <c r="B42" s="282"/>
      <c r="C42" s="283"/>
      <c r="D42" s="284"/>
      <c r="E42" s="285"/>
      <c r="F42" s="286"/>
      <c r="G42" s="279"/>
      <c r="H42" s="273"/>
      <c r="I42" s="10">
        <f t="shared" si="5"/>
        <v>0</v>
      </c>
    </row>
    <row r="43" spans="1:9" x14ac:dyDescent="0.3">
      <c r="A43" s="270" t="s">
        <v>40</v>
      </c>
      <c r="B43" s="282"/>
      <c r="C43" s="283"/>
      <c r="D43" s="284"/>
      <c r="E43" s="285"/>
      <c r="F43" s="286"/>
      <c r="G43" s="279"/>
      <c r="H43" s="273"/>
      <c r="I43" s="10">
        <f t="shared" si="5"/>
        <v>0</v>
      </c>
    </row>
    <row r="44" spans="1:9" ht="15.75" thickBot="1" x14ac:dyDescent="0.35">
      <c r="A44" s="272" t="s">
        <v>40</v>
      </c>
      <c r="B44" s="287"/>
      <c r="C44" s="288"/>
      <c r="D44" s="289"/>
      <c r="E44" s="290"/>
      <c r="F44" s="291"/>
      <c r="G44" s="280"/>
      <c r="H44" s="278"/>
      <c r="I44" s="171">
        <f t="shared" si="5"/>
        <v>0</v>
      </c>
    </row>
    <row r="45" spans="1:9" s="2" customFormat="1" ht="15.75" thickBot="1" x14ac:dyDescent="0.35">
      <c r="A45" s="206" t="s">
        <v>12</v>
      </c>
      <c r="B45" s="222"/>
      <c r="C45" s="223"/>
      <c r="D45" s="224"/>
      <c r="E45" s="222"/>
      <c r="F45" s="222"/>
      <c r="G45" s="207">
        <f>SUM(G39:G44)</f>
        <v>0</v>
      </c>
      <c r="H45" s="184"/>
      <c r="I45" s="185">
        <f>SUM(I39:I44)</f>
        <v>0</v>
      </c>
    </row>
    <row r="46" spans="1:9" s="2" customFormat="1" x14ac:dyDescent="0.3">
      <c r="A46" s="221" t="s">
        <v>16</v>
      </c>
      <c r="B46" s="187"/>
      <c r="C46" s="188"/>
      <c r="D46" s="189"/>
      <c r="E46" s="187"/>
      <c r="F46" s="187"/>
      <c r="G46" s="175"/>
      <c r="H46" s="176"/>
      <c r="I46" s="177"/>
    </row>
    <row r="47" spans="1:9" ht="30" x14ac:dyDescent="0.3">
      <c r="A47" s="199" t="s">
        <v>4</v>
      </c>
      <c r="B47" s="299"/>
      <c r="C47" s="298"/>
      <c r="D47" s="297"/>
      <c r="E47" s="300"/>
      <c r="F47" s="301"/>
      <c r="G47" s="200" t="s">
        <v>8</v>
      </c>
      <c r="H47" s="18" t="s">
        <v>10</v>
      </c>
      <c r="I47" s="9" t="s">
        <v>9</v>
      </c>
    </row>
    <row r="48" spans="1:9" x14ac:dyDescent="0.3">
      <c r="A48" s="367" t="s">
        <v>158</v>
      </c>
      <c r="B48" s="292"/>
      <c r="C48" s="293"/>
      <c r="D48" s="294"/>
      <c r="E48" s="295"/>
      <c r="F48" s="296"/>
      <c r="G48" s="279"/>
      <c r="H48" s="273"/>
      <c r="I48" s="10">
        <f t="shared" ref="I48:I53" si="6">G48*(1+H48)</f>
        <v>0</v>
      </c>
    </row>
    <row r="49" spans="1:11" x14ac:dyDescent="0.3">
      <c r="A49" s="367" t="s">
        <v>176</v>
      </c>
      <c r="B49" s="292"/>
      <c r="C49" s="293"/>
      <c r="D49" s="294"/>
      <c r="E49" s="295"/>
      <c r="F49" s="296"/>
      <c r="G49" s="279"/>
      <c r="H49" s="273"/>
      <c r="I49" s="10">
        <f t="shared" si="6"/>
        <v>0</v>
      </c>
    </row>
    <row r="50" spans="1:11" x14ac:dyDescent="0.3">
      <c r="A50" s="367" t="s">
        <v>176</v>
      </c>
      <c r="B50" s="292"/>
      <c r="C50" s="293"/>
      <c r="D50" s="294"/>
      <c r="E50" s="295"/>
      <c r="F50" s="296"/>
      <c r="G50" s="279"/>
      <c r="H50" s="273"/>
      <c r="I50" s="10">
        <f t="shared" si="6"/>
        <v>0</v>
      </c>
    </row>
    <row r="51" spans="1:11" x14ac:dyDescent="0.3">
      <c r="A51" s="270" t="s">
        <v>84</v>
      </c>
      <c r="B51" s="282"/>
      <c r="C51" s="283"/>
      <c r="D51" s="284"/>
      <c r="E51" s="285"/>
      <c r="F51" s="286"/>
      <c r="G51" s="279"/>
      <c r="H51" s="273"/>
      <c r="I51" s="10">
        <f t="shared" si="6"/>
        <v>0</v>
      </c>
    </row>
    <row r="52" spans="1:11" x14ac:dyDescent="0.3">
      <c r="A52" s="272" t="s">
        <v>40</v>
      </c>
      <c r="B52" s="282"/>
      <c r="C52" s="283"/>
      <c r="D52" s="284"/>
      <c r="E52" s="285"/>
      <c r="F52" s="286"/>
      <c r="G52" s="279"/>
      <c r="H52" s="273"/>
      <c r="I52" s="10">
        <f t="shared" si="6"/>
        <v>0</v>
      </c>
    </row>
    <row r="53" spans="1:11" ht="15.75" thickBot="1" x14ac:dyDescent="0.35">
      <c r="A53" s="272" t="s">
        <v>40</v>
      </c>
      <c r="B53" s="282"/>
      <c r="C53" s="283"/>
      <c r="D53" s="284"/>
      <c r="E53" s="285"/>
      <c r="F53" s="286"/>
      <c r="G53" s="280"/>
      <c r="H53" s="278"/>
      <c r="I53" s="171">
        <f t="shared" si="6"/>
        <v>0</v>
      </c>
    </row>
    <row r="54" spans="1:11" s="2" customFormat="1" ht="15.75" thickBot="1" x14ac:dyDescent="0.35">
      <c r="A54" s="178" t="s">
        <v>13</v>
      </c>
      <c r="B54" s="222"/>
      <c r="C54" s="223"/>
      <c r="D54" s="224"/>
      <c r="E54" s="222"/>
      <c r="F54" s="222"/>
      <c r="G54" s="183">
        <f>SUM(G48:G53)</f>
        <v>0</v>
      </c>
      <c r="H54" s="184"/>
      <c r="I54" s="185">
        <f>SUM(I48:I53)</f>
        <v>0</v>
      </c>
    </row>
    <row r="55" spans="1:11" ht="15.75" thickBot="1" x14ac:dyDescent="0.35">
      <c r="A55" s="191" t="s">
        <v>14</v>
      </c>
      <c r="B55" s="192"/>
      <c r="C55" s="193"/>
      <c r="D55" s="194"/>
      <c r="E55" s="192"/>
      <c r="F55" s="192"/>
      <c r="G55" s="196">
        <f>G54-G45</f>
        <v>0</v>
      </c>
      <c r="H55" s="195"/>
      <c r="I55" s="198">
        <f>I54-I45</f>
        <v>0</v>
      </c>
      <c r="K55" s="2"/>
    </row>
    <row r="56" spans="1:11" ht="15.75" thickBot="1" x14ac:dyDescent="0.35">
      <c r="A56" s="16"/>
      <c r="B56" s="12"/>
      <c r="C56" s="13"/>
      <c r="D56" s="14"/>
      <c r="E56" s="12"/>
      <c r="F56" s="12"/>
      <c r="G56" s="14">
        <f>G34-G55</f>
        <v>0</v>
      </c>
      <c r="H56" s="19"/>
      <c r="I56" s="14">
        <f>I34-I55</f>
        <v>0</v>
      </c>
    </row>
    <row r="57" spans="1:11" ht="63" customHeight="1" thickBot="1" x14ac:dyDescent="0.35">
      <c r="A57" s="467" t="s">
        <v>146</v>
      </c>
      <c r="B57" s="468"/>
      <c r="C57" s="468"/>
      <c r="D57" s="468"/>
      <c r="E57" s="468"/>
      <c r="F57" s="469"/>
      <c r="G57" s="250">
        <f>G34-G55</f>
        <v>0</v>
      </c>
      <c r="H57" s="195"/>
      <c r="I57" s="251">
        <f>I34-I55</f>
        <v>0</v>
      </c>
    </row>
    <row r="58" spans="1:11" ht="20.25" customHeight="1" x14ac:dyDescent="0.45">
      <c r="A58" s="162"/>
      <c r="B58" s="249"/>
      <c r="C58" s="249"/>
      <c r="D58" s="1"/>
      <c r="E58" s="162"/>
      <c r="F58" s="161"/>
      <c r="G58" s="255"/>
      <c r="H58" s="230"/>
      <c r="I58" s="231"/>
    </row>
    <row r="59" spans="1:11" ht="16.5" customHeight="1" x14ac:dyDescent="0.45">
      <c r="A59" s="350"/>
      <c r="B59" s="249"/>
      <c r="C59" s="249"/>
      <c r="D59" s="1"/>
      <c r="E59" s="162"/>
      <c r="F59" s="161"/>
      <c r="G59" s="254"/>
      <c r="H59" s="230"/>
      <c r="I59" s="323"/>
      <c r="J59" s="324"/>
    </row>
    <row r="60" spans="1:11" ht="12.75" customHeight="1" x14ac:dyDescent="0.45">
      <c r="A60" s="321" t="s">
        <v>99</v>
      </c>
      <c r="B60" s="249"/>
      <c r="C60" s="249"/>
      <c r="D60" s="1"/>
      <c r="E60" s="162"/>
      <c r="F60" s="161"/>
      <c r="G60" s="254"/>
      <c r="H60" s="230"/>
      <c r="I60" s="323"/>
      <c r="J60" s="324"/>
    </row>
    <row r="61" spans="1:11" ht="15.75" x14ac:dyDescent="0.35">
      <c r="A61" s="321" t="s">
        <v>98</v>
      </c>
      <c r="B61" s="135"/>
      <c r="C61" s="136"/>
      <c r="D61" s="248"/>
      <c r="E61" s="135"/>
      <c r="F61" s="114"/>
      <c r="G61" s="132"/>
      <c r="H61" s="326"/>
      <c r="I61" s="327"/>
      <c r="J61" s="330"/>
      <c r="K61" s="58"/>
    </row>
    <row r="62" spans="1:11" ht="15.75" x14ac:dyDescent="0.35">
      <c r="A62" s="321" t="s">
        <v>88</v>
      </c>
      <c r="B62" s="233"/>
      <c r="C62" s="234"/>
      <c r="D62" s="232"/>
      <c r="E62" s="231"/>
      <c r="F62" s="233"/>
      <c r="G62" s="232"/>
      <c r="H62" s="329"/>
      <c r="I62" s="328"/>
      <c r="J62" s="330"/>
      <c r="K62" s="58"/>
    </row>
    <row r="63" spans="1:11" ht="15.75" x14ac:dyDescent="0.35">
      <c r="A63" s="231"/>
      <c r="B63" s="233"/>
      <c r="C63" s="234"/>
      <c r="D63" s="232"/>
      <c r="E63" s="231"/>
      <c r="F63" s="233"/>
      <c r="G63" s="232"/>
      <c r="H63" s="329"/>
      <c r="I63" s="328"/>
      <c r="J63" s="330"/>
      <c r="K63" s="58"/>
    </row>
    <row r="64" spans="1:11" ht="15.75" x14ac:dyDescent="0.35">
      <c r="A64" s="232"/>
      <c r="B64" s="233"/>
      <c r="C64" s="234"/>
      <c r="D64" s="232"/>
      <c r="E64" s="233"/>
      <c r="F64" s="233"/>
      <c r="G64" s="232"/>
      <c r="H64" s="235"/>
      <c r="I64" s="232"/>
      <c r="J64" s="58"/>
      <c r="K64" s="58"/>
    </row>
    <row r="65" spans="1:11" ht="15.75" x14ac:dyDescent="0.35">
      <c r="A65" s="139"/>
      <c r="B65" s="135"/>
      <c r="C65" s="136"/>
      <c r="D65" s="137"/>
      <c r="E65" s="135"/>
      <c r="F65" s="135"/>
      <c r="G65" s="137"/>
      <c r="H65" s="138"/>
      <c r="I65" s="137"/>
      <c r="J65" s="58"/>
      <c r="K65" s="58"/>
    </row>
    <row r="66" spans="1:11" ht="18.75" customHeight="1" x14ac:dyDescent="0.35">
      <c r="A66" s="240"/>
      <c r="B66" s="241"/>
      <c r="C66" s="242"/>
      <c r="D66" s="243"/>
      <c r="E66" s="241"/>
      <c r="F66" s="241"/>
      <c r="G66" s="243"/>
      <c r="H66" s="244"/>
      <c r="I66" s="243"/>
      <c r="J66" s="58"/>
      <c r="K66" s="58"/>
    </row>
    <row r="67" spans="1:11" ht="17.25" customHeight="1" x14ac:dyDescent="0.35">
      <c r="A67" s="245"/>
      <c r="B67" s="240"/>
      <c r="C67" s="246"/>
      <c r="D67" s="247"/>
      <c r="E67" s="240"/>
      <c r="F67" s="241"/>
      <c r="G67" s="243"/>
      <c r="H67" s="244"/>
      <c r="I67" s="243"/>
      <c r="J67" s="58"/>
      <c r="K67" s="58"/>
    </row>
    <row r="68" spans="1:11" ht="15.75" x14ac:dyDescent="0.35">
      <c r="A68" s="96"/>
      <c r="B68" s="96"/>
      <c r="C68" s="140"/>
      <c r="D68" s="126"/>
      <c r="E68" s="96"/>
      <c r="F68" s="135"/>
      <c r="G68" s="137"/>
      <c r="H68" s="138"/>
      <c r="I68" s="137"/>
      <c r="J68" s="58"/>
      <c r="K68" s="58"/>
    </row>
    <row r="69" spans="1:11" ht="15.75" x14ac:dyDescent="0.35">
      <c r="A69" s="96"/>
      <c r="B69" s="96"/>
      <c r="C69" s="140"/>
      <c r="D69" s="126"/>
      <c r="E69" s="96"/>
      <c r="F69" s="135"/>
      <c r="G69" s="137"/>
      <c r="H69" s="138"/>
      <c r="I69" s="137"/>
      <c r="J69" s="58"/>
      <c r="K69" s="58"/>
    </row>
    <row r="70" spans="1:11" x14ac:dyDescent="0.3">
      <c r="A70" s="141"/>
      <c r="B70" s="141"/>
      <c r="C70" s="142"/>
      <c r="D70" s="143"/>
      <c r="E70" s="141"/>
      <c r="F70" s="114"/>
      <c r="G70" s="132"/>
      <c r="H70" s="133"/>
      <c r="I70" s="132"/>
    </row>
    <row r="71" spans="1:11" x14ac:dyDescent="0.3">
      <c r="B71" s="141"/>
      <c r="C71" s="142"/>
      <c r="D71" s="143"/>
      <c r="E71" s="141"/>
      <c r="F71" s="114"/>
      <c r="G71" s="132"/>
      <c r="H71" s="133"/>
      <c r="I71" s="132"/>
    </row>
    <row r="72" spans="1:11" x14ac:dyDescent="0.3">
      <c r="A72" s="59"/>
      <c r="B72" s="59"/>
      <c r="C72" s="60"/>
      <c r="D72" s="61"/>
      <c r="E72" s="59"/>
    </row>
    <row r="73" spans="1:11" x14ac:dyDescent="0.3">
      <c r="A73" s="59"/>
      <c r="B73" s="59"/>
      <c r="C73" s="60"/>
      <c r="D73" s="61"/>
      <c r="E73" s="59"/>
    </row>
    <row r="74" spans="1:11" x14ac:dyDescent="0.3">
      <c r="A74" s="62"/>
      <c r="B74" s="59"/>
      <c r="C74" s="60"/>
      <c r="D74" s="61"/>
      <c r="E74" s="59"/>
    </row>
  </sheetData>
  <sheetProtection algorithmName="SHA-512" hashValue="G4ZsDP7HBGRkPA3pFmFDTEdAAyceqPTeWHnGv0eYsxl16Tw9/PWuWyafL8PnzCGeqfYd+qdEl2qCTjKqcsu5BA==" saltValue="jMSf9EzfFbG0LHx6NTgYIg==" spinCount="100000" sheet="1" objects="1" scenarios="1"/>
  <mergeCells count="11">
    <mergeCell ref="A3:I3"/>
    <mergeCell ref="A4:I4"/>
    <mergeCell ref="B18:F18"/>
    <mergeCell ref="B19:F19"/>
    <mergeCell ref="B20:F20"/>
    <mergeCell ref="A36:I36"/>
    <mergeCell ref="A57:F57"/>
    <mergeCell ref="B21:F21"/>
    <mergeCell ref="B22:F22"/>
    <mergeCell ref="B23:F23"/>
    <mergeCell ref="B24:F24"/>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EE97-1411-408F-B9A2-934E2E1709C7}">
  <sheetPr>
    <pageSetUpPr fitToPage="1"/>
  </sheetPr>
  <dimension ref="A1:K72"/>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224</v>
      </c>
      <c r="B1" s="114"/>
      <c r="C1" s="131"/>
      <c r="D1" s="132"/>
      <c r="E1" s="114"/>
      <c r="F1" s="114"/>
      <c r="G1" s="132"/>
      <c r="H1" s="133"/>
      <c r="I1" s="132"/>
    </row>
    <row r="2" spans="1:9" ht="15.75" thickBot="1" x14ac:dyDescent="0.35">
      <c r="A2" s="114">
        <v>26</v>
      </c>
      <c r="B2" s="114"/>
      <c r="C2" s="131"/>
      <c r="D2" s="132"/>
      <c r="E2" s="114"/>
      <c r="F2" s="114"/>
      <c r="G2" s="132"/>
      <c r="H2" s="133"/>
      <c r="I2" s="132"/>
    </row>
    <row r="3" spans="1:9" ht="15.75" thickBot="1" x14ac:dyDescent="0.35">
      <c r="A3" s="458" t="s">
        <v>210</v>
      </c>
      <c r="B3" s="459"/>
      <c r="C3" s="459"/>
      <c r="D3" s="459"/>
      <c r="E3" s="459"/>
      <c r="F3" s="459"/>
      <c r="G3" s="459"/>
      <c r="H3" s="459"/>
      <c r="I3" s="460"/>
    </row>
    <row r="4" spans="1:9" s="2" customFormat="1" x14ac:dyDescent="0.3">
      <c r="A4" s="461" t="s">
        <v>225</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07">
        <f>E6*C6</f>
        <v>0</v>
      </c>
      <c r="G6" s="308">
        <f>E6*D6*C6</f>
        <v>0</v>
      </c>
      <c r="H6" s="273"/>
      <c r="I6" s="311">
        <f>G6*(1+H6)</f>
        <v>0</v>
      </c>
    </row>
    <row r="7" spans="1:9" x14ac:dyDescent="0.3">
      <c r="A7" s="270" t="s">
        <v>79</v>
      </c>
      <c r="B7" s="271"/>
      <c r="C7" s="281"/>
      <c r="D7" s="279"/>
      <c r="E7" s="77">
        <v>255</v>
      </c>
      <c r="F7" s="307">
        <f t="shared" ref="F7:F15" si="0">E7*C7</f>
        <v>0</v>
      </c>
      <c r="G7" s="308">
        <f t="shared" ref="G7:G15" si="1">E7*D7*C7</f>
        <v>0</v>
      </c>
      <c r="H7" s="273"/>
      <c r="I7" s="311">
        <f t="shared" ref="I7:I15" si="2">G7*(1+H7)</f>
        <v>0</v>
      </c>
    </row>
    <row r="8" spans="1:9" x14ac:dyDescent="0.3">
      <c r="A8" s="270" t="s">
        <v>80</v>
      </c>
      <c r="B8" s="271"/>
      <c r="C8" s="281"/>
      <c r="D8" s="279"/>
      <c r="E8" s="77">
        <v>255</v>
      </c>
      <c r="F8" s="307">
        <f t="shared" si="0"/>
        <v>0</v>
      </c>
      <c r="G8" s="308">
        <f t="shared" si="1"/>
        <v>0</v>
      </c>
      <c r="H8" s="273"/>
      <c r="I8" s="311">
        <f t="shared" si="2"/>
        <v>0</v>
      </c>
    </row>
    <row r="9" spans="1:9" x14ac:dyDescent="0.3">
      <c r="A9" s="270" t="s">
        <v>81</v>
      </c>
      <c r="B9" s="271"/>
      <c r="C9" s="281"/>
      <c r="D9" s="279"/>
      <c r="E9" s="77">
        <v>255</v>
      </c>
      <c r="F9" s="307">
        <f t="shared" si="0"/>
        <v>0</v>
      </c>
      <c r="G9" s="308">
        <f t="shared" si="1"/>
        <v>0</v>
      </c>
      <c r="H9" s="273"/>
      <c r="I9" s="311">
        <f t="shared" si="2"/>
        <v>0</v>
      </c>
    </row>
    <row r="10" spans="1:9" x14ac:dyDescent="0.3">
      <c r="A10" s="270" t="s">
        <v>82</v>
      </c>
      <c r="B10" s="271"/>
      <c r="C10" s="281"/>
      <c r="D10" s="279"/>
      <c r="E10" s="77">
        <v>255</v>
      </c>
      <c r="F10" s="307">
        <f t="shared" si="0"/>
        <v>0</v>
      </c>
      <c r="G10" s="308">
        <f t="shared" si="1"/>
        <v>0</v>
      </c>
      <c r="H10" s="273"/>
      <c r="I10" s="311">
        <f t="shared" si="2"/>
        <v>0</v>
      </c>
    </row>
    <row r="11" spans="1:9" x14ac:dyDescent="0.3">
      <c r="A11" s="270" t="s">
        <v>83</v>
      </c>
      <c r="B11" s="271"/>
      <c r="C11" s="281"/>
      <c r="D11" s="279"/>
      <c r="E11" s="77">
        <v>255</v>
      </c>
      <c r="F11" s="307">
        <f t="shared" si="0"/>
        <v>0</v>
      </c>
      <c r="G11" s="308">
        <f t="shared" si="1"/>
        <v>0</v>
      </c>
      <c r="H11" s="273"/>
      <c r="I11" s="311">
        <f t="shared" si="2"/>
        <v>0</v>
      </c>
    </row>
    <row r="12" spans="1:9" x14ac:dyDescent="0.3">
      <c r="A12" s="270" t="s">
        <v>40</v>
      </c>
      <c r="B12" s="271"/>
      <c r="C12" s="281"/>
      <c r="D12" s="279"/>
      <c r="E12" s="77">
        <v>255</v>
      </c>
      <c r="F12" s="307">
        <f t="shared" si="0"/>
        <v>0</v>
      </c>
      <c r="G12" s="308">
        <f t="shared" si="1"/>
        <v>0</v>
      </c>
      <c r="H12" s="273"/>
      <c r="I12" s="311">
        <f t="shared" si="2"/>
        <v>0</v>
      </c>
    </row>
    <row r="13" spans="1:9" x14ac:dyDescent="0.3">
      <c r="A13" s="270" t="s">
        <v>40</v>
      </c>
      <c r="B13" s="271"/>
      <c r="C13" s="281"/>
      <c r="D13" s="279"/>
      <c r="E13" s="77">
        <v>255</v>
      </c>
      <c r="F13" s="307">
        <f t="shared" si="0"/>
        <v>0</v>
      </c>
      <c r="G13" s="308">
        <f t="shared" si="1"/>
        <v>0</v>
      </c>
      <c r="H13" s="273"/>
      <c r="I13" s="311">
        <f t="shared" si="2"/>
        <v>0</v>
      </c>
    </row>
    <row r="14" spans="1:9" x14ac:dyDescent="0.3">
      <c r="A14" s="270" t="s">
        <v>40</v>
      </c>
      <c r="B14" s="271"/>
      <c r="C14" s="281"/>
      <c r="D14" s="279"/>
      <c r="E14" s="77">
        <v>255</v>
      </c>
      <c r="F14" s="307">
        <f t="shared" si="0"/>
        <v>0</v>
      </c>
      <c r="G14" s="308">
        <f t="shared" si="1"/>
        <v>0</v>
      </c>
      <c r="H14" s="273"/>
      <c r="I14" s="311">
        <f t="shared" si="2"/>
        <v>0</v>
      </c>
    </row>
    <row r="15" spans="1:9" ht="15.75" thickBot="1" x14ac:dyDescent="0.35">
      <c r="A15" s="270" t="s">
        <v>40</v>
      </c>
      <c r="B15" s="271"/>
      <c r="C15" s="281"/>
      <c r="D15" s="279"/>
      <c r="E15" s="77">
        <v>255</v>
      </c>
      <c r="F15" s="307">
        <f t="shared" si="0"/>
        <v>0</v>
      </c>
      <c r="G15" s="308">
        <f t="shared" si="1"/>
        <v>0</v>
      </c>
      <c r="H15" s="273"/>
      <c r="I15" s="311">
        <f t="shared" si="2"/>
        <v>0</v>
      </c>
    </row>
    <row r="16" spans="1:9" s="2" customFormat="1" ht="15.75" thickBot="1" x14ac:dyDescent="0.35">
      <c r="A16" s="178" t="s">
        <v>3</v>
      </c>
      <c r="B16" s="179"/>
      <c r="C16" s="180"/>
      <c r="D16" s="181"/>
      <c r="E16" s="179"/>
      <c r="F16" s="309">
        <f>SUM(F6:F15)</f>
        <v>0</v>
      </c>
      <c r="G16" s="310">
        <f>SUM(G6:G15)</f>
        <v>0</v>
      </c>
      <c r="H16" s="184"/>
      <c r="I16" s="312">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 t="shared" ref="I20:I23" si="3">G20*(1+H20)</f>
        <v>0</v>
      </c>
    </row>
    <row r="21" spans="1:9" x14ac:dyDescent="0.3">
      <c r="A21" s="270" t="s">
        <v>40</v>
      </c>
      <c r="B21" s="455"/>
      <c r="C21" s="456"/>
      <c r="D21" s="456"/>
      <c r="E21" s="456"/>
      <c r="F21" s="457"/>
      <c r="G21" s="274"/>
      <c r="H21" s="273"/>
      <c r="I21" s="10">
        <f>G21*(1+H21)</f>
        <v>0</v>
      </c>
    </row>
    <row r="22" spans="1:9" x14ac:dyDescent="0.3">
      <c r="A22" s="270" t="s">
        <v>40</v>
      </c>
      <c r="B22" s="455"/>
      <c r="C22" s="456"/>
      <c r="D22" s="456"/>
      <c r="E22" s="456"/>
      <c r="F22" s="457"/>
      <c r="G22" s="274"/>
      <c r="H22" s="273"/>
      <c r="I22" s="10">
        <f t="shared" si="3"/>
        <v>0</v>
      </c>
    </row>
    <row r="23" spans="1:9" ht="15.75" thickBot="1" x14ac:dyDescent="0.35">
      <c r="A23" s="270" t="s">
        <v>40</v>
      </c>
      <c r="B23" s="455"/>
      <c r="C23" s="456"/>
      <c r="D23" s="456"/>
      <c r="E23" s="456"/>
      <c r="F23" s="457"/>
      <c r="G23" s="274"/>
      <c r="H23" s="273"/>
      <c r="I23" s="10">
        <f t="shared" si="3"/>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3"/>
      <c r="C26" s="304"/>
      <c r="D26" s="305"/>
      <c r="E26" s="306"/>
      <c r="F26" s="302"/>
      <c r="G26" s="200" t="s">
        <v>8</v>
      </c>
      <c r="H26" s="18" t="s">
        <v>10</v>
      </c>
      <c r="I26" s="9" t="s">
        <v>9</v>
      </c>
    </row>
    <row r="27" spans="1:9" x14ac:dyDescent="0.3">
      <c r="A27" s="275" t="s">
        <v>30</v>
      </c>
      <c r="B27" s="282"/>
      <c r="C27" s="283"/>
      <c r="D27" s="284"/>
      <c r="E27" s="285"/>
      <c r="F27" s="286"/>
      <c r="G27" s="274"/>
      <c r="H27" s="273"/>
      <c r="I27" s="10">
        <f t="shared" ref="I27:I32" si="4">G27*(1+H27)</f>
        <v>0</v>
      </c>
    </row>
    <row r="28" spans="1:9" x14ac:dyDescent="0.3">
      <c r="A28" s="275" t="s">
        <v>29</v>
      </c>
      <c r="B28" s="282"/>
      <c r="C28" s="283"/>
      <c r="D28" s="284"/>
      <c r="E28" s="285"/>
      <c r="F28" s="286"/>
      <c r="G28" s="274"/>
      <c r="H28" s="273"/>
      <c r="I28" s="10">
        <f t="shared" si="4"/>
        <v>0</v>
      </c>
    </row>
    <row r="29" spans="1:9" x14ac:dyDescent="0.3">
      <c r="A29" s="275" t="s">
        <v>26</v>
      </c>
      <c r="B29" s="282"/>
      <c r="C29" s="283"/>
      <c r="D29" s="284"/>
      <c r="E29" s="285"/>
      <c r="F29" s="286"/>
      <c r="G29" s="274"/>
      <c r="H29" s="273"/>
      <c r="I29" s="10">
        <f t="shared" si="4"/>
        <v>0</v>
      </c>
    </row>
    <row r="30" spans="1:9" x14ac:dyDescent="0.3">
      <c r="A30" s="275" t="s">
        <v>40</v>
      </c>
      <c r="B30" s="282"/>
      <c r="C30" s="283"/>
      <c r="D30" s="284"/>
      <c r="E30" s="285"/>
      <c r="F30" s="286"/>
      <c r="G30" s="274"/>
      <c r="H30" s="273"/>
      <c r="I30" s="10">
        <f t="shared" si="4"/>
        <v>0</v>
      </c>
    </row>
    <row r="31" spans="1:9" x14ac:dyDescent="0.3">
      <c r="A31" s="275" t="s">
        <v>40</v>
      </c>
      <c r="B31" s="282"/>
      <c r="C31" s="283"/>
      <c r="D31" s="284"/>
      <c r="E31" s="285"/>
      <c r="F31" s="286"/>
      <c r="G31" s="274"/>
      <c r="H31" s="273"/>
      <c r="I31" s="10">
        <f t="shared" si="4"/>
        <v>0</v>
      </c>
    </row>
    <row r="32" spans="1:9" ht="15.75" thickBot="1" x14ac:dyDescent="0.35">
      <c r="A32" s="276" t="s">
        <v>40</v>
      </c>
      <c r="B32" s="287"/>
      <c r="C32" s="288"/>
      <c r="D32" s="289"/>
      <c r="E32" s="290"/>
      <c r="F32" s="291"/>
      <c r="G32" s="277"/>
      <c r="H32" s="278"/>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157</v>
      </c>
      <c r="B39" s="282"/>
      <c r="C39" s="283"/>
      <c r="D39" s="284"/>
      <c r="E39" s="285"/>
      <c r="F39" s="286"/>
      <c r="G39" s="279"/>
      <c r="H39" s="273"/>
      <c r="I39" s="10">
        <f>G39*(1+H39)</f>
        <v>0</v>
      </c>
    </row>
    <row r="40" spans="1:9" x14ac:dyDescent="0.3">
      <c r="A40" s="367" t="s">
        <v>167</v>
      </c>
      <c r="B40" s="282"/>
      <c r="C40" s="283"/>
      <c r="D40" s="284"/>
      <c r="E40" s="285"/>
      <c r="F40" s="286"/>
      <c r="G40" s="279"/>
      <c r="H40" s="273"/>
      <c r="I40" s="10">
        <f>G40*(1+H40)</f>
        <v>0</v>
      </c>
    </row>
    <row r="41" spans="1:9" x14ac:dyDescent="0.3">
      <c r="A41" s="270" t="s">
        <v>40</v>
      </c>
      <c r="B41" s="282"/>
      <c r="C41" s="283"/>
      <c r="D41" s="284"/>
      <c r="E41" s="285"/>
      <c r="F41" s="286"/>
      <c r="G41" s="279"/>
      <c r="H41" s="273"/>
      <c r="I41" s="10">
        <f>G41*(1+H41)</f>
        <v>0</v>
      </c>
    </row>
    <row r="42" spans="1:9" x14ac:dyDescent="0.3">
      <c r="A42" s="270" t="s">
        <v>40</v>
      </c>
      <c r="B42" s="282"/>
      <c r="C42" s="283"/>
      <c r="D42" s="284"/>
      <c r="E42" s="285"/>
      <c r="F42" s="286"/>
      <c r="G42" s="279"/>
      <c r="H42" s="273"/>
      <c r="I42" s="10">
        <f>G42*(1+H42)</f>
        <v>0</v>
      </c>
    </row>
    <row r="43" spans="1:9" ht="15.75" thickBot="1" x14ac:dyDescent="0.35">
      <c r="A43" s="272" t="s">
        <v>40</v>
      </c>
      <c r="B43" s="287"/>
      <c r="C43" s="288"/>
      <c r="D43" s="289"/>
      <c r="E43" s="290"/>
      <c r="F43" s="291"/>
      <c r="G43" s="280"/>
      <c r="H43" s="278"/>
      <c r="I43" s="171">
        <f>G43*(1+H43)</f>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99"/>
      <c r="C46" s="298"/>
      <c r="D46" s="297"/>
      <c r="E46" s="300"/>
      <c r="F46" s="301"/>
      <c r="G46" s="200" t="s">
        <v>8</v>
      </c>
      <c r="H46" s="18" t="s">
        <v>10</v>
      </c>
      <c r="I46" s="9" t="s">
        <v>9</v>
      </c>
    </row>
    <row r="47" spans="1:9" x14ac:dyDescent="0.3">
      <c r="A47" s="367" t="s">
        <v>159</v>
      </c>
      <c r="B47" s="292"/>
      <c r="C47" s="293"/>
      <c r="D47" s="294"/>
      <c r="E47" s="295"/>
      <c r="F47" s="296"/>
      <c r="G47" s="279"/>
      <c r="H47" s="273"/>
      <c r="I47" s="10">
        <f>G47*(1+H47)</f>
        <v>0</v>
      </c>
    </row>
    <row r="48" spans="1:9" x14ac:dyDescent="0.3">
      <c r="A48" s="367" t="s">
        <v>164</v>
      </c>
      <c r="B48" s="292"/>
      <c r="C48" s="293"/>
      <c r="D48" s="294"/>
      <c r="E48" s="295"/>
      <c r="F48" s="296"/>
      <c r="G48" s="279"/>
      <c r="H48" s="273"/>
      <c r="I48" s="10">
        <f>G48*(1+H48)</f>
        <v>0</v>
      </c>
    </row>
    <row r="49" spans="1:11" x14ac:dyDescent="0.3">
      <c r="A49" s="270" t="s">
        <v>84</v>
      </c>
      <c r="B49" s="282"/>
      <c r="C49" s="283"/>
      <c r="D49" s="284"/>
      <c r="E49" s="285"/>
      <c r="F49" s="286"/>
      <c r="G49" s="279"/>
      <c r="H49" s="273"/>
      <c r="I49" s="10">
        <f>G49*(1+H49)</f>
        <v>0</v>
      </c>
    </row>
    <row r="50" spans="1:11" x14ac:dyDescent="0.3">
      <c r="A50" s="272" t="s">
        <v>40</v>
      </c>
      <c r="B50" s="282"/>
      <c r="C50" s="283"/>
      <c r="D50" s="284"/>
      <c r="E50" s="285"/>
      <c r="F50" s="286"/>
      <c r="G50" s="279"/>
      <c r="H50" s="273"/>
      <c r="I50" s="10">
        <f>G50*(1+H50)</f>
        <v>0</v>
      </c>
    </row>
    <row r="51" spans="1:11" ht="15.75" thickBot="1" x14ac:dyDescent="0.35">
      <c r="A51" s="272" t="s">
        <v>40</v>
      </c>
      <c r="B51" s="282"/>
      <c r="C51" s="283"/>
      <c r="D51" s="284"/>
      <c r="E51" s="285"/>
      <c r="F51" s="286"/>
      <c r="G51" s="280"/>
      <c r="H51" s="278"/>
      <c r="I51" s="171">
        <f>G51*(1+H51)</f>
        <v>0</v>
      </c>
    </row>
    <row r="52" spans="1:11" s="2" customFormat="1" ht="15.75" thickBot="1" x14ac:dyDescent="0.35">
      <c r="A52" s="178" t="s">
        <v>13</v>
      </c>
      <c r="B52" s="222"/>
      <c r="C52" s="223"/>
      <c r="D52" s="224"/>
      <c r="E52" s="222"/>
      <c r="F52" s="222"/>
      <c r="G52" s="183">
        <f>SUM(G47:G51)</f>
        <v>0</v>
      </c>
      <c r="H52" s="184"/>
      <c r="I52" s="185">
        <f>SUM(I47:I51)</f>
        <v>0</v>
      </c>
    </row>
    <row r="53" spans="1:11" ht="15.75" thickBot="1" x14ac:dyDescent="0.35">
      <c r="A53" s="191" t="s">
        <v>14</v>
      </c>
      <c r="B53" s="192"/>
      <c r="C53" s="193"/>
      <c r="D53" s="194"/>
      <c r="E53" s="192"/>
      <c r="F53" s="192"/>
      <c r="G53" s="196">
        <f>G52-G44</f>
        <v>0</v>
      </c>
      <c r="H53" s="195"/>
      <c r="I53" s="198">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67" t="s">
        <v>147</v>
      </c>
      <c r="B55" s="468"/>
      <c r="C55" s="468"/>
      <c r="D55" s="468"/>
      <c r="E55" s="468"/>
      <c r="F55" s="469"/>
      <c r="G55" s="250">
        <f>G34-G53</f>
        <v>0</v>
      </c>
      <c r="H55" s="195"/>
      <c r="I55" s="251">
        <f>I34-I53</f>
        <v>0</v>
      </c>
    </row>
    <row r="56" spans="1:11" ht="20.25" customHeight="1" x14ac:dyDescent="0.45">
      <c r="A56" s="162"/>
      <c r="B56" s="249"/>
      <c r="C56" s="249"/>
      <c r="D56" s="1"/>
      <c r="E56" s="162"/>
      <c r="F56" s="161"/>
      <c r="G56" s="255"/>
      <c r="H56" s="230"/>
      <c r="I56" s="231"/>
    </row>
    <row r="57" spans="1:11" ht="16.5" customHeight="1" x14ac:dyDescent="0.45">
      <c r="A57" s="321"/>
      <c r="B57" s="249"/>
      <c r="C57" s="249"/>
      <c r="D57" s="1"/>
      <c r="E57" s="162"/>
      <c r="F57" s="161"/>
      <c r="G57" s="254"/>
      <c r="H57" s="230"/>
      <c r="I57" s="231"/>
    </row>
    <row r="58" spans="1:11" ht="12.75" customHeight="1" x14ac:dyDescent="0.35">
      <c r="A58" s="321" t="s">
        <v>100</v>
      </c>
      <c r="B58" s="135"/>
      <c r="C58" s="136"/>
      <c r="D58" s="248"/>
      <c r="E58" s="135"/>
      <c r="F58" s="114"/>
      <c r="G58" s="132"/>
      <c r="H58" s="133"/>
      <c r="I58" s="1"/>
    </row>
    <row r="59" spans="1:11" ht="17.25" customHeight="1" x14ac:dyDescent="0.35">
      <c r="A59" s="321" t="s">
        <v>88</v>
      </c>
      <c r="B59" s="233"/>
      <c r="C59" s="234"/>
      <c r="D59" s="232"/>
      <c r="E59" s="231"/>
      <c r="F59" s="233"/>
      <c r="G59" s="232"/>
      <c r="H59" s="235"/>
      <c r="I59" s="232"/>
      <c r="J59" s="58"/>
      <c r="K59" s="58"/>
    </row>
    <row r="60" spans="1:11" ht="15.75" x14ac:dyDescent="0.35">
      <c r="A60" s="321" t="s">
        <v>98</v>
      </c>
      <c r="B60" s="233"/>
      <c r="C60" s="234"/>
      <c r="D60" s="232"/>
      <c r="E60" s="231"/>
      <c r="F60" s="233"/>
      <c r="G60" s="232"/>
      <c r="H60" s="235"/>
      <c r="I60" s="232"/>
      <c r="J60" s="58"/>
      <c r="K60" s="58"/>
    </row>
    <row r="61" spans="1:11" ht="15.75" x14ac:dyDescent="0.35">
      <c r="A61" s="231"/>
      <c r="B61" s="233"/>
      <c r="C61" s="234"/>
      <c r="D61" s="232"/>
      <c r="E61" s="231"/>
      <c r="F61" s="233"/>
      <c r="G61" s="232"/>
      <c r="H61" s="235"/>
      <c r="I61" s="232"/>
      <c r="J61" s="58"/>
      <c r="K61" s="58"/>
    </row>
    <row r="62" spans="1:11" ht="15.75" x14ac:dyDescent="0.35">
      <c r="A62" s="232"/>
      <c r="B62" s="233"/>
      <c r="C62" s="234"/>
      <c r="D62" s="232"/>
      <c r="E62" s="233"/>
      <c r="F62" s="233"/>
      <c r="G62" s="232"/>
      <c r="H62" s="235"/>
      <c r="I62" s="232"/>
      <c r="J62" s="58"/>
      <c r="K62" s="58"/>
    </row>
    <row r="63" spans="1:11" ht="15.75" x14ac:dyDescent="0.35">
      <c r="A63" s="139"/>
      <c r="B63" s="135"/>
      <c r="C63" s="136"/>
      <c r="D63" s="137"/>
      <c r="E63" s="135"/>
      <c r="F63" s="135"/>
      <c r="G63" s="137"/>
      <c r="H63" s="138"/>
      <c r="I63" s="137"/>
      <c r="J63" s="58"/>
      <c r="K63" s="58"/>
    </row>
    <row r="64" spans="1:11" ht="18.75" customHeight="1" x14ac:dyDescent="0.35">
      <c r="A64" s="240"/>
      <c r="B64" s="241"/>
      <c r="C64" s="242"/>
      <c r="D64" s="243"/>
      <c r="E64" s="241"/>
      <c r="F64" s="241"/>
      <c r="G64" s="243"/>
      <c r="H64" s="244"/>
      <c r="I64" s="243"/>
      <c r="J64" s="58"/>
      <c r="K64" s="58"/>
    </row>
    <row r="65" spans="1:11" ht="17.25" customHeight="1" x14ac:dyDescent="0.35">
      <c r="A65" s="245"/>
      <c r="B65" s="240"/>
      <c r="C65" s="246"/>
      <c r="D65" s="247"/>
      <c r="E65" s="240"/>
      <c r="F65" s="241"/>
      <c r="G65" s="243"/>
      <c r="H65" s="244"/>
      <c r="I65" s="243"/>
      <c r="J65" s="58"/>
      <c r="K65" s="58"/>
    </row>
    <row r="66" spans="1:11" ht="15.75" x14ac:dyDescent="0.35">
      <c r="A66" s="96"/>
      <c r="B66" s="96"/>
      <c r="C66" s="140"/>
      <c r="D66" s="126"/>
      <c r="E66" s="96"/>
      <c r="F66" s="135"/>
      <c r="G66" s="137"/>
      <c r="H66" s="138"/>
      <c r="I66" s="137"/>
      <c r="J66" s="58"/>
      <c r="K66" s="58"/>
    </row>
    <row r="67" spans="1:11" ht="15.75" x14ac:dyDescent="0.35">
      <c r="A67" s="96"/>
      <c r="B67" s="96"/>
      <c r="C67" s="140"/>
      <c r="D67" s="126"/>
      <c r="E67" s="96"/>
      <c r="F67" s="135"/>
      <c r="G67" s="137"/>
      <c r="H67" s="138"/>
      <c r="I67" s="137"/>
      <c r="J67" s="58"/>
      <c r="K67" s="58"/>
    </row>
    <row r="68" spans="1:11" x14ac:dyDescent="0.3">
      <c r="A68" s="141"/>
      <c r="B68" s="141"/>
      <c r="C68" s="142"/>
      <c r="D68" s="143"/>
      <c r="E68" s="141"/>
      <c r="F68" s="114"/>
      <c r="G68" s="132"/>
      <c r="H68" s="133"/>
      <c r="I68" s="132"/>
    </row>
    <row r="69" spans="1:11" x14ac:dyDescent="0.3">
      <c r="B69" s="141"/>
      <c r="C69" s="142"/>
      <c r="D69" s="143"/>
      <c r="E69" s="141"/>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EclXZsEW7a88HgpLmSJe77Ab5mWXAVzHE+fKepoCi9280d2jbvC/X2KwP22Ltw7htKkX7jOTF3Vg3I5BLUldXg==" saltValue="xld3fUUHW9/bIGfzIxscXQ==" spinCount="100000" sheet="1"/>
  <mergeCells count="11">
    <mergeCell ref="B21:F21"/>
    <mergeCell ref="A3:I3"/>
    <mergeCell ref="A4:I4"/>
    <mergeCell ref="B18:F18"/>
    <mergeCell ref="B19:F19"/>
    <mergeCell ref="B20:F20"/>
    <mergeCell ref="B22:F22"/>
    <mergeCell ref="B23:F23"/>
    <mergeCell ref="B24:F24"/>
    <mergeCell ref="A36:I36"/>
    <mergeCell ref="A55:F55"/>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F6407-6CA9-4D15-8FCB-D0434DC407B9}">
  <sheetPr>
    <pageSetUpPr fitToPage="1"/>
  </sheetPr>
  <dimension ref="A1:K72"/>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226</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58" t="s">
        <v>221</v>
      </c>
      <c r="B3" s="459"/>
      <c r="C3" s="459"/>
      <c r="D3" s="459"/>
      <c r="E3" s="459"/>
      <c r="F3" s="459"/>
      <c r="G3" s="459"/>
      <c r="H3" s="459"/>
      <c r="I3" s="460"/>
    </row>
    <row r="4" spans="1:9" s="2" customFormat="1" x14ac:dyDescent="0.3">
      <c r="A4" s="461" t="s">
        <v>225</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07">
        <f>E6*C6</f>
        <v>0</v>
      </c>
      <c r="G6" s="308">
        <f>E6*D6*C6</f>
        <v>0</v>
      </c>
      <c r="H6" s="273"/>
      <c r="I6" s="311">
        <f>G6*(1+H6)</f>
        <v>0</v>
      </c>
    </row>
    <row r="7" spans="1:9" x14ac:dyDescent="0.3">
      <c r="A7" s="270" t="s">
        <v>79</v>
      </c>
      <c r="B7" s="271"/>
      <c r="C7" s="281"/>
      <c r="D7" s="279"/>
      <c r="E7" s="77">
        <v>255</v>
      </c>
      <c r="F7" s="307">
        <f t="shared" ref="F7:F15" si="0">E7*C7</f>
        <v>0</v>
      </c>
      <c r="G7" s="308">
        <f t="shared" ref="G7:G15" si="1">E7*D7*C7</f>
        <v>0</v>
      </c>
      <c r="H7" s="273"/>
      <c r="I7" s="311">
        <f t="shared" ref="I7:I15" si="2">G7*(1+H7)</f>
        <v>0</v>
      </c>
    </row>
    <row r="8" spans="1:9" x14ac:dyDescent="0.3">
      <c r="A8" s="270" t="s">
        <v>80</v>
      </c>
      <c r="B8" s="271"/>
      <c r="C8" s="281"/>
      <c r="D8" s="279"/>
      <c r="E8" s="77">
        <v>255</v>
      </c>
      <c r="F8" s="307">
        <f t="shared" si="0"/>
        <v>0</v>
      </c>
      <c r="G8" s="308">
        <f t="shared" si="1"/>
        <v>0</v>
      </c>
      <c r="H8" s="273"/>
      <c r="I8" s="311">
        <f t="shared" si="2"/>
        <v>0</v>
      </c>
    </row>
    <row r="9" spans="1:9" x14ac:dyDescent="0.3">
      <c r="A9" s="270" t="s">
        <v>81</v>
      </c>
      <c r="B9" s="271"/>
      <c r="C9" s="281"/>
      <c r="D9" s="279"/>
      <c r="E9" s="77">
        <v>255</v>
      </c>
      <c r="F9" s="307">
        <f t="shared" si="0"/>
        <v>0</v>
      </c>
      <c r="G9" s="308">
        <f t="shared" si="1"/>
        <v>0</v>
      </c>
      <c r="H9" s="273"/>
      <c r="I9" s="311">
        <f t="shared" si="2"/>
        <v>0</v>
      </c>
    </row>
    <row r="10" spans="1:9" x14ac:dyDescent="0.3">
      <c r="A10" s="270" t="s">
        <v>82</v>
      </c>
      <c r="B10" s="271"/>
      <c r="C10" s="281"/>
      <c r="D10" s="279"/>
      <c r="E10" s="77">
        <v>255</v>
      </c>
      <c r="F10" s="307">
        <f t="shared" si="0"/>
        <v>0</v>
      </c>
      <c r="G10" s="308">
        <f t="shared" si="1"/>
        <v>0</v>
      </c>
      <c r="H10" s="273"/>
      <c r="I10" s="311">
        <f t="shared" si="2"/>
        <v>0</v>
      </c>
    </row>
    <row r="11" spans="1:9" x14ac:dyDescent="0.3">
      <c r="A11" s="270" t="s">
        <v>83</v>
      </c>
      <c r="B11" s="271"/>
      <c r="C11" s="281"/>
      <c r="D11" s="279"/>
      <c r="E11" s="77">
        <v>255</v>
      </c>
      <c r="F11" s="307">
        <f t="shared" si="0"/>
        <v>0</v>
      </c>
      <c r="G11" s="308">
        <f t="shared" si="1"/>
        <v>0</v>
      </c>
      <c r="H11" s="273"/>
      <c r="I11" s="311">
        <f t="shared" si="2"/>
        <v>0</v>
      </c>
    </row>
    <row r="12" spans="1:9" x14ac:dyDescent="0.3">
      <c r="A12" s="270" t="s">
        <v>40</v>
      </c>
      <c r="B12" s="271"/>
      <c r="C12" s="281"/>
      <c r="D12" s="279"/>
      <c r="E12" s="77">
        <v>255</v>
      </c>
      <c r="F12" s="307">
        <f t="shared" si="0"/>
        <v>0</v>
      </c>
      <c r="G12" s="308">
        <f t="shared" si="1"/>
        <v>0</v>
      </c>
      <c r="H12" s="273"/>
      <c r="I12" s="311">
        <f t="shared" si="2"/>
        <v>0</v>
      </c>
    </row>
    <row r="13" spans="1:9" x14ac:dyDescent="0.3">
      <c r="A13" s="270" t="s">
        <v>40</v>
      </c>
      <c r="B13" s="271"/>
      <c r="C13" s="281"/>
      <c r="D13" s="279"/>
      <c r="E13" s="77">
        <v>255</v>
      </c>
      <c r="F13" s="307">
        <f t="shared" si="0"/>
        <v>0</v>
      </c>
      <c r="G13" s="308">
        <f t="shared" si="1"/>
        <v>0</v>
      </c>
      <c r="H13" s="273"/>
      <c r="I13" s="311">
        <f t="shared" si="2"/>
        <v>0</v>
      </c>
    </row>
    <row r="14" spans="1:9" x14ac:dyDescent="0.3">
      <c r="A14" s="270" t="s">
        <v>40</v>
      </c>
      <c r="B14" s="271"/>
      <c r="C14" s="281"/>
      <c r="D14" s="279"/>
      <c r="E14" s="77">
        <v>255</v>
      </c>
      <c r="F14" s="307">
        <f t="shared" si="0"/>
        <v>0</v>
      </c>
      <c r="G14" s="308">
        <f t="shared" si="1"/>
        <v>0</v>
      </c>
      <c r="H14" s="273"/>
      <c r="I14" s="311">
        <f t="shared" si="2"/>
        <v>0</v>
      </c>
    </row>
    <row r="15" spans="1:9" ht="15.75" thickBot="1" x14ac:dyDescent="0.35">
      <c r="A15" s="270" t="s">
        <v>40</v>
      </c>
      <c r="B15" s="271"/>
      <c r="C15" s="281"/>
      <c r="D15" s="279"/>
      <c r="E15" s="77">
        <v>255</v>
      </c>
      <c r="F15" s="307">
        <f t="shared" si="0"/>
        <v>0</v>
      </c>
      <c r="G15" s="308">
        <f t="shared" si="1"/>
        <v>0</v>
      </c>
      <c r="H15" s="273"/>
      <c r="I15" s="311">
        <f t="shared" si="2"/>
        <v>0</v>
      </c>
    </row>
    <row r="16" spans="1:9" s="2" customFormat="1" ht="15.75" thickBot="1" x14ac:dyDescent="0.35">
      <c r="A16" s="178" t="s">
        <v>3</v>
      </c>
      <c r="B16" s="179"/>
      <c r="C16" s="180"/>
      <c r="D16" s="181"/>
      <c r="E16" s="179"/>
      <c r="F16" s="309">
        <f>SUM(F6:F15)</f>
        <v>0</v>
      </c>
      <c r="G16" s="310">
        <f>SUM(G6:G15)</f>
        <v>0</v>
      </c>
      <c r="H16" s="184"/>
      <c r="I16" s="312">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 t="shared" ref="I20:I23" si="3">G20*(1+H20)</f>
        <v>0</v>
      </c>
    </row>
    <row r="21" spans="1:9" x14ac:dyDescent="0.3">
      <c r="A21" s="270" t="s">
        <v>40</v>
      </c>
      <c r="B21" s="455"/>
      <c r="C21" s="456"/>
      <c r="D21" s="456"/>
      <c r="E21" s="456"/>
      <c r="F21" s="457"/>
      <c r="G21" s="274"/>
      <c r="H21" s="273"/>
      <c r="I21" s="10">
        <f>G21*(1+H21)</f>
        <v>0</v>
      </c>
    </row>
    <row r="22" spans="1:9" x14ac:dyDescent="0.3">
      <c r="A22" s="270" t="s">
        <v>40</v>
      </c>
      <c r="B22" s="455"/>
      <c r="C22" s="456"/>
      <c r="D22" s="456"/>
      <c r="E22" s="456"/>
      <c r="F22" s="457"/>
      <c r="G22" s="274"/>
      <c r="H22" s="273"/>
      <c r="I22" s="10">
        <f t="shared" si="3"/>
        <v>0</v>
      </c>
    </row>
    <row r="23" spans="1:9" ht="15.75" thickBot="1" x14ac:dyDescent="0.35">
      <c r="A23" s="270" t="s">
        <v>40</v>
      </c>
      <c r="B23" s="455"/>
      <c r="C23" s="456"/>
      <c r="D23" s="456"/>
      <c r="E23" s="456"/>
      <c r="F23" s="457"/>
      <c r="G23" s="274"/>
      <c r="H23" s="273"/>
      <c r="I23" s="10">
        <f t="shared" si="3"/>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3"/>
      <c r="C26" s="304"/>
      <c r="D26" s="305"/>
      <c r="E26" s="306"/>
      <c r="F26" s="302"/>
      <c r="G26" s="200" t="s">
        <v>8</v>
      </c>
      <c r="H26" s="18" t="s">
        <v>10</v>
      </c>
      <c r="I26" s="9" t="s">
        <v>9</v>
      </c>
    </row>
    <row r="27" spans="1:9" x14ac:dyDescent="0.3">
      <c r="A27" s="275" t="s">
        <v>30</v>
      </c>
      <c r="B27" s="282"/>
      <c r="C27" s="283"/>
      <c r="D27" s="284"/>
      <c r="E27" s="285"/>
      <c r="F27" s="286"/>
      <c r="G27" s="274"/>
      <c r="H27" s="273"/>
      <c r="I27" s="10">
        <f t="shared" ref="I27:I32" si="4">G27*(1+H27)</f>
        <v>0</v>
      </c>
    </row>
    <row r="28" spans="1:9" x14ac:dyDescent="0.3">
      <c r="A28" s="275" t="s">
        <v>29</v>
      </c>
      <c r="B28" s="282"/>
      <c r="C28" s="283"/>
      <c r="D28" s="284"/>
      <c r="E28" s="285"/>
      <c r="F28" s="286"/>
      <c r="G28" s="274"/>
      <c r="H28" s="273"/>
      <c r="I28" s="10">
        <f t="shared" si="4"/>
        <v>0</v>
      </c>
    </row>
    <row r="29" spans="1:9" x14ac:dyDescent="0.3">
      <c r="A29" s="275" t="s">
        <v>26</v>
      </c>
      <c r="B29" s="282"/>
      <c r="C29" s="283"/>
      <c r="D29" s="284"/>
      <c r="E29" s="285"/>
      <c r="F29" s="286"/>
      <c r="G29" s="274"/>
      <c r="H29" s="273"/>
      <c r="I29" s="10">
        <f t="shared" si="4"/>
        <v>0</v>
      </c>
    </row>
    <row r="30" spans="1:9" x14ac:dyDescent="0.3">
      <c r="A30" s="275" t="s">
        <v>40</v>
      </c>
      <c r="B30" s="282"/>
      <c r="C30" s="283"/>
      <c r="D30" s="284"/>
      <c r="E30" s="285"/>
      <c r="F30" s="286"/>
      <c r="G30" s="274"/>
      <c r="H30" s="273"/>
      <c r="I30" s="10">
        <f t="shared" si="4"/>
        <v>0</v>
      </c>
    </row>
    <row r="31" spans="1:9" x14ac:dyDescent="0.3">
      <c r="A31" s="275" t="s">
        <v>40</v>
      </c>
      <c r="B31" s="282"/>
      <c r="C31" s="283"/>
      <c r="D31" s="284"/>
      <c r="E31" s="285"/>
      <c r="F31" s="286"/>
      <c r="G31" s="274"/>
      <c r="H31" s="273"/>
      <c r="I31" s="10">
        <f t="shared" si="4"/>
        <v>0</v>
      </c>
    </row>
    <row r="32" spans="1:9" ht="15.75" thickBot="1" x14ac:dyDescent="0.35">
      <c r="A32" s="276" t="s">
        <v>40</v>
      </c>
      <c r="B32" s="287"/>
      <c r="C32" s="288"/>
      <c r="D32" s="289"/>
      <c r="E32" s="290"/>
      <c r="F32" s="291"/>
      <c r="G32" s="277"/>
      <c r="H32" s="278"/>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153</v>
      </c>
      <c r="B39" s="282"/>
      <c r="C39" s="283"/>
      <c r="D39" s="284"/>
      <c r="E39" s="285"/>
      <c r="F39" s="286"/>
      <c r="G39" s="279"/>
      <c r="H39" s="273"/>
      <c r="I39" s="10">
        <f>G39*(1+H39)</f>
        <v>0</v>
      </c>
    </row>
    <row r="40" spans="1:9" x14ac:dyDescent="0.3">
      <c r="A40" s="367" t="s">
        <v>164</v>
      </c>
      <c r="B40" s="282"/>
      <c r="C40" s="283"/>
      <c r="D40" s="284"/>
      <c r="E40" s="285"/>
      <c r="F40" s="286"/>
      <c r="G40" s="279"/>
      <c r="H40" s="273"/>
      <c r="I40" s="10">
        <f>G40*(1+H40)</f>
        <v>0</v>
      </c>
    </row>
    <row r="41" spans="1:9" x14ac:dyDescent="0.3">
      <c r="A41" s="270" t="s">
        <v>163</v>
      </c>
      <c r="B41" s="282"/>
      <c r="C41" s="283"/>
      <c r="D41" s="284"/>
      <c r="E41" s="285"/>
      <c r="F41" s="286"/>
      <c r="G41" s="279"/>
      <c r="H41" s="273"/>
      <c r="I41" s="10">
        <f>G41*(1+H41)</f>
        <v>0</v>
      </c>
    </row>
    <row r="42" spans="1:9" x14ac:dyDescent="0.3">
      <c r="A42" s="270" t="s">
        <v>40</v>
      </c>
      <c r="B42" s="282"/>
      <c r="C42" s="283"/>
      <c r="D42" s="284"/>
      <c r="E42" s="285"/>
      <c r="F42" s="286"/>
      <c r="G42" s="279"/>
      <c r="H42" s="273"/>
      <c r="I42" s="10">
        <f>G42*(1+H42)</f>
        <v>0</v>
      </c>
    </row>
    <row r="43" spans="1:9" ht="15.75" thickBot="1" x14ac:dyDescent="0.35">
      <c r="A43" s="272" t="s">
        <v>40</v>
      </c>
      <c r="B43" s="287"/>
      <c r="C43" s="288"/>
      <c r="D43" s="289"/>
      <c r="E43" s="290"/>
      <c r="F43" s="291"/>
      <c r="G43" s="280"/>
      <c r="H43" s="278"/>
      <c r="I43" s="171">
        <f>G43*(1+H43)</f>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99"/>
      <c r="C46" s="298"/>
      <c r="D46" s="297"/>
      <c r="E46" s="300"/>
      <c r="F46" s="301"/>
      <c r="G46" s="200" t="s">
        <v>8</v>
      </c>
      <c r="H46" s="18" t="s">
        <v>10</v>
      </c>
      <c r="I46" s="9" t="s">
        <v>9</v>
      </c>
    </row>
    <row r="47" spans="1:9" x14ac:dyDescent="0.3">
      <c r="A47" s="367" t="s">
        <v>157</v>
      </c>
      <c r="B47" s="292"/>
      <c r="C47" s="293"/>
      <c r="D47" s="294"/>
      <c r="E47" s="295"/>
      <c r="F47" s="296"/>
      <c r="G47" s="279"/>
      <c r="H47" s="273"/>
      <c r="I47" s="10">
        <f>G47*(1+H47)</f>
        <v>0</v>
      </c>
    </row>
    <row r="48" spans="1:9" x14ac:dyDescent="0.3">
      <c r="A48" s="367" t="s">
        <v>168</v>
      </c>
      <c r="B48" s="292"/>
      <c r="C48" s="293"/>
      <c r="D48" s="294"/>
      <c r="E48" s="295"/>
      <c r="F48" s="296"/>
      <c r="G48" s="279"/>
      <c r="H48" s="273"/>
      <c r="I48" s="10">
        <f>G48*(1+H48)</f>
        <v>0</v>
      </c>
    </row>
    <row r="49" spans="1:11" x14ac:dyDescent="0.3">
      <c r="A49" s="270" t="s">
        <v>84</v>
      </c>
      <c r="B49" s="282"/>
      <c r="C49" s="283"/>
      <c r="D49" s="284"/>
      <c r="E49" s="285"/>
      <c r="F49" s="286"/>
      <c r="G49" s="279"/>
      <c r="H49" s="273"/>
      <c r="I49" s="10">
        <f>G49*(1+H49)</f>
        <v>0</v>
      </c>
    </row>
    <row r="50" spans="1:11" x14ac:dyDescent="0.3">
      <c r="A50" s="272" t="s">
        <v>40</v>
      </c>
      <c r="B50" s="282"/>
      <c r="C50" s="283"/>
      <c r="D50" s="284"/>
      <c r="E50" s="285"/>
      <c r="F50" s="286"/>
      <c r="G50" s="279"/>
      <c r="H50" s="273"/>
      <c r="I50" s="10">
        <f>G50*(1+H50)</f>
        <v>0</v>
      </c>
    </row>
    <row r="51" spans="1:11" ht="15.75" thickBot="1" x14ac:dyDescent="0.35">
      <c r="A51" s="272" t="s">
        <v>40</v>
      </c>
      <c r="B51" s="282"/>
      <c r="C51" s="283"/>
      <c r="D51" s="284"/>
      <c r="E51" s="285"/>
      <c r="F51" s="286"/>
      <c r="G51" s="280"/>
      <c r="H51" s="278"/>
      <c r="I51" s="171">
        <f>G51*(1+H51)</f>
        <v>0</v>
      </c>
    </row>
    <row r="52" spans="1:11" s="2" customFormat="1" ht="15.75" thickBot="1" x14ac:dyDescent="0.35">
      <c r="A52" s="178" t="s">
        <v>13</v>
      </c>
      <c r="B52" s="222"/>
      <c r="C52" s="223"/>
      <c r="D52" s="224"/>
      <c r="E52" s="222"/>
      <c r="F52" s="222"/>
      <c r="G52" s="183">
        <f>SUM(G47:G51)</f>
        <v>0</v>
      </c>
      <c r="H52" s="184"/>
      <c r="I52" s="185">
        <f>SUM(I47:I51)</f>
        <v>0</v>
      </c>
    </row>
    <row r="53" spans="1:11" ht="15.75" thickBot="1" x14ac:dyDescent="0.35">
      <c r="A53" s="191" t="s">
        <v>14</v>
      </c>
      <c r="B53" s="192"/>
      <c r="C53" s="193"/>
      <c r="D53" s="194"/>
      <c r="E53" s="192"/>
      <c r="F53" s="192"/>
      <c r="G53" s="196">
        <f>G52-G44</f>
        <v>0</v>
      </c>
      <c r="H53" s="195"/>
      <c r="I53" s="198">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67" t="s">
        <v>148</v>
      </c>
      <c r="B55" s="468"/>
      <c r="C55" s="468"/>
      <c r="D55" s="468"/>
      <c r="E55" s="468"/>
      <c r="F55" s="469"/>
      <c r="G55" s="250">
        <f>G34-G53</f>
        <v>0</v>
      </c>
      <c r="H55" s="195"/>
      <c r="I55" s="251">
        <f>I34-I53</f>
        <v>0</v>
      </c>
    </row>
    <row r="56" spans="1:11" ht="20.25" customHeight="1" x14ac:dyDescent="0.45">
      <c r="A56" s="162"/>
      <c r="B56" s="249"/>
      <c r="C56" s="249"/>
      <c r="D56" s="1"/>
      <c r="E56" s="162"/>
      <c r="F56" s="161"/>
      <c r="G56" s="255"/>
      <c r="H56" s="230"/>
      <c r="I56" s="231"/>
    </row>
    <row r="57" spans="1:11" ht="16.5" customHeight="1" x14ac:dyDescent="0.45">
      <c r="A57" s="321"/>
      <c r="B57" s="249"/>
      <c r="C57" s="249"/>
      <c r="D57" s="1"/>
      <c r="E57" s="162"/>
      <c r="F57" s="161"/>
      <c r="G57" s="254"/>
      <c r="H57" s="230"/>
      <c r="I57" s="231"/>
    </row>
    <row r="58" spans="1:11" ht="12.75" customHeight="1" x14ac:dyDescent="0.35">
      <c r="A58" s="321" t="s">
        <v>100</v>
      </c>
      <c r="B58" s="135"/>
      <c r="C58" s="136"/>
      <c r="D58" s="248"/>
      <c r="E58" s="135"/>
      <c r="F58" s="114"/>
      <c r="G58" s="132"/>
      <c r="H58" s="133"/>
      <c r="I58" s="1"/>
    </row>
    <row r="59" spans="1:11" ht="17.25" customHeight="1" x14ac:dyDescent="0.35">
      <c r="A59" s="321" t="s">
        <v>88</v>
      </c>
      <c r="B59" s="233"/>
      <c r="C59" s="234"/>
      <c r="D59" s="232"/>
      <c r="E59" s="231"/>
      <c r="F59" s="233"/>
      <c r="G59" s="232"/>
      <c r="H59" s="235"/>
      <c r="I59" s="232"/>
      <c r="J59" s="58"/>
      <c r="K59" s="58"/>
    </row>
    <row r="60" spans="1:11" ht="15.75" x14ac:dyDescent="0.35">
      <c r="A60" s="321" t="s">
        <v>98</v>
      </c>
      <c r="B60" s="233"/>
      <c r="C60" s="234"/>
      <c r="D60" s="232"/>
      <c r="E60" s="231"/>
      <c r="F60" s="233"/>
      <c r="G60" s="232"/>
      <c r="H60" s="235"/>
      <c r="I60" s="232"/>
      <c r="J60" s="58"/>
      <c r="K60" s="58"/>
    </row>
    <row r="61" spans="1:11" ht="15.75" x14ac:dyDescent="0.35">
      <c r="A61" s="231"/>
      <c r="B61" s="233"/>
      <c r="C61" s="234"/>
      <c r="D61" s="232"/>
      <c r="E61" s="231"/>
      <c r="F61" s="233"/>
      <c r="G61" s="232"/>
      <c r="H61" s="235"/>
      <c r="I61" s="232"/>
      <c r="J61" s="58"/>
      <c r="K61" s="58"/>
    </row>
    <row r="62" spans="1:11" ht="15.75" x14ac:dyDescent="0.35">
      <c r="A62" s="232"/>
      <c r="B62" s="233"/>
      <c r="C62" s="234"/>
      <c r="D62" s="232"/>
      <c r="E62" s="233"/>
      <c r="F62" s="233"/>
      <c r="G62" s="232"/>
      <c r="H62" s="235"/>
      <c r="I62" s="232"/>
      <c r="J62" s="58"/>
      <c r="K62" s="58"/>
    </row>
    <row r="63" spans="1:11" ht="15.75" x14ac:dyDescent="0.35">
      <c r="A63" s="139"/>
      <c r="B63" s="135"/>
      <c r="C63" s="136"/>
      <c r="D63" s="137"/>
      <c r="E63" s="135"/>
      <c r="F63" s="135"/>
      <c r="G63" s="137"/>
      <c r="H63" s="138"/>
      <c r="I63" s="137"/>
      <c r="J63" s="58"/>
      <c r="K63" s="58"/>
    </row>
    <row r="64" spans="1:11" ht="18.75" customHeight="1" x14ac:dyDescent="0.35">
      <c r="A64" s="240"/>
      <c r="B64" s="241"/>
      <c r="C64" s="242"/>
      <c r="D64" s="243"/>
      <c r="E64" s="241"/>
      <c r="F64" s="241"/>
      <c r="G64" s="243"/>
      <c r="H64" s="244"/>
      <c r="I64" s="243"/>
      <c r="J64" s="58"/>
      <c r="K64" s="58"/>
    </row>
    <row r="65" spans="1:11" ht="17.25" customHeight="1" x14ac:dyDescent="0.35">
      <c r="A65" s="245"/>
      <c r="B65" s="240"/>
      <c r="C65" s="246"/>
      <c r="D65" s="247"/>
      <c r="E65" s="240"/>
      <c r="F65" s="241"/>
      <c r="G65" s="243"/>
      <c r="H65" s="244"/>
      <c r="I65" s="243"/>
      <c r="J65" s="58"/>
      <c r="K65" s="58"/>
    </row>
    <row r="66" spans="1:11" ht="15.75" x14ac:dyDescent="0.35">
      <c r="A66" s="96"/>
      <c r="B66" s="96"/>
      <c r="C66" s="140"/>
      <c r="D66" s="126"/>
      <c r="E66" s="96"/>
      <c r="F66" s="135"/>
      <c r="G66" s="137"/>
      <c r="H66" s="138"/>
      <c r="I66" s="137"/>
      <c r="J66" s="58"/>
      <c r="K66" s="58"/>
    </row>
    <row r="67" spans="1:11" ht="15.75" x14ac:dyDescent="0.35">
      <c r="A67" s="96"/>
      <c r="B67" s="96"/>
      <c r="C67" s="140"/>
      <c r="D67" s="126"/>
      <c r="E67" s="96"/>
      <c r="F67" s="135"/>
      <c r="G67" s="137"/>
      <c r="H67" s="138"/>
      <c r="I67" s="137"/>
      <c r="J67" s="58"/>
      <c r="K67" s="58"/>
    </row>
    <row r="68" spans="1:11" x14ac:dyDescent="0.3">
      <c r="A68" s="141"/>
      <c r="B68" s="141"/>
      <c r="C68" s="142"/>
      <c r="D68" s="143"/>
      <c r="E68" s="141"/>
      <c r="F68" s="114"/>
      <c r="G68" s="132"/>
      <c r="H68" s="133"/>
      <c r="I68" s="132"/>
    </row>
    <row r="69" spans="1:11" x14ac:dyDescent="0.3">
      <c r="B69" s="141"/>
      <c r="C69" s="142"/>
      <c r="D69" s="143"/>
      <c r="E69" s="141"/>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rNwF/1coh60b3XpMj9V7rkv+JyS+kf6xl2591z0GZilwiyAHDACpmtQzDf63HjYbvwl122OBfLyncFXXkeAiw==" saltValue="KwfQsPNXqIKHymVV6hCo0Q==" spinCount="100000" sheet="1"/>
  <mergeCells count="11">
    <mergeCell ref="B21:F21"/>
    <mergeCell ref="A3:I3"/>
    <mergeCell ref="A4:I4"/>
    <mergeCell ref="B18:F18"/>
    <mergeCell ref="B19:F19"/>
    <mergeCell ref="B20:F20"/>
    <mergeCell ref="B22:F22"/>
    <mergeCell ref="B23:F23"/>
    <mergeCell ref="B24:F24"/>
    <mergeCell ref="A36:I36"/>
    <mergeCell ref="A55:F55"/>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72"/>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227</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58" t="s">
        <v>228</v>
      </c>
      <c r="B3" s="459"/>
      <c r="C3" s="459"/>
      <c r="D3" s="459"/>
      <c r="E3" s="459"/>
      <c r="F3" s="459"/>
      <c r="G3" s="459"/>
      <c r="H3" s="459"/>
      <c r="I3" s="460"/>
    </row>
    <row r="4" spans="1:9" s="2" customFormat="1" x14ac:dyDescent="0.3">
      <c r="A4" s="461" t="s">
        <v>229</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07">
        <f>E6*C6</f>
        <v>0</v>
      </c>
      <c r="G6" s="308">
        <f>E6*D6*C6</f>
        <v>0</v>
      </c>
      <c r="H6" s="273"/>
      <c r="I6" s="311">
        <f>G6*(1+H6)</f>
        <v>0</v>
      </c>
    </row>
    <row r="7" spans="1:9" x14ac:dyDescent="0.3">
      <c r="A7" s="270" t="s">
        <v>79</v>
      </c>
      <c r="B7" s="271"/>
      <c r="C7" s="281"/>
      <c r="D7" s="279"/>
      <c r="E7" s="77">
        <v>255</v>
      </c>
      <c r="F7" s="307">
        <f t="shared" ref="F7:F15" si="0">E7*C7</f>
        <v>0</v>
      </c>
      <c r="G7" s="308">
        <f t="shared" ref="G7:G15" si="1">E7*D7*C7</f>
        <v>0</v>
      </c>
      <c r="H7" s="273"/>
      <c r="I7" s="311">
        <f t="shared" ref="I7:I15" si="2">G7*(1+H7)</f>
        <v>0</v>
      </c>
    </row>
    <row r="8" spans="1:9" x14ac:dyDescent="0.3">
      <c r="A8" s="270" t="s">
        <v>80</v>
      </c>
      <c r="B8" s="271"/>
      <c r="C8" s="281"/>
      <c r="D8" s="279"/>
      <c r="E8" s="77">
        <v>255</v>
      </c>
      <c r="F8" s="307">
        <f t="shared" si="0"/>
        <v>0</v>
      </c>
      <c r="G8" s="308">
        <f t="shared" si="1"/>
        <v>0</v>
      </c>
      <c r="H8" s="273"/>
      <c r="I8" s="311">
        <f t="shared" si="2"/>
        <v>0</v>
      </c>
    </row>
    <row r="9" spans="1:9" x14ac:dyDescent="0.3">
      <c r="A9" s="270" t="s">
        <v>81</v>
      </c>
      <c r="B9" s="271"/>
      <c r="C9" s="281"/>
      <c r="D9" s="279"/>
      <c r="E9" s="77">
        <v>255</v>
      </c>
      <c r="F9" s="307">
        <f t="shared" si="0"/>
        <v>0</v>
      </c>
      <c r="G9" s="308">
        <f t="shared" si="1"/>
        <v>0</v>
      </c>
      <c r="H9" s="273"/>
      <c r="I9" s="311">
        <f t="shared" si="2"/>
        <v>0</v>
      </c>
    </row>
    <row r="10" spans="1:9" x14ac:dyDescent="0.3">
      <c r="A10" s="270" t="s">
        <v>82</v>
      </c>
      <c r="B10" s="271"/>
      <c r="C10" s="281"/>
      <c r="D10" s="279"/>
      <c r="E10" s="77">
        <v>255</v>
      </c>
      <c r="F10" s="307">
        <f t="shared" si="0"/>
        <v>0</v>
      </c>
      <c r="G10" s="308">
        <f t="shared" si="1"/>
        <v>0</v>
      </c>
      <c r="H10" s="273"/>
      <c r="I10" s="311">
        <f t="shared" si="2"/>
        <v>0</v>
      </c>
    </row>
    <row r="11" spans="1:9" x14ac:dyDescent="0.3">
      <c r="A11" s="270" t="s">
        <v>83</v>
      </c>
      <c r="B11" s="271"/>
      <c r="C11" s="281"/>
      <c r="D11" s="279"/>
      <c r="E11" s="77">
        <v>255</v>
      </c>
      <c r="F11" s="307">
        <f t="shared" si="0"/>
        <v>0</v>
      </c>
      <c r="G11" s="308">
        <f t="shared" si="1"/>
        <v>0</v>
      </c>
      <c r="H11" s="273"/>
      <c r="I11" s="311">
        <f t="shared" si="2"/>
        <v>0</v>
      </c>
    </row>
    <row r="12" spans="1:9" x14ac:dyDescent="0.3">
      <c r="A12" s="270" t="s">
        <v>40</v>
      </c>
      <c r="B12" s="271"/>
      <c r="C12" s="281"/>
      <c r="D12" s="279"/>
      <c r="E12" s="77">
        <v>255</v>
      </c>
      <c r="F12" s="307">
        <f t="shared" si="0"/>
        <v>0</v>
      </c>
      <c r="G12" s="308">
        <f t="shared" si="1"/>
        <v>0</v>
      </c>
      <c r="H12" s="273"/>
      <c r="I12" s="311">
        <f t="shared" si="2"/>
        <v>0</v>
      </c>
    </row>
    <row r="13" spans="1:9" x14ac:dyDescent="0.3">
      <c r="A13" s="270" t="s">
        <v>40</v>
      </c>
      <c r="B13" s="271"/>
      <c r="C13" s="281"/>
      <c r="D13" s="279"/>
      <c r="E13" s="77">
        <v>255</v>
      </c>
      <c r="F13" s="307">
        <f t="shared" si="0"/>
        <v>0</v>
      </c>
      <c r="G13" s="308">
        <f t="shared" si="1"/>
        <v>0</v>
      </c>
      <c r="H13" s="273"/>
      <c r="I13" s="311">
        <f t="shared" si="2"/>
        <v>0</v>
      </c>
    </row>
    <row r="14" spans="1:9" x14ac:dyDescent="0.3">
      <c r="A14" s="270" t="s">
        <v>40</v>
      </c>
      <c r="B14" s="271"/>
      <c r="C14" s="281"/>
      <c r="D14" s="279"/>
      <c r="E14" s="77">
        <v>255</v>
      </c>
      <c r="F14" s="307">
        <f t="shared" si="0"/>
        <v>0</v>
      </c>
      <c r="G14" s="308">
        <f t="shared" si="1"/>
        <v>0</v>
      </c>
      <c r="H14" s="273"/>
      <c r="I14" s="311">
        <f t="shared" si="2"/>
        <v>0</v>
      </c>
    </row>
    <row r="15" spans="1:9" ht="15.75" thickBot="1" x14ac:dyDescent="0.35">
      <c r="A15" s="270" t="s">
        <v>40</v>
      </c>
      <c r="B15" s="271"/>
      <c r="C15" s="281"/>
      <c r="D15" s="279"/>
      <c r="E15" s="77">
        <v>255</v>
      </c>
      <c r="F15" s="307">
        <f t="shared" si="0"/>
        <v>0</v>
      </c>
      <c r="G15" s="308">
        <f t="shared" si="1"/>
        <v>0</v>
      </c>
      <c r="H15" s="273"/>
      <c r="I15" s="311">
        <f t="shared" si="2"/>
        <v>0</v>
      </c>
    </row>
    <row r="16" spans="1:9" s="2" customFormat="1" ht="15.75" thickBot="1" x14ac:dyDescent="0.35">
      <c r="A16" s="178" t="s">
        <v>3</v>
      </c>
      <c r="B16" s="179"/>
      <c r="C16" s="180"/>
      <c r="D16" s="181"/>
      <c r="E16" s="179"/>
      <c r="F16" s="309">
        <f>SUM(F6:F15)</f>
        <v>0</v>
      </c>
      <c r="G16" s="310">
        <f>SUM(G6:G15)</f>
        <v>0</v>
      </c>
      <c r="H16" s="184"/>
      <c r="I16" s="312">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 t="shared" ref="I20:I23" si="3">G20*(1+H20)</f>
        <v>0</v>
      </c>
    </row>
    <row r="21" spans="1:9" x14ac:dyDescent="0.3">
      <c r="A21" s="270" t="s">
        <v>40</v>
      </c>
      <c r="B21" s="455"/>
      <c r="C21" s="456"/>
      <c r="D21" s="456"/>
      <c r="E21" s="456"/>
      <c r="F21" s="457"/>
      <c r="G21" s="274"/>
      <c r="H21" s="273"/>
      <c r="I21" s="10">
        <f>G21*(1+H21)</f>
        <v>0</v>
      </c>
    </row>
    <row r="22" spans="1:9" x14ac:dyDescent="0.3">
      <c r="A22" s="270" t="s">
        <v>40</v>
      </c>
      <c r="B22" s="455"/>
      <c r="C22" s="456"/>
      <c r="D22" s="456"/>
      <c r="E22" s="456"/>
      <c r="F22" s="457"/>
      <c r="G22" s="274"/>
      <c r="H22" s="273"/>
      <c r="I22" s="10">
        <f t="shared" si="3"/>
        <v>0</v>
      </c>
    </row>
    <row r="23" spans="1:9" ht="15.75" thickBot="1" x14ac:dyDescent="0.35">
      <c r="A23" s="270" t="s">
        <v>40</v>
      </c>
      <c r="B23" s="455"/>
      <c r="C23" s="456"/>
      <c r="D23" s="456"/>
      <c r="E23" s="456"/>
      <c r="F23" s="457"/>
      <c r="G23" s="274"/>
      <c r="H23" s="273"/>
      <c r="I23" s="10">
        <f t="shared" si="3"/>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3"/>
      <c r="C26" s="304"/>
      <c r="D26" s="305"/>
      <c r="E26" s="306"/>
      <c r="F26" s="302"/>
      <c r="G26" s="200" t="s">
        <v>8</v>
      </c>
      <c r="H26" s="18" t="s">
        <v>10</v>
      </c>
      <c r="I26" s="9" t="s">
        <v>9</v>
      </c>
    </row>
    <row r="27" spans="1:9" x14ac:dyDescent="0.3">
      <c r="A27" s="275" t="s">
        <v>30</v>
      </c>
      <c r="B27" s="282"/>
      <c r="C27" s="283"/>
      <c r="D27" s="284"/>
      <c r="E27" s="285"/>
      <c r="F27" s="286"/>
      <c r="G27" s="274"/>
      <c r="H27" s="273"/>
      <c r="I27" s="10">
        <f t="shared" ref="I27:I32" si="4">G27*(1+H27)</f>
        <v>0</v>
      </c>
    </row>
    <row r="28" spans="1:9" x14ac:dyDescent="0.3">
      <c r="A28" s="275" t="s">
        <v>29</v>
      </c>
      <c r="B28" s="282"/>
      <c r="C28" s="283"/>
      <c r="D28" s="284"/>
      <c r="E28" s="285"/>
      <c r="F28" s="286"/>
      <c r="G28" s="274"/>
      <c r="H28" s="273"/>
      <c r="I28" s="10">
        <f t="shared" si="4"/>
        <v>0</v>
      </c>
    </row>
    <row r="29" spans="1:9" x14ac:dyDescent="0.3">
      <c r="A29" s="275" t="s">
        <v>26</v>
      </c>
      <c r="B29" s="282"/>
      <c r="C29" s="283"/>
      <c r="D29" s="284"/>
      <c r="E29" s="285"/>
      <c r="F29" s="286"/>
      <c r="G29" s="274"/>
      <c r="H29" s="273"/>
      <c r="I29" s="10">
        <f t="shared" si="4"/>
        <v>0</v>
      </c>
    </row>
    <row r="30" spans="1:9" x14ac:dyDescent="0.3">
      <c r="A30" s="275" t="s">
        <v>40</v>
      </c>
      <c r="B30" s="282"/>
      <c r="C30" s="283"/>
      <c r="D30" s="284"/>
      <c r="E30" s="285"/>
      <c r="F30" s="286"/>
      <c r="G30" s="274"/>
      <c r="H30" s="273"/>
      <c r="I30" s="10">
        <f t="shared" si="4"/>
        <v>0</v>
      </c>
    </row>
    <row r="31" spans="1:9" x14ac:dyDescent="0.3">
      <c r="A31" s="275" t="s">
        <v>40</v>
      </c>
      <c r="B31" s="282"/>
      <c r="C31" s="283"/>
      <c r="D31" s="284"/>
      <c r="E31" s="285"/>
      <c r="F31" s="286"/>
      <c r="G31" s="274"/>
      <c r="H31" s="273"/>
      <c r="I31" s="10">
        <f t="shared" si="4"/>
        <v>0</v>
      </c>
    </row>
    <row r="32" spans="1:9" ht="15.75" thickBot="1" x14ac:dyDescent="0.35">
      <c r="A32" s="276" t="s">
        <v>40</v>
      </c>
      <c r="B32" s="287"/>
      <c r="C32" s="288"/>
      <c r="D32" s="289"/>
      <c r="E32" s="290"/>
      <c r="F32" s="291"/>
      <c r="G32" s="277"/>
      <c r="H32" s="278"/>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153</v>
      </c>
      <c r="B39" s="282"/>
      <c r="C39" s="283"/>
      <c r="D39" s="284"/>
      <c r="E39" s="285"/>
      <c r="F39" s="286"/>
      <c r="G39" s="279"/>
      <c r="H39" s="273"/>
      <c r="I39" s="10">
        <f>G39*(1+H39)</f>
        <v>0</v>
      </c>
    </row>
    <row r="40" spans="1:9" x14ac:dyDescent="0.3">
      <c r="A40" s="367" t="s">
        <v>164</v>
      </c>
      <c r="B40" s="282"/>
      <c r="C40" s="283"/>
      <c r="D40" s="284"/>
      <c r="E40" s="285"/>
      <c r="F40" s="286"/>
      <c r="G40" s="279"/>
      <c r="H40" s="273"/>
      <c r="I40" s="10">
        <f>G40*(1+H40)</f>
        <v>0</v>
      </c>
    </row>
    <row r="41" spans="1:9" x14ac:dyDescent="0.3">
      <c r="A41" s="270" t="s">
        <v>163</v>
      </c>
      <c r="B41" s="282"/>
      <c r="C41" s="283"/>
      <c r="D41" s="284"/>
      <c r="E41" s="285"/>
      <c r="F41" s="286"/>
      <c r="G41" s="279"/>
      <c r="H41" s="273"/>
      <c r="I41" s="10">
        <f>G41*(1+H41)</f>
        <v>0</v>
      </c>
    </row>
    <row r="42" spans="1:9" x14ac:dyDescent="0.3">
      <c r="A42" s="270" t="s">
        <v>40</v>
      </c>
      <c r="B42" s="282"/>
      <c r="C42" s="283"/>
      <c r="D42" s="284"/>
      <c r="E42" s="285"/>
      <c r="F42" s="286"/>
      <c r="G42" s="279"/>
      <c r="H42" s="273"/>
      <c r="I42" s="10">
        <f>G42*(1+H42)</f>
        <v>0</v>
      </c>
    </row>
    <row r="43" spans="1:9" ht="15.75" thickBot="1" x14ac:dyDescent="0.35">
      <c r="A43" s="272" t="s">
        <v>40</v>
      </c>
      <c r="B43" s="287"/>
      <c r="C43" s="288"/>
      <c r="D43" s="289"/>
      <c r="E43" s="290"/>
      <c r="F43" s="291"/>
      <c r="G43" s="280"/>
      <c r="H43" s="278"/>
      <c r="I43" s="171">
        <f>G43*(1+H43)</f>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99"/>
      <c r="C46" s="298"/>
      <c r="D46" s="297"/>
      <c r="E46" s="300"/>
      <c r="F46" s="301"/>
      <c r="G46" s="200" t="s">
        <v>8</v>
      </c>
      <c r="H46" s="18" t="s">
        <v>10</v>
      </c>
      <c r="I46" s="9" t="s">
        <v>9</v>
      </c>
    </row>
    <row r="47" spans="1:9" x14ac:dyDescent="0.3">
      <c r="A47" s="367" t="s">
        <v>153</v>
      </c>
      <c r="B47" s="292"/>
      <c r="C47" s="293"/>
      <c r="D47" s="294"/>
      <c r="E47" s="295"/>
      <c r="F47" s="296"/>
      <c r="G47" s="279"/>
      <c r="H47" s="273"/>
      <c r="I47" s="10">
        <f>G47*(1+H47)</f>
        <v>0</v>
      </c>
    </row>
    <row r="48" spans="1:9" x14ac:dyDescent="0.3">
      <c r="A48" s="367" t="s">
        <v>164</v>
      </c>
      <c r="B48" s="292"/>
      <c r="C48" s="293"/>
      <c r="D48" s="294"/>
      <c r="E48" s="295"/>
      <c r="F48" s="296"/>
      <c r="G48" s="279"/>
      <c r="H48" s="273"/>
      <c r="I48" s="10">
        <f>G48*(1+H48)</f>
        <v>0</v>
      </c>
    </row>
    <row r="49" spans="1:11" x14ac:dyDescent="0.3">
      <c r="A49" s="270" t="s">
        <v>84</v>
      </c>
      <c r="B49" s="282"/>
      <c r="C49" s="283"/>
      <c r="D49" s="284"/>
      <c r="E49" s="285"/>
      <c r="F49" s="286"/>
      <c r="G49" s="279"/>
      <c r="H49" s="273"/>
      <c r="I49" s="10">
        <f>G49*(1+H49)</f>
        <v>0</v>
      </c>
    </row>
    <row r="50" spans="1:11" x14ac:dyDescent="0.3">
      <c r="A50" s="272" t="s">
        <v>40</v>
      </c>
      <c r="B50" s="282"/>
      <c r="C50" s="283"/>
      <c r="D50" s="284"/>
      <c r="E50" s="285"/>
      <c r="F50" s="286"/>
      <c r="G50" s="279"/>
      <c r="H50" s="273"/>
      <c r="I50" s="10">
        <f>G50*(1+H50)</f>
        <v>0</v>
      </c>
    </row>
    <row r="51" spans="1:11" ht="15.75" thickBot="1" x14ac:dyDescent="0.35">
      <c r="A51" s="272" t="s">
        <v>40</v>
      </c>
      <c r="B51" s="282"/>
      <c r="C51" s="283"/>
      <c r="D51" s="284"/>
      <c r="E51" s="285"/>
      <c r="F51" s="286"/>
      <c r="G51" s="280"/>
      <c r="H51" s="278"/>
      <c r="I51" s="171">
        <f>G51*(1+H51)</f>
        <v>0</v>
      </c>
    </row>
    <row r="52" spans="1:11" s="2" customFormat="1" ht="15.75" thickBot="1" x14ac:dyDescent="0.35">
      <c r="A52" s="178" t="s">
        <v>13</v>
      </c>
      <c r="B52" s="222"/>
      <c r="C52" s="223"/>
      <c r="D52" s="224"/>
      <c r="E52" s="222"/>
      <c r="F52" s="222"/>
      <c r="G52" s="183">
        <f>SUM(G47:G51)</f>
        <v>0</v>
      </c>
      <c r="H52" s="184"/>
      <c r="I52" s="185">
        <f>SUM(I47:I51)</f>
        <v>0</v>
      </c>
    </row>
    <row r="53" spans="1:11" ht="15.75" thickBot="1" x14ac:dyDescent="0.35">
      <c r="A53" s="191" t="s">
        <v>14</v>
      </c>
      <c r="B53" s="192"/>
      <c r="C53" s="193"/>
      <c r="D53" s="194"/>
      <c r="E53" s="192"/>
      <c r="F53" s="192"/>
      <c r="G53" s="196">
        <f>G52-G44</f>
        <v>0</v>
      </c>
      <c r="H53" s="195"/>
      <c r="I53" s="198">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67" t="s">
        <v>149</v>
      </c>
      <c r="B55" s="468"/>
      <c r="C55" s="468"/>
      <c r="D55" s="468"/>
      <c r="E55" s="468"/>
      <c r="F55" s="469"/>
      <c r="G55" s="250">
        <f>G34-G53</f>
        <v>0</v>
      </c>
      <c r="H55" s="195"/>
      <c r="I55" s="251">
        <f>I34-I53</f>
        <v>0</v>
      </c>
    </row>
    <row r="56" spans="1:11" ht="20.25" customHeight="1" x14ac:dyDescent="0.45">
      <c r="A56" s="162"/>
      <c r="B56" s="249"/>
      <c r="C56" s="249"/>
      <c r="D56" s="1"/>
      <c r="E56" s="162"/>
      <c r="F56" s="161"/>
      <c r="G56" s="255"/>
      <c r="H56" s="230"/>
      <c r="I56" s="231"/>
    </row>
    <row r="57" spans="1:11" ht="16.5" customHeight="1" x14ac:dyDescent="0.45">
      <c r="A57" s="321"/>
      <c r="B57" s="249"/>
      <c r="C57" s="249"/>
      <c r="D57" s="1"/>
      <c r="E57" s="162"/>
      <c r="F57" s="161"/>
      <c r="G57" s="254"/>
      <c r="H57" s="230"/>
      <c r="I57" s="231"/>
    </row>
    <row r="58" spans="1:11" ht="12.75" customHeight="1" x14ac:dyDescent="0.35">
      <c r="A58" s="321" t="s">
        <v>100</v>
      </c>
      <c r="B58" s="135"/>
      <c r="C58" s="136"/>
      <c r="D58" s="248"/>
      <c r="E58" s="135"/>
      <c r="F58" s="114"/>
      <c r="G58" s="132"/>
      <c r="H58" s="133"/>
      <c r="I58" s="1"/>
    </row>
    <row r="59" spans="1:11" ht="17.25" customHeight="1" x14ac:dyDescent="0.35">
      <c r="A59" s="321" t="s">
        <v>88</v>
      </c>
      <c r="B59" s="233"/>
      <c r="C59" s="234"/>
      <c r="D59" s="232"/>
      <c r="E59" s="231"/>
      <c r="F59" s="233"/>
      <c r="G59" s="232"/>
      <c r="H59" s="235"/>
      <c r="I59" s="232"/>
      <c r="J59" s="58"/>
      <c r="K59" s="58"/>
    </row>
    <row r="60" spans="1:11" ht="15.75" x14ac:dyDescent="0.35">
      <c r="A60" s="321" t="s">
        <v>98</v>
      </c>
      <c r="B60" s="233"/>
      <c r="C60" s="234"/>
      <c r="D60" s="232"/>
      <c r="E60" s="231"/>
      <c r="F60" s="233"/>
      <c r="G60" s="232"/>
      <c r="H60" s="235"/>
      <c r="I60" s="232"/>
      <c r="J60" s="58"/>
      <c r="K60" s="58"/>
    </row>
    <row r="61" spans="1:11" ht="15.75" x14ac:dyDescent="0.35">
      <c r="A61" s="231"/>
      <c r="B61" s="233"/>
      <c r="C61" s="234"/>
      <c r="D61" s="232"/>
      <c r="E61" s="231"/>
      <c r="F61" s="233"/>
      <c r="G61" s="232"/>
      <c r="H61" s="235"/>
      <c r="I61" s="232"/>
      <c r="J61" s="58"/>
      <c r="K61" s="58"/>
    </row>
    <row r="62" spans="1:11" ht="15.75" x14ac:dyDescent="0.35">
      <c r="A62" s="232"/>
      <c r="B62" s="233"/>
      <c r="C62" s="234"/>
      <c r="D62" s="232"/>
      <c r="E62" s="233"/>
      <c r="F62" s="233"/>
      <c r="G62" s="232"/>
      <c r="H62" s="235"/>
      <c r="I62" s="232"/>
      <c r="J62" s="58"/>
      <c r="K62" s="58"/>
    </row>
    <row r="63" spans="1:11" ht="15.75" x14ac:dyDescent="0.35">
      <c r="A63" s="139"/>
      <c r="B63" s="135"/>
      <c r="C63" s="136"/>
      <c r="D63" s="137"/>
      <c r="E63" s="135"/>
      <c r="F63" s="135"/>
      <c r="G63" s="137"/>
      <c r="H63" s="138"/>
      <c r="I63" s="137"/>
      <c r="J63" s="58"/>
      <c r="K63" s="58"/>
    </row>
    <row r="64" spans="1:11" ht="18.75" customHeight="1" x14ac:dyDescent="0.35">
      <c r="A64" s="240"/>
      <c r="B64" s="241"/>
      <c r="C64" s="242"/>
      <c r="D64" s="243"/>
      <c r="E64" s="241"/>
      <c r="F64" s="241"/>
      <c r="G64" s="243"/>
      <c r="H64" s="244"/>
      <c r="I64" s="243"/>
      <c r="J64" s="58"/>
      <c r="K64" s="58"/>
    </row>
    <row r="65" spans="1:11" ht="17.25" customHeight="1" x14ac:dyDescent="0.35">
      <c r="A65" s="245"/>
      <c r="B65" s="240"/>
      <c r="C65" s="246"/>
      <c r="D65" s="247"/>
      <c r="E65" s="240"/>
      <c r="F65" s="241"/>
      <c r="G65" s="243"/>
      <c r="H65" s="244"/>
      <c r="I65" s="243"/>
      <c r="J65" s="58"/>
      <c r="K65" s="58"/>
    </row>
    <row r="66" spans="1:11" ht="15.75" x14ac:dyDescent="0.35">
      <c r="A66" s="96"/>
      <c r="B66" s="96"/>
      <c r="C66" s="140"/>
      <c r="D66" s="126"/>
      <c r="E66" s="96"/>
      <c r="F66" s="135"/>
      <c r="G66" s="137"/>
      <c r="H66" s="138"/>
      <c r="I66" s="137"/>
      <c r="J66" s="58"/>
      <c r="K66" s="58"/>
    </row>
    <row r="67" spans="1:11" ht="15.75" x14ac:dyDescent="0.35">
      <c r="A67" s="96"/>
      <c r="B67" s="96"/>
      <c r="C67" s="140"/>
      <c r="D67" s="126"/>
      <c r="E67" s="96"/>
      <c r="F67" s="135"/>
      <c r="G67" s="137"/>
      <c r="H67" s="138"/>
      <c r="I67" s="137"/>
      <c r="J67" s="58"/>
      <c r="K67" s="58"/>
    </row>
    <row r="68" spans="1:11" x14ac:dyDescent="0.3">
      <c r="A68" s="141"/>
      <c r="B68" s="141"/>
      <c r="C68" s="142"/>
      <c r="D68" s="143"/>
      <c r="E68" s="141"/>
      <c r="F68" s="114"/>
      <c r="G68" s="132"/>
      <c r="H68" s="133"/>
      <c r="I68" s="132"/>
    </row>
    <row r="69" spans="1:11" x14ac:dyDescent="0.3">
      <c r="B69" s="141"/>
      <c r="C69" s="142"/>
      <c r="D69" s="143"/>
      <c r="E69" s="141"/>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CrdP627Uqh2ZIAcC6dJqEsGjNQh3XnMFFB+KGTZ2+OkEKTwGAOfzBVPHCdIy1fcr0cqITKqSXBAPShgxxsjI6A==" saltValue="7WnydPSB1atGvuIKbEV10g==" spinCount="100000" sheet="1"/>
  <mergeCells count="11">
    <mergeCell ref="B21:F21"/>
    <mergeCell ref="A3:I3"/>
    <mergeCell ref="A4:I4"/>
    <mergeCell ref="B18:F18"/>
    <mergeCell ref="B19:F19"/>
    <mergeCell ref="B20:F20"/>
    <mergeCell ref="A36:I36"/>
    <mergeCell ref="A55:F55"/>
    <mergeCell ref="B22:F22"/>
    <mergeCell ref="B23:F23"/>
    <mergeCell ref="B24:F24"/>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31564-F460-48F8-8E77-6379C54599EC}">
  <sheetPr>
    <pageSetUpPr fitToPage="1"/>
  </sheetPr>
  <dimension ref="A1:K72"/>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230</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58" t="s">
        <v>210</v>
      </c>
      <c r="B3" s="459"/>
      <c r="C3" s="459"/>
      <c r="D3" s="459"/>
      <c r="E3" s="459"/>
      <c r="F3" s="459"/>
      <c r="G3" s="459"/>
      <c r="H3" s="459"/>
      <c r="I3" s="460"/>
    </row>
    <row r="4" spans="1:9" s="2" customFormat="1" x14ac:dyDescent="0.3">
      <c r="A4" s="461" t="s">
        <v>231</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2">
        <f>E6*C6</f>
        <v>0</v>
      </c>
      <c r="G6" s="5">
        <f>E6*D6*C6</f>
        <v>0</v>
      </c>
      <c r="H6" s="273"/>
      <c r="I6" s="10">
        <f>G6*(1+H6)</f>
        <v>0</v>
      </c>
    </row>
    <row r="7" spans="1:9" x14ac:dyDescent="0.3">
      <c r="A7" s="270" t="s">
        <v>79</v>
      </c>
      <c r="B7" s="271"/>
      <c r="C7" s="281"/>
      <c r="D7" s="279"/>
      <c r="E7" s="77">
        <v>255</v>
      </c>
      <c r="F7" s="32">
        <f t="shared" ref="F7:F15" si="0">E7*C7</f>
        <v>0</v>
      </c>
      <c r="G7" s="5">
        <f t="shared" ref="G7:G15" si="1">E7*D7*C7</f>
        <v>0</v>
      </c>
      <c r="H7" s="273"/>
      <c r="I7" s="10">
        <f t="shared" ref="I7:I15" si="2">G7*(1+H7)</f>
        <v>0</v>
      </c>
    </row>
    <row r="8" spans="1:9" x14ac:dyDescent="0.3">
      <c r="A8" s="270" t="s">
        <v>80</v>
      </c>
      <c r="B8" s="271"/>
      <c r="C8" s="281"/>
      <c r="D8" s="279"/>
      <c r="E8" s="77">
        <v>255</v>
      </c>
      <c r="F8" s="32">
        <f t="shared" si="0"/>
        <v>0</v>
      </c>
      <c r="G8" s="5">
        <f t="shared" si="1"/>
        <v>0</v>
      </c>
      <c r="H8" s="273"/>
      <c r="I8" s="10">
        <f t="shared" si="2"/>
        <v>0</v>
      </c>
    </row>
    <row r="9" spans="1:9" x14ac:dyDescent="0.3">
      <c r="A9" s="270" t="s">
        <v>81</v>
      </c>
      <c r="B9" s="271"/>
      <c r="C9" s="281"/>
      <c r="D9" s="279"/>
      <c r="E9" s="77">
        <v>255</v>
      </c>
      <c r="F9" s="32">
        <f t="shared" si="0"/>
        <v>0</v>
      </c>
      <c r="G9" s="5">
        <f t="shared" si="1"/>
        <v>0</v>
      </c>
      <c r="H9" s="273"/>
      <c r="I9" s="10">
        <f t="shared" si="2"/>
        <v>0</v>
      </c>
    </row>
    <row r="10" spans="1:9" x14ac:dyDescent="0.3">
      <c r="A10" s="270" t="s">
        <v>82</v>
      </c>
      <c r="B10" s="271"/>
      <c r="C10" s="281"/>
      <c r="D10" s="279"/>
      <c r="E10" s="77">
        <v>255</v>
      </c>
      <c r="F10" s="32">
        <f t="shared" si="0"/>
        <v>0</v>
      </c>
      <c r="G10" s="5">
        <f t="shared" si="1"/>
        <v>0</v>
      </c>
      <c r="H10" s="273"/>
      <c r="I10" s="10">
        <f t="shared" si="2"/>
        <v>0</v>
      </c>
    </row>
    <row r="11" spans="1:9" x14ac:dyDescent="0.3">
      <c r="A11" s="270" t="s">
        <v>83</v>
      </c>
      <c r="B11" s="271"/>
      <c r="C11" s="281"/>
      <c r="D11" s="279"/>
      <c r="E11" s="77">
        <v>255</v>
      </c>
      <c r="F11" s="32">
        <f t="shared" si="0"/>
        <v>0</v>
      </c>
      <c r="G11" s="5">
        <f t="shared" si="1"/>
        <v>0</v>
      </c>
      <c r="H11" s="273"/>
      <c r="I11" s="10">
        <f t="shared" si="2"/>
        <v>0</v>
      </c>
    </row>
    <row r="12" spans="1:9" x14ac:dyDescent="0.3">
      <c r="A12" s="270" t="s">
        <v>40</v>
      </c>
      <c r="B12" s="271"/>
      <c r="C12" s="281"/>
      <c r="D12" s="279"/>
      <c r="E12" s="77">
        <v>255</v>
      </c>
      <c r="F12" s="32">
        <f t="shared" si="0"/>
        <v>0</v>
      </c>
      <c r="G12" s="5">
        <f t="shared" si="1"/>
        <v>0</v>
      </c>
      <c r="H12" s="273"/>
      <c r="I12" s="10">
        <f t="shared" si="2"/>
        <v>0</v>
      </c>
    </row>
    <row r="13" spans="1:9" x14ac:dyDescent="0.3">
      <c r="A13" s="270" t="s">
        <v>40</v>
      </c>
      <c r="B13" s="271"/>
      <c r="C13" s="281"/>
      <c r="D13" s="279"/>
      <c r="E13" s="77">
        <v>255</v>
      </c>
      <c r="F13" s="32">
        <f t="shared" si="0"/>
        <v>0</v>
      </c>
      <c r="G13" s="5">
        <f t="shared" si="1"/>
        <v>0</v>
      </c>
      <c r="H13" s="273"/>
      <c r="I13" s="10">
        <f t="shared" si="2"/>
        <v>0</v>
      </c>
    </row>
    <row r="14" spans="1:9" x14ac:dyDescent="0.3">
      <c r="A14" s="270" t="s">
        <v>40</v>
      </c>
      <c r="B14" s="271"/>
      <c r="C14" s="281"/>
      <c r="D14" s="279"/>
      <c r="E14" s="77">
        <v>255</v>
      </c>
      <c r="F14" s="32">
        <f t="shared" si="0"/>
        <v>0</v>
      </c>
      <c r="G14" s="5">
        <f t="shared" si="1"/>
        <v>0</v>
      </c>
      <c r="H14" s="273"/>
      <c r="I14" s="10">
        <f t="shared" si="2"/>
        <v>0</v>
      </c>
    </row>
    <row r="15" spans="1:9" ht="15.75" thickBot="1" x14ac:dyDescent="0.35">
      <c r="A15" s="272" t="s">
        <v>40</v>
      </c>
      <c r="B15" s="271"/>
      <c r="C15" s="281"/>
      <c r="D15" s="279"/>
      <c r="E15" s="77">
        <v>255</v>
      </c>
      <c r="F15" s="32">
        <f t="shared" si="0"/>
        <v>0</v>
      </c>
      <c r="G15" s="5">
        <f t="shared" si="1"/>
        <v>0</v>
      </c>
      <c r="H15" s="273"/>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 t="shared" ref="I20:I23" si="3">G20*(1+H20)</f>
        <v>0</v>
      </c>
    </row>
    <row r="21" spans="1:9" x14ac:dyDescent="0.3">
      <c r="A21" s="270" t="s">
        <v>40</v>
      </c>
      <c r="B21" s="455"/>
      <c r="C21" s="456"/>
      <c r="D21" s="456"/>
      <c r="E21" s="456"/>
      <c r="F21" s="457"/>
      <c r="G21" s="274"/>
      <c r="H21" s="273"/>
      <c r="I21" s="10">
        <f t="shared" si="3"/>
        <v>0</v>
      </c>
    </row>
    <row r="22" spans="1:9" x14ac:dyDescent="0.3">
      <c r="A22" s="270" t="s">
        <v>40</v>
      </c>
      <c r="B22" s="455"/>
      <c r="C22" s="456"/>
      <c r="D22" s="456"/>
      <c r="E22" s="456"/>
      <c r="F22" s="457"/>
      <c r="G22" s="274"/>
      <c r="H22" s="273"/>
      <c r="I22" s="10">
        <f t="shared" si="3"/>
        <v>0</v>
      </c>
    </row>
    <row r="23" spans="1:9" ht="15.75" thickBot="1" x14ac:dyDescent="0.35">
      <c r="A23" s="270" t="s">
        <v>40</v>
      </c>
      <c r="B23" s="455"/>
      <c r="C23" s="456"/>
      <c r="D23" s="456"/>
      <c r="E23" s="456"/>
      <c r="F23" s="457"/>
      <c r="G23" s="274"/>
      <c r="H23" s="273"/>
      <c r="I23" s="10">
        <f t="shared" si="3"/>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3"/>
      <c r="C26" s="304"/>
      <c r="D26" s="305"/>
      <c r="E26" s="306"/>
      <c r="F26" s="302"/>
      <c r="G26" s="200" t="s">
        <v>8</v>
      </c>
      <c r="H26" s="18" t="s">
        <v>10</v>
      </c>
      <c r="I26" s="9" t="s">
        <v>9</v>
      </c>
    </row>
    <row r="27" spans="1:9" x14ac:dyDescent="0.3">
      <c r="A27" s="275" t="s">
        <v>30</v>
      </c>
      <c r="B27" s="282"/>
      <c r="C27" s="283"/>
      <c r="D27" s="284"/>
      <c r="E27" s="285"/>
      <c r="F27" s="286"/>
      <c r="G27" s="274"/>
      <c r="H27" s="273"/>
      <c r="I27" s="10">
        <f t="shared" ref="I27:I32" si="4">G27*(1+H27)</f>
        <v>0</v>
      </c>
    </row>
    <row r="28" spans="1:9" x14ac:dyDescent="0.3">
      <c r="A28" s="275" t="s">
        <v>29</v>
      </c>
      <c r="B28" s="282"/>
      <c r="C28" s="283"/>
      <c r="D28" s="284"/>
      <c r="E28" s="285"/>
      <c r="F28" s="286"/>
      <c r="G28" s="274"/>
      <c r="H28" s="273"/>
      <c r="I28" s="10">
        <f t="shared" si="4"/>
        <v>0</v>
      </c>
    </row>
    <row r="29" spans="1:9" x14ac:dyDescent="0.3">
      <c r="A29" s="275" t="s">
        <v>26</v>
      </c>
      <c r="B29" s="282"/>
      <c r="C29" s="283"/>
      <c r="D29" s="284"/>
      <c r="E29" s="285"/>
      <c r="F29" s="286"/>
      <c r="G29" s="274"/>
      <c r="H29" s="273"/>
      <c r="I29" s="10">
        <f t="shared" si="4"/>
        <v>0</v>
      </c>
    </row>
    <row r="30" spans="1:9" x14ac:dyDescent="0.3">
      <c r="A30" s="275" t="s">
        <v>40</v>
      </c>
      <c r="B30" s="282"/>
      <c r="C30" s="283"/>
      <c r="D30" s="284"/>
      <c r="E30" s="285"/>
      <c r="F30" s="286"/>
      <c r="G30" s="274"/>
      <c r="H30" s="273"/>
      <c r="I30" s="10">
        <f t="shared" si="4"/>
        <v>0</v>
      </c>
    </row>
    <row r="31" spans="1:9" x14ac:dyDescent="0.3">
      <c r="A31" s="275" t="s">
        <v>40</v>
      </c>
      <c r="B31" s="282"/>
      <c r="C31" s="283"/>
      <c r="D31" s="284"/>
      <c r="E31" s="285"/>
      <c r="F31" s="286"/>
      <c r="G31" s="274"/>
      <c r="H31" s="273"/>
      <c r="I31" s="10">
        <f t="shared" si="4"/>
        <v>0</v>
      </c>
    </row>
    <row r="32" spans="1:9" ht="15.75" thickBot="1" x14ac:dyDescent="0.35">
      <c r="A32" s="276" t="s">
        <v>40</v>
      </c>
      <c r="B32" s="287"/>
      <c r="C32" s="288"/>
      <c r="D32" s="289"/>
      <c r="E32" s="290"/>
      <c r="F32" s="291"/>
      <c r="G32" s="277"/>
      <c r="H32" s="278"/>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153</v>
      </c>
      <c r="B39" s="282"/>
      <c r="C39" s="283"/>
      <c r="D39" s="284"/>
      <c r="E39" s="285"/>
      <c r="F39" s="286"/>
      <c r="G39" s="279"/>
      <c r="H39" s="273"/>
      <c r="I39" s="10">
        <f>G39*(1+H39)</f>
        <v>0</v>
      </c>
    </row>
    <row r="40" spans="1:9" x14ac:dyDescent="0.3">
      <c r="A40" s="367" t="s">
        <v>165</v>
      </c>
      <c r="B40" s="282"/>
      <c r="C40" s="283"/>
      <c r="D40" s="284"/>
      <c r="E40" s="285"/>
      <c r="F40" s="286"/>
      <c r="G40" s="279"/>
      <c r="H40" s="273"/>
      <c r="I40" s="10">
        <f>G40*(1+H40)</f>
        <v>0</v>
      </c>
    </row>
    <row r="41" spans="1:9" x14ac:dyDescent="0.3">
      <c r="A41" s="270" t="s">
        <v>163</v>
      </c>
      <c r="B41" s="282"/>
      <c r="C41" s="283"/>
      <c r="D41" s="284"/>
      <c r="E41" s="285"/>
      <c r="F41" s="286"/>
      <c r="G41" s="279"/>
      <c r="H41" s="273"/>
      <c r="I41" s="10">
        <f>G41*(1+H41)</f>
        <v>0</v>
      </c>
    </row>
    <row r="42" spans="1:9" x14ac:dyDescent="0.3">
      <c r="A42" s="270" t="s">
        <v>40</v>
      </c>
      <c r="B42" s="282"/>
      <c r="C42" s="283"/>
      <c r="D42" s="284"/>
      <c r="E42" s="285"/>
      <c r="F42" s="286"/>
      <c r="G42" s="279"/>
      <c r="H42" s="273"/>
      <c r="I42" s="10">
        <f>G42*(1+H42)</f>
        <v>0</v>
      </c>
    </row>
    <row r="43" spans="1:9" ht="15.75" thickBot="1" x14ac:dyDescent="0.35">
      <c r="A43" s="272" t="s">
        <v>40</v>
      </c>
      <c r="B43" s="287"/>
      <c r="C43" s="288"/>
      <c r="D43" s="289"/>
      <c r="E43" s="290"/>
      <c r="F43" s="291"/>
      <c r="G43" s="280"/>
      <c r="H43" s="278"/>
      <c r="I43" s="171">
        <f>G43*(1+H43)</f>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01"/>
      <c r="C46" s="202"/>
      <c r="D46" s="203"/>
      <c r="E46" s="204"/>
      <c r="F46" s="205"/>
      <c r="G46" s="200" t="s">
        <v>8</v>
      </c>
      <c r="H46" s="18" t="s">
        <v>10</v>
      </c>
      <c r="I46" s="9" t="s">
        <v>9</v>
      </c>
    </row>
    <row r="47" spans="1:9" x14ac:dyDescent="0.3">
      <c r="A47" s="367" t="s">
        <v>160</v>
      </c>
      <c r="B47" s="292"/>
      <c r="C47" s="293"/>
      <c r="D47" s="294"/>
      <c r="E47" s="295"/>
      <c r="F47" s="296"/>
      <c r="G47" s="279"/>
      <c r="H47" s="273"/>
      <c r="I47" s="10">
        <f>G47*(1+H47)</f>
        <v>0</v>
      </c>
    </row>
    <row r="48" spans="1:9" x14ac:dyDescent="0.3">
      <c r="A48" s="367" t="s">
        <v>169</v>
      </c>
      <c r="B48" s="292"/>
      <c r="C48" s="293"/>
      <c r="D48" s="294"/>
      <c r="E48" s="295"/>
      <c r="F48" s="296"/>
      <c r="G48" s="279"/>
      <c r="H48" s="273"/>
      <c r="I48" s="10">
        <f>G48*(1+H48)</f>
        <v>0</v>
      </c>
    </row>
    <row r="49" spans="1:11" x14ac:dyDescent="0.3">
      <c r="A49" s="270" t="s">
        <v>84</v>
      </c>
      <c r="B49" s="282"/>
      <c r="C49" s="283"/>
      <c r="D49" s="284"/>
      <c r="E49" s="285"/>
      <c r="F49" s="286"/>
      <c r="G49" s="279"/>
      <c r="H49" s="273"/>
      <c r="I49" s="10">
        <f>G49*(1+H49)</f>
        <v>0</v>
      </c>
    </row>
    <row r="50" spans="1:11" x14ac:dyDescent="0.3">
      <c r="A50" s="272" t="s">
        <v>40</v>
      </c>
      <c r="B50" s="282"/>
      <c r="C50" s="283"/>
      <c r="D50" s="284"/>
      <c r="E50" s="285"/>
      <c r="F50" s="286"/>
      <c r="G50" s="279"/>
      <c r="H50" s="273"/>
      <c r="I50" s="10">
        <f>G50*(1+H50)</f>
        <v>0</v>
      </c>
    </row>
    <row r="51" spans="1:11" ht="15.75" thickBot="1" x14ac:dyDescent="0.35">
      <c r="A51" s="272" t="s">
        <v>40</v>
      </c>
      <c r="B51" s="282"/>
      <c r="C51" s="283"/>
      <c r="D51" s="284"/>
      <c r="E51" s="285"/>
      <c r="F51" s="286"/>
      <c r="G51" s="280"/>
      <c r="H51" s="278"/>
      <c r="I51" s="171">
        <f>G51*(1+H51)</f>
        <v>0</v>
      </c>
    </row>
    <row r="52" spans="1:11" s="2" customFormat="1" ht="15.75" thickBot="1" x14ac:dyDescent="0.35">
      <c r="A52" s="178" t="s">
        <v>13</v>
      </c>
      <c r="B52" s="222"/>
      <c r="C52" s="223"/>
      <c r="D52" s="224"/>
      <c r="E52" s="222"/>
      <c r="F52" s="222"/>
      <c r="G52" s="183">
        <f>SUM(G47:G51)</f>
        <v>0</v>
      </c>
      <c r="H52" s="184"/>
      <c r="I52" s="185">
        <f>SUM(I47:I51)</f>
        <v>0</v>
      </c>
    </row>
    <row r="53" spans="1:11" ht="15.75" thickBot="1" x14ac:dyDescent="0.35">
      <c r="A53" s="191" t="s">
        <v>14</v>
      </c>
      <c r="B53" s="192"/>
      <c r="C53" s="193"/>
      <c r="D53" s="194"/>
      <c r="E53" s="192"/>
      <c r="F53" s="192"/>
      <c r="G53" s="196">
        <f>G52-G44</f>
        <v>0</v>
      </c>
      <c r="H53" s="195"/>
      <c r="I53" s="198">
        <f>I52-I44</f>
        <v>0</v>
      </c>
      <c r="K53" s="2"/>
    </row>
    <row r="54" spans="1:11" ht="15.75" thickBot="1" x14ac:dyDescent="0.35">
      <c r="A54" s="16"/>
      <c r="B54" s="12"/>
      <c r="C54" s="13"/>
      <c r="D54" s="14"/>
      <c r="E54" s="12"/>
      <c r="F54" s="12"/>
      <c r="G54" s="14">
        <f>G34-G53</f>
        <v>0</v>
      </c>
      <c r="H54" s="19"/>
      <c r="I54" s="14">
        <f>I34-I53</f>
        <v>0</v>
      </c>
    </row>
    <row r="55" spans="1:11" ht="50.25" customHeight="1" thickBot="1" x14ac:dyDescent="0.35">
      <c r="A55" s="467" t="s">
        <v>150</v>
      </c>
      <c r="B55" s="468"/>
      <c r="C55" s="468"/>
      <c r="D55" s="468"/>
      <c r="E55" s="468"/>
      <c r="F55" s="469"/>
      <c r="G55" s="268">
        <f>G34-G53</f>
        <v>0</v>
      </c>
      <c r="H55" s="195"/>
      <c r="I55" s="251">
        <f>I34-I53</f>
        <v>0</v>
      </c>
    </row>
    <row r="56" spans="1:11" ht="20.25" customHeight="1" x14ac:dyDescent="0.45">
      <c r="A56" s="263" t="s">
        <v>72</v>
      </c>
      <c r="E56" s="162"/>
      <c r="F56" s="161"/>
      <c r="G56" s="255"/>
      <c r="H56" s="230"/>
      <c r="I56" s="231"/>
    </row>
    <row r="57" spans="1:11" ht="20.25" customHeight="1" x14ac:dyDescent="0.45">
      <c r="A57" s="162"/>
      <c r="B57" s="249"/>
      <c r="C57" s="249"/>
      <c r="D57" s="1"/>
      <c r="E57" s="162"/>
      <c r="F57" s="161"/>
      <c r="G57" s="254"/>
      <c r="H57" s="230"/>
      <c r="I57" s="231"/>
    </row>
    <row r="58" spans="1:11" ht="15.75" x14ac:dyDescent="0.35">
      <c r="A58" s="134"/>
      <c r="B58" s="135"/>
      <c r="C58" s="136"/>
      <c r="D58" s="248"/>
      <c r="E58" s="135"/>
      <c r="F58" s="114"/>
      <c r="G58" s="132"/>
      <c r="H58" s="133"/>
      <c r="I58" s="1"/>
    </row>
    <row r="59" spans="1:11" ht="15.75" x14ac:dyDescent="0.35">
      <c r="A59" s="231"/>
      <c r="B59" s="233"/>
      <c r="C59" s="234"/>
      <c r="D59" s="232"/>
      <c r="E59" s="231"/>
      <c r="F59" s="233"/>
      <c r="G59" s="232"/>
      <c r="H59" s="235"/>
      <c r="I59" s="232"/>
      <c r="J59" s="58"/>
      <c r="K59" s="58"/>
    </row>
    <row r="60" spans="1:11" ht="15.75" x14ac:dyDescent="0.35">
      <c r="A60" s="236"/>
      <c r="B60" s="233"/>
      <c r="C60" s="234"/>
      <c r="D60" s="232"/>
      <c r="E60" s="231"/>
      <c r="F60" s="233"/>
      <c r="G60" s="232"/>
      <c r="H60" s="235"/>
      <c r="I60" s="232"/>
      <c r="J60" s="58"/>
      <c r="K60" s="58"/>
    </row>
    <row r="61" spans="1:11" ht="15.75" x14ac:dyDescent="0.35">
      <c r="A61" s="231"/>
      <c r="B61" s="233"/>
      <c r="C61" s="234"/>
      <c r="D61" s="232"/>
      <c r="E61" s="231"/>
      <c r="F61" s="233"/>
      <c r="G61" s="232"/>
      <c r="H61" s="235"/>
      <c r="I61" s="232"/>
      <c r="J61" s="58"/>
      <c r="K61" s="58"/>
    </row>
    <row r="62" spans="1:11" ht="15.75" x14ac:dyDescent="0.35">
      <c r="A62" s="232"/>
      <c r="B62" s="233"/>
      <c r="C62" s="234"/>
      <c r="D62" s="232"/>
      <c r="E62" s="233"/>
      <c r="F62" s="233"/>
      <c r="G62" s="232"/>
      <c r="H62" s="235"/>
      <c r="I62" s="232"/>
      <c r="J62" s="58"/>
      <c r="K62" s="58"/>
    </row>
    <row r="63" spans="1:11" ht="15.75" x14ac:dyDescent="0.35">
      <c r="A63" s="139"/>
      <c r="B63" s="135"/>
      <c r="C63" s="136"/>
      <c r="D63" s="137"/>
      <c r="E63" s="135"/>
      <c r="F63" s="135"/>
      <c r="G63" s="137"/>
      <c r="H63" s="138"/>
      <c r="I63" s="137"/>
      <c r="J63" s="58"/>
      <c r="K63" s="58"/>
    </row>
    <row r="64" spans="1:11" ht="18.75" customHeight="1" x14ac:dyDescent="0.35">
      <c r="A64" s="240"/>
      <c r="B64" s="241"/>
      <c r="C64" s="242"/>
      <c r="D64" s="243"/>
      <c r="E64" s="241"/>
      <c r="F64" s="241"/>
      <c r="G64" s="243"/>
      <c r="H64" s="244"/>
      <c r="I64" s="243"/>
      <c r="J64" s="58"/>
      <c r="K64" s="58"/>
    </row>
    <row r="65" spans="1:11" ht="17.25" customHeight="1" x14ac:dyDescent="0.35">
      <c r="A65" s="245"/>
      <c r="B65" s="240"/>
      <c r="C65" s="246"/>
      <c r="D65" s="247"/>
      <c r="E65" s="240"/>
      <c r="F65" s="241"/>
      <c r="G65" s="243"/>
      <c r="H65" s="244"/>
      <c r="I65" s="243"/>
      <c r="J65" s="58"/>
      <c r="K65" s="58"/>
    </row>
    <row r="66" spans="1:11" ht="15.75" x14ac:dyDescent="0.35">
      <c r="A66" s="96"/>
      <c r="B66" s="96"/>
      <c r="C66" s="140"/>
      <c r="D66" s="126"/>
      <c r="E66" s="96"/>
      <c r="F66" s="135"/>
      <c r="G66" s="137"/>
      <c r="H66" s="138"/>
      <c r="I66" s="137"/>
      <c r="J66" s="58"/>
      <c r="K66" s="58"/>
    </row>
    <row r="67" spans="1:11" ht="15.75" x14ac:dyDescent="0.35">
      <c r="A67" s="96"/>
      <c r="B67" s="96"/>
      <c r="C67" s="140"/>
      <c r="D67" s="126"/>
      <c r="E67" s="96"/>
      <c r="F67" s="135"/>
      <c r="G67" s="137"/>
      <c r="H67" s="138"/>
      <c r="I67" s="137"/>
      <c r="J67" s="58"/>
      <c r="K67" s="58"/>
    </row>
    <row r="68" spans="1:11" x14ac:dyDescent="0.3">
      <c r="A68" s="141"/>
      <c r="B68" s="141"/>
      <c r="C68" s="142"/>
      <c r="D68" s="143"/>
      <c r="E68" s="141"/>
      <c r="F68" s="114"/>
      <c r="G68" s="132"/>
      <c r="H68" s="133"/>
      <c r="I68" s="132"/>
    </row>
    <row r="69" spans="1:11" x14ac:dyDescent="0.3">
      <c r="B69" s="141"/>
      <c r="C69" s="142"/>
      <c r="D69" s="143"/>
      <c r="E69" s="141"/>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NFeungQgHGmr/kSoDC+jIm3Dq2LGCHXuLNC42qLrJ4VNGlTBMC1pj8rgN4BRYbrknCa1O52g2PcxtXJydCLiBw==" saltValue="pDsEy/8q3ceMLShbydes+Q==" spinCount="100000" sheet="1"/>
  <mergeCells count="11">
    <mergeCell ref="B21:F21"/>
    <mergeCell ref="A3:I3"/>
    <mergeCell ref="A4:I4"/>
    <mergeCell ref="B18:F18"/>
    <mergeCell ref="B19:F19"/>
    <mergeCell ref="B20:F20"/>
    <mergeCell ref="B22:F22"/>
    <mergeCell ref="B23:F23"/>
    <mergeCell ref="B24:F24"/>
    <mergeCell ref="A36:I36"/>
    <mergeCell ref="A55:F55"/>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01C96-DEFF-481D-BE85-B30FAE491C51}">
  <sheetPr>
    <pageSetUpPr fitToPage="1"/>
  </sheetPr>
  <dimension ref="A1:K72"/>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232</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58" t="s">
        <v>233</v>
      </c>
      <c r="B3" s="459"/>
      <c r="C3" s="459"/>
      <c r="D3" s="459"/>
      <c r="E3" s="459"/>
      <c r="F3" s="459"/>
      <c r="G3" s="459"/>
      <c r="H3" s="459"/>
      <c r="I3" s="460"/>
    </row>
    <row r="4" spans="1:9" s="2" customFormat="1" x14ac:dyDescent="0.3">
      <c r="A4" s="461" t="s">
        <v>231</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2">
        <f>E6*C6</f>
        <v>0</v>
      </c>
      <c r="G6" s="5">
        <f>E6*D6*C6</f>
        <v>0</v>
      </c>
      <c r="H6" s="273"/>
      <c r="I6" s="10">
        <f>G6*(1+H6)</f>
        <v>0</v>
      </c>
    </row>
    <row r="7" spans="1:9" x14ac:dyDescent="0.3">
      <c r="A7" s="270" t="s">
        <v>79</v>
      </c>
      <c r="B7" s="271"/>
      <c r="C7" s="281"/>
      <c r="D7" s="279"/>
      <c r="E7" s="77">
        <v>255</v>
      </c>
      <c r="F7" s="32">
        <f t="shared" ref="F7:F15" si="0">E7*C7</f>
        <v>0</v>
      </c>
      <c r="G7" s="5">
        <f t="shared" ref="G7:G15" si="1">E7*D7*C7</f>
        <v>0</v>
      </c>
      <c r="H7" s="273"/>
      <c r="I7" s="10">
        <f t="shared" ref="I7:I15" si="2">G7*(1+H7)</f>
        <v>0</v>
      </c>
    </row>
    <row r="8" spans="1:9" x14ac:dyDescent="0.3">
      <c r="A8" s="270" t="s">
        <v>80</v>
      </c>
      <c r="B8" s="271"/>
      <c r="C8" s="281"/>
      <c r="D8" s="279"/>
      <c r="E8" s="77">
        <v>255</v>
      </c>
      <c r="F8" s="32">
        <f t="shared" si="0"/>
        <v>0</v>
      </c>
      <c r="G8" s="5">
        <f t="shared" si="1"/>
        <v>0</v>
      </c>
      <c r="H8" s="273"/>
      <c r="I8" s="10">
        <f t="shared" si="2"/>
        <v>0</v>
      </c>
    </row>
    <row r="9" spans="1:9" x14ac:dyDescent="0.3">
      <c r="A9" s="270" t="s">
        <v>81</v>
      </c>
      <c r="B9" s="271"/>
      <c r="C9" s="281"/>
      <c r="D9" s="279"/>
      <c r="E9" s="77">
        <v>255</v>
      </c>
      <c r="F9" s="32">
        <f t="shared" si="0"/>
        <v>0</v>
      </c>
      <c r="G9" s="5">
        <f t="shared" si="1"/>
        <v>0</v>
      </c>
      <c r="H9" s="273"/>
      <c r="I9" s="10">
        <f t="shared" si="2"/>
        <v>0</v>
      </c>
    </row>
    <row r="10" spans="1:9" x14ac:dyDescent="0.3">
      <c r="A10" s="270" t="s">
        <v>82</v>
      </c>
      <c r="B10" s="271"/>
      <c r="C10" s="281"/>
      <c r="D10" s="279"/>
      <c r="E10" s="77">
        <v>255</v>
      </c>
      <c r="F10" s="32">
        <f t="shared" si="0"/>
        <v>0</v>
      </c>
      <c r="G10" s="5">
        <f t="shared" si="1"/>
        <v>0</v>
      </c>
      <c r="H10" s="273"/>
      <c r="I10" s="10">
        <f t="shared" si="2"/>
        <v>0</v>
      </c>
    </row>
    <row r="11" spans="1:9" x14ac:dyDescent="0.3">
      <c r="A11" s="270" t="s">
        <v>83</v>
      </c>
      <c r="B11" s="271"/>
      <c r="C11" s="281"/>
      <c r="D11" s="279"/>
      <c r="E11" s="77">
        <v>255</v>
      </c>
      <c r="F11" s="32">
        <f t="shared" si="0"/>
        <v>0</v>
      </c>
      <c r="G11" s="5">
        <f t="shared" si="1"/>
        <v>0</v>
      </c>
      <c r="H11" s="273"/>
      <c r="I11" s="10">
        <f t="shared" si="2"/>
        <v>0</v>
      </c>
    </row>
    <row r="12" spans="1:9" x14ac:dyDescent="0.3">
      <c r="A12" s="270" t="s">
        <v>40</v>
      </c>
      <c r="B12" s="271"/>
      <c r="C12" s="281"/>
      <c r="D12" s="279"/>
      <c r="E12" s="77">
        <v>255</v>
      </c>
      <c r="F12" s="32">
        <f t="shared" si="0"/>
        <v>0</v>
      </c>
      <c r="G12" s="5">
        <f t="shared" si="1"/>
        <v>0</v>
      </c>
      <c r="H12" s="273"/>
      <c r="I12" s="10">
        <f t="shared" si="2"/>
        <v>0</v>
      </c>
    </row>
    <row r="13" spans="1:9" x14ac:dyDescent="0.3">
      <c r="A13" s="270" t="s">
        <v>40</v>
      </c>
      <c r="B13" s="271"/>
      <c r="C13" s="281"/>
      <c r="D13" s="279"/>
      <c r="E13" s="77">
        <v>255</v>
      </c>
      <c r="F13" s="32">
        <f t="shared" si="0"/>
        <v>0</v>
      </c>
      <c r="G13" s="5">
        <f t="shared" si="1"/>
        <v>0</v>
      </c>
      <c r="H13" s="273"/>
      <c r="I13" s="10">
        <f t="shared" si="2"/>
        <v>0</v>
      </c>
    </row>
    <row r="14" spans="1:9" x14ac:dyDescent="0.3">
      <c r="A14" s="270" t="s">
        <v>40</v>
      </c>
      <c r="B14" s="271"/>
      <c r="C14" s="281"/>
      <c r="D14" s="279"/>
      <c r="E14" s="77">
        <v>255</v>
      </c>
      <c r="F14" s="32">
        <f t="shared" si="0"/>
        <v>0</v>
      </c>
      <c r="G14" s="5">
        <f t="shared" si="1"/>
        <v>0</v>
      </c>
      <c r="H14" s="273"/>
      <c r="I14" s="10">
        <f t="shared" si="2"/>
        <v>0</v>
      </c>
    </row>
    <row r="15" spans="1:9" ht="15.75" thickBot="1" x14ac:dyDescent="0.35">
      <c r="A15" s="272" t="s">
        <v>40</v>
      </c>
      <c r="B15" s="271"/>
      <c r="C15" s="281"/>
      <c r="D15" s="279"/>
      <c r="E15" s="77">
        <v>255</v>
      </c>
      <c r="F15" s="32">
        <f t="shared" si="0"/>
        <v>0</v>
      </c>
      <c r="G15" s="5">
        <f t="shared" si="1"/>
        <v>0</v>
      </c>
      <c r="H15" s="273"/>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 t="shared" ref="I20:I23" si="3">G20*(1+H20)</f>
        <v>0</v>
      </c>
    </row>
    <row r="21" spans="1:9" x14ac:dyDescent="0.3">
      <c r="A21" s="270" t="s">
        <v>40</v>
      </c>
      <c r="B21" s="455"/>
      <c r="C21" s="456"/>
      <c r="D21" s="456"/>
      <c r="E21" s="456"/>
      <c r="F21" s="457"/>
      <c r="G21" s="274"/>
      <c r="H21" s="273"/>
      <c r="I21" s="10">
        <f t="shared" si="3"/>
        <v>0</v>
      </c>
    </row>
    <row r="22" spans="1:9" x14ac:dyDescent="0.3">
      <c r="A22" s="270" t="s">
        <v>40</v>
      </c>
      <c r="B22" s="455"/>
      <c r="C22" s="456"/>
      <c r="D22" s="456"/>
      <c r="E22" s="456"/>
      <c r="F22" s="457"/>
      <c r="G22" s="274"/>
      <c r="H22" s="273"/>
      <c r="I22" s="10">
        <f t="shared" si="3"/>
        <v>0</v>
      </c>
    </row>
    <row r="23" spans="1:9" ht="15.75" thickBot="1" x14ac:dyDescent="0.35">
      <c r="A23" s="270" t="s">
        <v>40</v>
      </c>
      <c r="B23" s="455"/>
      <c r="C23" s="456"/>
      <c r="D23" s="456"/>
      <c r="E23" s="456"/>
      <c r="F23" s="457"/>
      <c r="G23" s="274"/>
      <c r="H23" s="273"/>
      <c r="I23" s="10">
        <f t="shared" si="3"/>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3"/>
      <c r="C26" s="304"/>
      <c r="D26" s="305"/>
      <c r="E26" s="306"/>
      <c r="F26" s="302"/>
      <c r="G26" s="200" t="s">
        <v>8</v>
      </c>
      <c r="H26" s="18" t="s">
        <v>10</v>
      </c>
      <c r="I26" s="9" t="s">
        <v>9</v>
      </c>
    </row>
    <row r="27" spans="1:9" x14ac:dyDescent="0.3">
      <c r="A27" s="275" t="s">
        <v>30</v>
      </c>
      <c r="B27" s="282"/>
      <c r="C27" s="283"/>
      <c r="D27" s="284"/>
      <c r="E27" s="285"/>
      <c r="F27" s="286"/>
      <c r="G27" s="274"/>
      <c r="H27" s="273"/>
      <c r="I27" s="10">
        <f t="shared" ref="I27:I32" si="4">G27*(1+H27)</f>
        <v>0</v>
      </c>
    </row>
    <row r="28" spans="1:9" x14ac:dyDescent="0.3">
      <c r="A28" s="275" t="s">
        <v>29</v>
      </c>
      <c r="B28" s="282"/>
      <c r="C28" s="283"/>
      <c r="D28" s="284"/>
      <c r="E28" s="285"/>
      <c r="F28" s="286"/>
      <c r="G28" s="274"/>
      <c r="H28" s="273"/>
      <c r="I28" s="10">
        <f t="shared" si="4"/>
        <v>0</v>
      </c>
    </row>
    <row r="29" spans="1:9" x14ac:dyDescent="0.3">
      <c r="A29" s="275" t="s">
        <v>26</v>
      </c>
      <c r="B29" s="282"/>
      <c r="C29" s="283"/>
      <c r="D29" s="284"/>
      <c r="E29" s="285"/>
      <c r="F29" s="286"/>
      <c r="G29" s="274"/>
      <c r="H29" s="273"/>
      <c r="I29" s="10">
        <f t="shared" si="4"/>
        <v>0</v>
      </c>
    </row>
    <row r="30" spans="1:9" x14ac:dyDescent="0.3">
      <c r="A30" s="275" t="s">
        <v>40</v>
      </c>
      <c r="B30" s="282"/>
      <c r="C30" s="283"/>
      <c r="D30" s="284"/>
      <c r="E30" s="285"/>
      <c r="F30" s="286"/>
      <c r="G30" s="274"/>
      <c r="H30" s="273"/>
      <c r="I30" s="10">
        <f t="shared" si="4"/>
        <v>0</v>
      </c>
    </row>
    <row r="31" spans="1:9" x14ac:dyDescent="0.3">
      <c r="A31" s="275" t="s">
        <v>40</v>
      </c>
      <c r="B31" s="282"/>
      <c r="C31" s="283"/>
      <c r="D31" s="284"/>
      <c r="E31" s="285"/>
      <c r="F31" s="286"/>
      <c r="G31" s="274"/>
      <c r="H31" s="273"/>
      <c r="I31" s="10">
        <f t="shared" si="4"/>
        <v>0</v>
      </c>
    </row>
    <row r="32" spans="1:9" ht="15.75" thickBot="1" x14ac:dyDescent="0.35">
      <c r="A32" s="276" t="s">
        <v>40</v>
      </c>
      <c r="B32" s="287"/>
      <c r="C32" s="288"/>
      <c r="D32" s="289"/>
      <c r="E32" s="290"/>
      <c r="F32" s="291"/>
      <c r="G32" s="277"/>
      <c r="H32" s="278"/>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157</v>
      </c>
      <c r="B39" s="282"/>
      <c r="C39" s="283"/>
      <c r="D39" s="284"/>
      <c r="E39" s="285"/>
      <c r="F39" s="286"/>
      <c r="G39" s="279"/>
      <c r="H39" s="273"/>
      <c r="I39" s="10">
        <f>G39*(1+H39)</f>
        <v>0</v>
      </c>
    </row>
    <row r="40" spans="1:9" x14ac:dyDescent="0.3">
      <c r="A40" s="367" t="s">
        <v>165</v>
      </c>
      <c r="B40" s="282"/>
      <c r="C40" s="283"/>
      <c r="D40" s="284"/>
      <c r="E40" s="285"/>
      <c r="F40" s="286"/>
      <c r="G40" s="279"/>
      <c r="H40" s="273"/>
      <c r="I40" s="10">
        <f>G40*(1+H40)</f>
        <v>0</v>
      </c>
    </row>
    <row r="41" spans="1:9" x14ac:dyDescent="0.3">
      <c r="A41" s="270" t="s">
        <v>163</v>
      </c>
      <c r="B41" s="282"/>
      <c r="C41" s="283"/>
      <c r="D41" s="284"/>
      <c r="E41" s="285"/>
      <c r="F41" s="286"/>
      <c r="G41" s="279"/>
      <c r="H41" s="273"/>
      <c r="I41" s="10">
        <f>G41*(1+H41)</f>
        <v>0</v>
      </c>
    </row>
    <row r="42" spans="1:9" x14ac:dyDescent="0.3">
      <c r="A42" s="270" t="s">
        <v>40</v>
      </c>
      <c r="B42" s="282"/>
      <c r="C42" s="283"/>
      <c r="D42" s="284"/>
      <c r="E42" s="285"/>
      <c r="F42" s="286"/>
      <c r="G42" s="279"/>
      <c r="H42" s="273"/>
      <c r="I42" s="10">
        <f>G42*(1+H42)</f>
        <v>0</v>
      </c>
    </row>
    <row r="43" spans="1:9" ht="15.75" thickBot="1" x14ac:dyDescent="0.35">
      <c r="A43" s="272" t="s">
        <v>40</v>
      </c>
      <c r="B43" s="287"/>
      <c r="C43" s="288"/>
      <c r="D43" s="289"/>
      <c r="E43" s="290"/>
      <c r="F43" s="291"/>
      <c r="G43" s="280"/>
      <c r="H43" s="278"/>
      <c r="I43" s="171">
        <f>G43*(1+H43)</f>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01"/>
      <c r="C46" s="202"/>
      <c r="D46" s="203"/>
      <c r="E46" s="204"/>
      <c r="F46" s="205"/>
      <c r="G46" s="200" t="s">
        <v>8</v>
      </c>
      <c r="H46" s="18" t="s">
        <v>10</v>
      </c>
      <c r="I46" s="9" t="s">
        <v>9</v>
      </c>
    </row>
    <row r="47" spans="1:9" x14ac:dyDescent="0.3">
      <c r="A47" s="367" t="s">
        <v>155</v>
      </c>
      <c r="B47" s="292"/>
      <c r="C47" s="293"/>
      <c r="D47" s="294"/>
      <c r="E47" s="295"/>
      <c r="F47" s="296"/>
      <c r="G47" s="279"/>
      <c r="H47" s="273"/>
      <c r="I47" s="10">
        <f>G47*(1+H47)</f>
        <v>0</v>
      </c>
    </row>
    <row r="48" spans="1:9" x14ac:dyDescent="0.3">
      <c r="A48" s="367" t="s">
        <v>161</v>
      </c>
      <c r="B48" s="292"/>
      <c r="C48" s="293"/>
      <c r="D48" s="294"/>
      <c r="E48" s="295"/>
      <c r="F48" s="296"/>
      <c r="G48" s="279"/>
      <c r="H48" s="273"/>
      <c r="I48" s="10">
        <f>G48*(1+H48)</f>
        <v>0</v>
      </c>
    </row>
    <row r="49" spans="1:11" x14ac:dyDescent="0.3">
      <c r="A49" s="270" t="s">
        <v>84</v>
      </c>
      <c r="B49" s="282"/>
      <c r="C49" s="283"/>
      <c r="D49" s="284"/>
      <c r="E49" s="285"/>
      <c r="F49" s="286"/>
      <c r="G49" s="279"/>
      <c r="H49" s="273"/>
      <c r="I49" s="10">
        <f>G49*(1+H49)</f>
        <v>0</v>
      </c>
    </row>
    <row r="50" spans="1:11" x14ac:dyDescent="0.3">
      <c r="A50" s="272" t="s">
        <v>40</v>
      </c>
      <c r="B50" s="282"/>
      <c r="C50" s="283"/>
      <c r="D50" s="284"/>
      <c r="E50" s="285"/>
      <c r="F50" s="286"/>
      <c r="G50" s="279"/>
      <c r="H50" s="273"/>
      <c r="I50" s="10">
        <f>G50*(1+H50)</f>
        <v>0</v>
      </c>
    </row>
    <row r="51" spans="1:11" ht="15.75" thickBot="1" x14ac:dyDescent="0.35">
      <c r="A51" s="272" t="s">
        <v>40</v>
      </c>
      <c r="B51" s="282"/>
      <c r="C51" s="283"/>
      <c r="D51" s="284"/>
      <c r="E51" s="285"/>
      <c r="F51" s="286"/>
      <c r="G51" s="280"/>
      <c r="H51" s="278"/>
      <c r="I51" s="171">
        <f>G51*(1+H51)</f>
        <v>0</v>
      </c>
    </row>
    <row r="52" spans="1:11" s="2" customFormat="1" ht="15.75" thickBot="1" x14ac:dyDescent="0.35">
      <c r="A52" s="178" t="s">
        <v>13</v>
      </c>
      <c r="B52" s="222"/>
      <c r="C52" s="223"/>
      <c r="D52" s="224"/>
      <c r="E52" s="222"/>
      <c r="F52" s="222"/>
      <c r="G52" s="183">
        <f>SUM(G47:G51)</f>
        <v>0</v>
      </c>
      <c r="H52" s="184"/>
      <c r="I52" s="185">
        <f>SUM(I47:I51)</f>
        <v>0</v>
      </c>
    </row>
    <row r="53" spans="1:11" ht="15.75" thickBot="1" x14ac:dyDescent="0.35">
      <c r="A53" s="191" t="s">
        <v>14</v>
      </c>
      <c r="B53" s="192"/>
      <c r="C53" s="193"/>
      <c r="D53" s="194"/>
      <c r="E53" s="192"/>
      <c r="F53" s="192"/>
      <c r="G53" s="196">
        <f>G52-G44</f>
        <v>0</v>
      </c>
      <c r="H53" s="195"/>
      <c r="I53" s="198">
        <f>I52-I44</f>
        <v>0</v>
      </c>
      <c r="K53" s="2"/>
    </row>
    <row r="54" spans="1:11" ht="15.75" thickBot="1" x14ac:dyDescent="0.35">
      <c r="A54" s="16"/>
      <c r="B54" s="12"/>
      <c r="C54" s="13"/>
      <c r="D54" s="14"/>
      <c r="E54" s="12"/>
      <c r="F54" s="12"/>
      <c r="G54" s="14">
        <f>G34-G53</f>
        <v>0</v>
      </c>
      <c r="H54" s="19"/>
      <c r="I54" s="14">
        <f>I34-I53</f>
        <v>0</v>
      </c>
    </row>
    <row r="55" spans="1:11" ht="50.25" customHeight="1" thickBot="1" x14ac:dyDescent="0.35">
      <c r="A55" s="467" t="s">
        <v>151</v>
      </c>
      <c r="B55" s="468"/>
      <c r="C55" s="468"/>
      <c r="D55" s="468"/>
      <c r="E55" s="468"/>
      <c r="F55" s="469"/>
      <c r="G55" s="268">
        <f>G34-G53</f>
        <v>0</v>
      </c>
      <c r="H55" s="195"/>
      <c r="I55" s="251">
        <f>I34-I53</f>
        <v>0</v>
      </c>
    </row>
    <row r="56" spans="1:11" ht="20.25" customHeight="1" x14ac:dyDescent="0.45">
      <c r="A56" s="263" t="s">
        <v>72</v>
      </c>
      <c r="E56" s="162"/>
      <c r="F56" s="161"/>
      <c r="G56" s="255"/>
      <c r="H56" s="230"/>
      <c r="I56" s="231"/>
    </row>
    <row r="57" spans="1:11" ht="20.25" customHeight="1" x14ac:dyDescent="0.45">
      <c r="A57" s="162"/>
      <c r="B57" s="249"/>
      <c r="C57" s="249"/>
      <c r="D57" s="1"/>
      <c r="E57" s="162"/>
      <c r="F57" s="161"/>
      <c r="G57" s="254"/>
      <c r="H57" s="230"/>
      <c r="I57" s="231"/>
    </row>
    <row r="58" spans="1:11" ht="15.75" x14ac:dyDescent="0.35">
      <c r="A58" s="134"/>
      <c r="B58" s="135"/>
      <c r="C58" s="136"/>
      <c r="D58" s="248"/>
      <c r="E58" s="135"/>
      <c r="F58" s="114"/>
      <c r="G58" s="132"/>
      <c r="H58" s="133"/>
      <c r="I58" s="1"/>
    </row>
    <row r="59" spans="1:11" ht="15.75" x14ac:dyDescent="0.35">
      <c r="A59" s="231"/>
      <c r="B59" s="233"/>
      <c r="C59" s="234"/>
      <c r="D59" s="232"/>
      <c r="E59" s="231"/>
      <c r="F59" s="233"/>
      <c r="G59" s="232"/>
      <c r="H59" s="235"/>
      <c r="I59" s="232"/>
      <c r="J59" s="58"/>
      <c r="K59" s="58"/>
    </row>
    <row r="60" spans="1:11" ht="15.75" x14ac:dyDescent="0.35">
      <c r="A60" s="236"/>
      <c r="B60" s="233"/>
      <c r="C60" s="234"/>
      <c r="D60" s="232"/>
      <c r="E60" s="231"/>
      <c r="F60" s="233"/>
      <c r="G60" s="232"/>
      <c r="H60" s="235"/>
      <c r="I60" s="232"/>
      <c r="J60" s="58"/>
      <c r="K60" s="58"/>
    </row>
    <row r="61" spans="1:11" ht="15.75" x14ac:dyDescent="0.35">
      <c r="A61" s="231"/>
      <c r="B61" s="233"/>
      <c r="C61" s="234"/>
      <c r="D61" s="232"/>
      <c r="E61" s="231"/>
      <c r="F61" s="233"/>
      <c r="G61" s="232"/>
      <c r="H61" s="235"/>
      <c r="I61" s="232"/>
      <c r="J61" s="58"/>
      <c r="K61" s="58"/>
    </row>
    <row r="62" spans="1:11" ht="15.75" x14ac:dyDescent="0.35">
      <c r="A62" s="232"/>
      <c r="B62" s="233"/>
      <c r="C62" s="234"/>
      <c r="D62" s="232"/>
      <c r="E62" s="233"/>
      <c r="F62" s="233"/>
      <c r="G62" s="232"/>
      <c r="H62" s="235"/>
      <c r="I62" s="232"/>
      <c r="J62" s="58"/>
      <c r="K62" s="58"/>
    </row>
    <row r="63" spans="1:11" ht="15.75" x14ac:dyDescent="0.35">
      <c r="A63" s="139"/>
      <c r="B63" s="135"/>
      <c r="C63" s="136"/>
      <c r="D63" s="137"/>
      <c r="E63" s="135"/>
      <c r="F63" s="135"/>
      <c r="G63" s="137"/>
      <c r="H63" s="138"/>
      <c r="I63" s="137"/>
      <c r="J63" s="58"/>
      <c r="K63" s="58"/>
    </row>
    <row r="64" spans="1:11" ht="18.75" customHeight="1" x14ac:dyDescent="0.35">
      <c r="A64" s="240"/>
      <c r="B64" s="241"/>
      <c r="C64" s="242"/>
      <c r="D64" s="243"/>
      <c r="E64" s="241"/>
      <c r="F64" s="241"/>
      <c r="G64" s="243"/>
      <c r="H64" s="244"/>
      <c r="I64" s="243"/>
      <c r="J64" s="58"/>
      <c r="K64" s="58"/>
    </row>
    <row r="65" spans="1:11" ht="17.25" customHeight="1" x14ac:dyDescent="0.35">
      <c r="A65" s="245"/>
      <c r="B65" s="240"/>
      <c r="C65" s="246"/>
      <c r="D65" s="247"/>
      <c r="E65" s="240"/>
      <c r="F65" s="241"/>
      <c r="G65" s="243"/>
      <c r="H65" s="244"/>
      <c r="I65" s="243"/>
      <c r="J65" s="58"/>
      <c r="K65" s="58"/>
    </row>
    <row r="66" spans="1:11" ht="15.75" x14ac:dyDescent="0.35">
      <c r="A66" s="96"/>
      <c r="B66" s="96"/>
      <c r="C66" s="140"/>
      <c r="D66" s="126"/>
      <c r="E66" s="96"/>
      <c r="F66" s="135"/>
      <c r="G66" s="137"/>
      <c r="H66" s="138"/>
      <c r="I66" s="137"/>
      <c r="J66" s="58"/>
      <c r="K66" s="58"/>
    </row>
    <row r="67" spans="1:11" ht="15.75" x14ac:dyDescent="0.35">
      <c r="A67" s="96"/>
      <c r="B67" s="96"/>
      <c r="C67" s="140"/>
      <c r="D67" s="126"/>
      <c r="E67" s="96"/>
      <c r="F67" s="135"/>
      <c r="G67" s="137"/>
      <c r="H67" s="138"/>
      <c r="I67" s="137"/>
      <c r="J67" s="58"/>
      <c r="K67" s="58"/>
    </row>
    <row r="68" spans="1:11" x14ac:dyDescent="0.3">
      <c r="A68" s="141"/>
      <c r="B68" s="141"/>
      <c r="C68" s="142"/>
      <c r="D68" s="143"/>
      <c r="E68" s="141"/>
      <c r="F68" s="114"/>
      <c r="G68" s="132"/>
      <c r="H68" s="133"/>
      <c r="I68" s="132"/>
    </row>
    <row r="69" spans="1:11" x14ac:dyDescent="0.3">
      <c r="B69" s="141"/>
      <c r="C69" s="142"/>
      <c r="D69" s="143"/>
      <c r="E69" s="141"/>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kgXKsLYfd1v0revugZUPFbAfhRbPpPmDzXaQwTVxddLICy6qkmjM3se98tMu4vtPAhizwA5OHAMEWT+g+rwXeg==" saltValue="YNBpJT1M6OD8atZOT+DPPQ==" spinCount="100000" sheet="1"/>
  <mergeCells count="11">
    <mergeCell ref="B21:F21"/>
    <mergeCell ref="A3:I3"/>
    <mergeCell ref="A4:I4"/>
    <mergeCell ref="B18:F18"/>
    <mergeCell ref="B19:F19"/>
    <mergeCell ref="B20:F20"/>
    <mergeCell ref="B22:F22"/>
    <mergeCell ref="B23:F23"/>
    <mergeCell ref="B24:F24"/>
    <mergeCell ref="A36:I36"/>
    <mergeCell ref="A55:F55"/>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91441-281B-4037-AFD8-5B05D8EECC0D}">
  <sheetPr>
    <pageSetUpPr fitToPage="1"/>
  </sheetPr>
  <dimension ref="A1:K72"/>
  <sheetViews>
    <sheetView showGridLines="0" zoomScaleNormal="100" zoomScaleSheetLayoutView="100" workbookViewId="0">
      <selection activeCell="A2" sqref="A2"/>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234</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58" t="s">
        <v>228</v>
      </c>
      <c r="B3" s="459"/>
      <c r="C3" s="459"/>
      <c r="D3" s="459"/>
      <c r="E3" s="459"/>
      <c r="F3" s="459"/>
      <c r="G3" s="459"/>
      <c r="H3" s="459"/>
      <c r="I3" s="460"/>
    </row>
    <row r="4" spans="1:9" s="2" customFormat="1" x14ac:dyDescent="0.3">
      <c r="A4" s="461" t="s">
        <v>231</v>
      </c>
      <c r="B4" s="462"/>
      <c r="C4" s="462"/>
      <c r="D4" s="462"/>
      <c r="E4" s="462"/>
      <c r="F4" s="462"/>
      <c r="G4" s="462"/>
      <c r="H4" s="462"/>
      <c r="I4" s="463"/>
    </row>
    <row r="5" spans="1:9" ht="30" x14ac:dyDescent="0.3">
      <c r="A5" s="8" t="s">
        <v>1</v>
      </c>
      <c r="B5" s="4" t="s">
        <v>0</v>
      </c>
      <c r="C5" s="20" t="s">
        <v>11</v>
      </c>
      <c r="D5" s="166" t="s">
        <v>51</v>
      </c>
      <c r="E5" s="4" t="s">
        <v>2</v>
      </c>
      <c r="F5" s="4" t="s">
        <v>54</v>
      </c>
      <c r="G5" s="7" t="s">
        <v>8</v>
      </c>
      <c r="H5" s="18" t="s">
        <v>10</v>
      </c>
      <c r="I5" s="9" t="s">
        <v>9</v>
      </c>
    </row>
    <row r="6" spans="1:9" x14ac:dyDescent="0.3">
      <c r="A6" s="270" t="s">
        <v>78</v>
      </c>
      <c r="B6" s="271"/>
      <c r="C6" s="281"/>
      <c r="D6" s="279"/>
      <c r="E6" s="77">
        <v>255</v>
      </c>
      <c r="F6" s="32">
        <f>E6*C6</f>
        <v>0</v>
      </c>
      <c r="G6" s="5">
        <f>E6*D6*C6</f>
        <v>0</v>
      </c>
      <c r="H6" s="273"/>
      <c r="I6" s="10">
        <f>G6*(1+H6)</f>
        <v>0</v>
      </c>
    </row>
    <row r="7" spans="1:9" x14ac:dyDescent="0.3">
      <c r="A7" s="270" t="s">
        <v>79</v>
      </c>
      <c r="B7" s="271"/>
      <c r="C7" s="281"/>
      <c r="D7" s="279"/>
      <c r="E7" s="77">
        <v>255</v>
      </c>
      <c r="F7" s="32">
        <f t="shared" ref="F7:F15" si="0">E7*C7</f>
        <v>0</v>
      </c>
      <c r="G7" s="5">
        <f t="shared" ref="G7:G15" si="1">E7*D7*C7</f>
        <v>0</v>
      </c>
      <c r="H7" s="273"/>
      <c r="I7" s="10">
        <f t="shared" ref="I7:I15" si="2">G7*(1+H7)</f>
        <v>0</v>
      </c>
    </row>
    <row r="8" spans="1:9" x14ac:dyDescent="0.3">
      <c r="A8" s="270" t="s">
        <v>80</v>
      </c>
      <c r="B8" s="271"/>
      <c r="C8" s="281"/>
      <c r="D8" s="279"/>
      <c r="E8" s="77">
        <v>255</v>
      </c>
      <c r="F8" s="32">
        <f t="shared" si="0"/>
        <v>0</v>
      </c>
      <c r="G8" s="5">
        <f t="shared" si="1"/>
        <v>0</v>
      </c>
      <c r="H8" s="273"/>
      <c r="I8" s="10">
        <f t="shared" si="2"/>
        <v>0</v>
      </c>
    </row>
    <row r="9" spans="1:9" x14ac:dyDescent="0.3">
      <c r="A9" s="270" t="s">
        <v>81</v>
      </c>
      <c r="B9" s="271"/>
      <c r="C9" s="281"/>
      <c r="D9" s="279"/>
      <c r="E9" s="77">
        <v>255</v>
      </c>
      <c r="F9" s="32">
        <f t="shared" si="0"/>
        <v>0</v>
      </c>
      <c r="G9" s="5">
        <f t="shared" si="1"/>
        <v>0</v>
      </c>
      <c r="H9" s="273"/>
      <c r="I9" s="10">
        <f t="shared" si="2"/>
        <v>0</v>
      </c>
    </row>
    <row r="10" spans="1:9" x14ac:dyDescent="0.3">
      <c r="A10" s="270" t="s">
        <v>82</v>
      </c>
      <c r="B10" s="271"/>
      <c r="C10" s="281"/>
      <c r="D10" s="279"/>
      <c r="E10" s="77">
        <v>255</v>
      </c>
      <c r="F10" s="32">
        <f t="shared" si="0"/>
        <v>0</v>
      </c>
      <c r="G10" s="5">
        <f t="shared" si="1"/>
        <v>0</v>
      </c>
      <c r="H10" s="273"/>
      <c r="I10" s="10">
        <f t="shared" si="2"/>
        <v>0</v>
      </c>
    </row>
    <row r="11" spans="1:9" x14ac:dyDescent="0.3">
      <c r="A11" s="270" t="s">
        <v>83</v>
      </c>
      <c r="B11" s="271"/>
      <c r="C11" s="281"/>
      <c r="D11" s="279"/>
      <c r="E11" s="77">
        <v>255</v>
      </c>
      <c r="F11" s="32">
        <f t="shared" si="0"/>
        <v>0</v>
      </c>
      <c r="G11" s="5">
        <f t="shared" si="1"/>
        <v>0</v>
      </c>
      <c r="H11" s="273"/>
      <c r="I11" s="10">
        <f t="shared" si="2"/>
        <v>0</v>
      </c>
    </row>
    <row r="12" spans="1:9" x14ac:dyDescent="0.3">
      <c r="A12" s="270" t="s">
        <v>40</v>
      </c>
      <c r="B12" s="271"/>
      <c r="C12" s="281"/>
      <c r="D12" s="279"/>
      <c r="E12" s="77">
        <v>255</v>
      </c>
      <c r="F12" s="32">
        <f t="shared" si="0"/>
        <v>0</v>
      </c>
      <c r="G12" s="5">
        <f t="shared" si="1"/>
        <v>0</v>
      </c>
      <c r="H12" s="273"/>
      <c r="I12" s="10">
        <f t="shared" si="2"/>
        <v>0</v>
      </c>
    </row>
    <row r="13" spans="1:9" x14ac:dyDescent="0.3">
      <c r="A13" s="270" t="s">
        <v>40</v>
      </c>
      <c r="B13" s="271"/>
      <c r="C13" s="281"/>
      <c r="D13" s="279"/>
      <c r="E13" s="77">
        <v>255</v>
      </c>
      <c r="F13" s="32">
        <f t="shared" si="0"/>
        <v>0</v>
      </c>
      <c r="G13" s="5">
        <f t="shared" si="1"/>
        <v>0</v>
      </c>
      <c r="H13" s="273"/>
      <c r="I13" s="10">
        <f t="shared" si="2"/>
        <v>0</v>
      </c>
    </row>
    <row r="14" spans="1:9" x14ac:dyDescent="0.3">
      <c r="A14" s="270" t="s">
        <v>40</v>
      </c>
      <c r="B14" s="271"/>
      <c r="C14" s="281"/>
      <c r="D14" s="279"/>
      <c r="E14" s="77">
        <v>255</v>
      </c>
      <c r="F14" s="32">
        <f t="shared" si="0"/>
        <v>0</v>
      </c>
      <c r="G14" s="5">
        <f t="shared" si="1"/>
        <v>0</v>
      </c>
      <c r="H14" s="273"/>
      <c r="I14" s="10">
        <f t="shared" si="2"/>
        <v>0</v>
      </c>
    </row>
    <row r="15" spans="1:9" ht="15.75" thickBot="1" x14ac:dyDescent="0.35">
      <c r="A15" s="272" t="s">
        <v>40</v>
      </c>
      <c r="B15" s="271"/>
      <c r="C15" s="281"/>
      <c r="D15" s="279"/>
      <c r="E15" s="77">
        <v>255</v>
      </c>
      <c r="F15" s="32">
        <f t="shared" si="0"/>
        <v>0</v>
      </c>
      <c r="G15" s="5">
        <f t="shared" si="1"/>
        <v>0</v>
      </c>
      <c r="H15" s="273"/>
      <c r="I15" s="10">
        <f t="shared" si="2"/>
        <v>0</v>
      </c>
    </row>
    <row r="16" spans="1:9" s="2" customFormat="1" ht="15.75" thickBot="1" x14ac:dyDescent="0.35">
      <c r="A16" s="178" t="s">
        <v>3</v>
      </c>
      <c r="B16" s="179"/>
      <c r="C16" s="180"/>
      <c r="D16" s="181"/>
      <c r="E16" s="179"/>
      <c r="F16" s="182">
        <f>SUM(F6:F15)</f>
        <v>0</v>
      </c>
      <c r="G16" s="183">
        <f>SUM(G6:G15)</f>
        <v>0</v>
      </c>
      <c r="H16" s="184"/>
      <c r="I16" s="185">
        <f>SUM(I6:I15)</f>
        <v>0</v>
      </c>
    </row>
    <row r="17" spans="1:9" s="2" customFormat="1" x14ac:dyDescent="0.3">
      <c r="A17" s="172" t="s">
        <v>58</v>
      </c>
      <c r="B17" s="173"/>
      <c r="C17" s="174"/>
      <c r="D17" s="175"/>
      <c r="E17" s="173"/>
      <c r="F17" s="173"/>
      <c r="G17" s="175"/>
      <c r="H17" s="176"/>
      <c r="I17" s="177"/>
    </row>
    <row r="18" spans="1:9" ht="30" x14ac:dyDescent="0.3">
      <c r="A18" s="8" t="s">
        <v>32</v>
      </c>
      <c r="B18" s="455" t="s">
        <v>59</v>
      </c>
      <c r="C18" s="456"/>
      <c r="D18" s="456"/>
      <c r="E18" s="456"/>
      <c r="F18" s="457"/>
      <c r="G18" s="7" t="s">
        <v>8</v>
      </c>
      <c r="H18" s="18" t="s">
        <v>10</v>
      </c>
      <c r="I18" s="9" t="s">
        <v>9</v>
      </c>
    </row>
    <row r="19" spans="1:9" x14ac:dyDescent="0.3">
      <c r="A19" s="270" t="s">
        <v>40</v>
      </c>
      <c r="B19" s="455"/>
      <c r="C19" s="456"/>
      <c r="D19" s="456"/>
      <c r="E19" s="456"/>
      <c r="F19" s="457"/>
      <c r="G19" s="274"/>
      <c r="H19" s="273"/>
      <c r="I19" s="10">
        <f>G19*(1+H19)</f>
        <v>0</v>
      </c>
    </row>
    <row r="20" spans="1:9" x14ac:dyDescent="0.3">
      <c r="A20" s="270" t="s">
        <v>40</v>
      </c>
      <c r="B20" s="455"/>
      <c r="C20" s="456"/>
      <c r="D20" s="456"/>
      <c r="E20" s="456"/>
      <c r="F20" s="457"/>
      <c r="G20" s="274"/>
      <c r="H20" s="273"/>
      <c r="I20" s="10">
        <f t="shared" ref="I20:I23" si="3">G20*(1+H20)</f>
        <v>0</v>
      </c>
    </row>
    <row r="21" spans="1:9" x14ac:dyDescent="0.3">
      <c r="A21" s="270" t="s">
        <v>40</v>
      </c>
      <c r="B21" s="455"/>
      <c r="C21" s="456"/>
      <c r="D21" s="456"/>
      <c r="E21" s="456"/>
      <c r="F21" s="457"/>
      <c r="G21" s="274"/>
      <c r="H21" s="273"/>
      <c r="I21" s="10">
        <f t="shared" si="3"/>
        <v>0</v>
      </c>
    </row>
    <row r="22" spans="1:9" x14ac:dyDescent="0.3">
      <c r="A22" s="270" t="s">
        <v>40</v>
      </c>
      <c r="B22" s="455"/>
      <c r="C22" s="456"/>
      <c r="D22" s="456"/>
      <c r="E22" s="456"/>
      <c r="F22" s="457"/>
      <c r="G22" s="274"/>
      <c r="H22" s="273"/>
      <c r="I22" s="10">
        <f t="shared" si="3"/>
        <v>0</v>
      </c>
    </row>
    <row r="23" spans="1:9" ht="15.75" thickBot="1" x14ac:dyDescent="0.35">
      <c r="A23" s="270" t="s">
        <v>40</v>
      </c>
      <c r="B23" s="455"/>
      <c r="C23" s="456"/>
      <c r="D23" s="456"/>
      <c r="E23" s="456"/>
      <c r="F23" s="457"/>
      <c r="G23" s="274"/>
      <c r="H23" s="273"/>
      <c r="I23" s="10">
        <f t="shared" si="3"/>
        <v>0</v>
      </c>
    </row>
    <row r="24" spans="1:9" s="2" customFormat="1" ht="15.75" thickBot="1" x14ac:dyDescent="0.35">
      <c r="A24" s="178" t="s">
        <v>5</v>
      </c>
      <c r="B24" s="464"/>
      <c r="C24" s="465"/>
      <c r="D24" s="465"/>
      <c r="E24" s="465"/>
      <c r="F24" s="466"/>
      <c r="G24" s="185">
        <f>SUM(G19:G23)</f>
        <v>0</v>
      </c>
      <c r="H24" s="184"/>
      <c r="I24" s="185">
        <f>SUM(I19:I23)</f>
        <v>0</v>
      </c>
    </row>
    <row r="25" spans="1:9" s="2" customFormat="1" x14ac:dyDescent="0.3">
      <c r="A25" s="208" t="s">
        <v>6</v>
      </c>
      <c r="B25" s="215"/>
      <c r="C25" s="216"/>
      <c r="D25" s="217"/>
      <c r="E25" s="218"/>
      <c r="F25" s="219"/>
      <c r="G25" s="209"/>
      <c r="H25" s="176"/>
      <c r="I25" s="177"/>
    </row>
    <row r="26" spans="1:9" ht="30" x14ac:dyDescent="0.3">
      <c r="A26" s="199" t="s">
        <v>4</v>
      </c>
      <c r="B26" s="303"/>
      <c r="C26" s="304"/>
      <c r="D26" s="305"/>
      <c r="E26" s="306"/>
      <c r="F26" s="302"/>
      <c r="G26" s="200" t="s">
        <v>8</v>
      </c>
      <c r="H26" s="18" t="s">
        <v>10</v>
      </c>
      <c r="I26" s="9" t="s">
        <v>9</v>
      </c>
    </row>
    <row r="27" spans="1:9" x14ac:dyDescent="0.3">
      <c r="A27" s="275" t="s">
        <v>30</v>
      </c>
      <c r="B27" s="282"/>
      <c r="C27" s="283"/>
      <c r="D27" s="284"/>
      <c r="E27" s="285"/>
      <c r="F27" s="286"/>
      <c r="G27" s="274"/>
      <c r="H27" s="273"/>
      <c r="I27" s="10">
        <f t="shared" ref="I27:I32" si="4">G27*(1+H27)</f>
        <v>0</v>
      </c>
    </row>
    <row r="28" spans="1:9" x14ac:dyDescent="0.3">
      <c r="A28" s="275" t="s">
        <v>29</v>
      </c>
      <c r="B28" s="282"/>
      <c r="C28" s="283"/>
      <c r="D28" s="284"/>
      <c r="E28" s="285"/>
      <c r="F28" s="286"/>
      <c r="G28" s="274"/>
      <c r="H28" s="273"/>
      <c r="I28" s="10">
        <f t="shared" si="4"/>
        <v>0</v>
      </c>
    </row>
    <row r="29" spans="1:9" x14ac:dyDescent="0.3">
      <c r="A29" s="275" t="s">
        <v>26</v>
      </c>
      <c r="B29" s="282"/>
      <c r="C29" s="283"/>
      <c r="D29" s="284"/>
      <c r="E29" s="285"/>
      <c r="F29" s="286"/>
      <c r="G29" s="274"/>
      <c r="H29" s="273"/>
      <c r="I29" s="10">
        <f t="shared" si="4"/>
        <v>0</v>
      </c>
    </row>
    <row r="30" spans="1:9" x14ac:dyDescent="0.3">
      <c r="A30" s="275" t="s">
        <v>40</v>
      </c>
      <c r="B30" s="282"/>
      <c r="C30" s="283"/>
      <c r="D30" s="284"/>
      <c r="E30" s="285"/>
      <c r="F30" s="286"/>
      <c r="G30" s="274"/>
      <c r="H30" s="273"/>
      <c r="I30" s="10">
        <f t="shared" si="4"/>
        <v>0</v>
      </c>
    </row>
    <row r="31" spans="1:9" x14ac:dyDescent="0.3">
      <c r="A31" s="275" t="s">
        <v>40</v>
      </c>
      <c r="B31" s="282"/>
      <c r="C31" s="283"/>
      <c r="D31" s="284"/>
      <c r="E31" s="285"/>
      <c r="F31" s="286"/>
      <c r="G31" s="274"/>
      <c r="H31" s="273"/>
      <c r="I31" s="10">
        <f t="shared" si="4"/>
        <v>0</v>
      </c>
    </row>
    <row r="32" spans="1:9" ht="15.75" thickBot="1" x14ac:dyDescent="0.35">
      <c r="A32" s="276" t="s">
        <v>40</v>
      </c>
      <c r="B32" s="287"/>
      <c r="C32" s="288"/>
      <c r="D32" s="289"/>
      <c r="E32" s="290"/>
      <c r="F32" s="291"/>
      <c r="G32" s="277"/>
      <c r="H32" s="278"/>
      <c r="I32" s="171">
        <f t="shared" si="4"/>
        <v>0</v>
      </c>
    </row>
    <row r="33" spans="1:9" s="2" customFormat="1" ht="15.75" thickBot="1" x14ac:dyDescent="0.35">
      <c r="A33" s="206" t="s">
        <v>7</v>
      </c>
      <c r="B33" s="226"/>
      <c r="C33" s="223"/>
      <c r="D33" s="224"/>
      <c r="E33" s="222"/>
      <c r="F33" s="227"/>
      <c r="G33" s="207">
        <f>SUM(G27:G32)</f>
        <v>0</v>
      </c>
      <c r="H33" s="228"/>
      <c r="I33" s="225">
        <f>SUM(I27:I32)</f>
        <v>0</v>
      </c>
    </row>
    <row r="34" spans="1:9" s="2" customFormat="1" ht="15.75" thickBot="1" x14ac:dyDescent="0.35">
      <c r="A34" s="186" t="s">
        <v>70</v>
      </c>
      <c r="B34" s="187"/>
      <c r="C34" s="188"/>
      <c r="D34" s="189"/>
      <c r="E34" s="187"/>
      <c r="F34" s="187"/>
      <c r="G34" s="196">
        <f>G16+G24+G33</f>
        <v>0</v>
      </c>
      <c r="H34" s="190"/>
      <c r="I34" s="197">
        <f>I16+I24+I33</f>
        <v>0</v>
      </c>
    </row>
    <row r="35" spans="1:9" s="2" customFormat="1" ht="15.75" thickBot="1" x14ac:dyDescent="0.35">
      <c r="A35" s="11"/>
      <c r="B35" s="21"/>
      <c r="C35" s="22"/>
      <c r="D35" s="23"/>
      <c r="E35" s="21"/>
      <c r="F35" s="21"/>
      <c r="G35" s="23"/>
      <c r="H35" s="24"/>
      <c r="I35" s="15"/>
    </row>
    <row r="36" spans="1:9" ht="15.75" thickBot="1" x14ac:dyDescent="0.35">
      <c r="A36" s="458" t="s">
        <v>69</v>
      </c>
      <c r="B36" s="459"/>
      <c r="C36" s="459"/>
      <c r="D36" s="459"/>
      <c r="E36" s="459"/>
      <c r="F36" s="459"/>
      <c r="G36" s="459"/>
      <c r="H36" s="459"/>
      <c r="I36" s="460"/>
    </row>
    <row r="37" spans="1:9" s="2" customFormat="1" x14ac:dyDescent="0.3">
      <c r="A37" s="220" t="s">
        <v>15</v>
      </c>
      <c r="B37" s="215"/>
      <c r="C37" s="216"/>
      <c r="D37" s="217"/>
      <c r="E37" s="218"/>
      <c r="F37" s="219"/>
      <c r="G37" s="209"/>
      <c r="H37" s="176"/>
      <c r="I37" s="177"/>
    </row>
    <row r="38" spans="1:9" ht="30" x14ac:dyDescent="0.3">
      <c r="A38" s="8" t="s">
        <v>4</v>
      </c>
      <c r="B38" s="303"/>
      <c r="C38" s="304"/>
      <c r="D38" s="305"/>
      <c r="E38" s="306"/>
      <c r="F38" s="302"/>
      <c r="G38" s="7" t="s">
        <v>8</v>
      </c>
      <c r="H38" s="18" t="s">
        <v>10</v>
      </c>
      <c r="I38" s="9" t="s">
        <v>9</v>
      </c>
    </row>
    <row r="39" spans="1:9" x14ac:dyDescent="0.3">
      <c r="A39" s="367" t="s">
        <v>157</v>
      </c>
      <c r="B39" s="282"/>
      <c r="C39" s="283"/>
      <c r="D39" s="284"/>
      <c r="E39" s="285"/>
      <c r="F39" s="286"/>
      <c r="G39" s="279"/>
      <c r="H39" s="273"/>
      <c r="I39" s="10">
        <f>G39*(1+H39)</f>
        <v>0</v>
      </c>
    </row>
    <row r="40" spans="1:9" x14ac:dyDescent="0.3">
      <c r="A40" s="367" t="s">
        <v>170</v>
      </c>
      <c r="B40" s="282"/>
      <c r="C40" s="283"/>
      <c r="D40" s="284"/>
      <c r="E40" s="285"/>
      <c r="F40" s="286"/>
      <c r="G40" s="279"/>
      <c r="H40" s="273"/>
      <c r="I40" s="10">
        <f>G40*(1+H40)</f>
        <v>0</v>
      </c>
    </row>
    <row r="41" spans="1:9" x14ac:dyDescent="0.3">
      <c r="A41" s="270" t="s">
        <v>163</v>
      </c>
      <c r="B41" s="282"/>
      <c r="C41" s="283"/>
      <c r="D41" s="284"/>
      <c r="E41" s="285"/>
      <c r="F41" s="286"/>
      <c r="G41" s="279"/>
      <c r="H41" s="273"/>
      <c r="I41" s="10">
        <f>G41*(1+H41)</f>
        <v>0</v>
      </c>
    </row>
    <row r="42" spans="1:9" x14ac:dyDescent="0.3">
      <c r="A42" s="270" t="s">
        <v>40</v>
      </c>
      <c r="B42" s="282"/>
      <c r="C42" s="283"/>
      <c r="D42" s="284"/>
      <c r="E42" s="285"/>
      <c r="F42" s="286"/>
      <c r="G42" s="279"/>
      <c r="H42" s="273"/>
      <c r="I42" s="10">
        <f>G42*(1+H42)</f>
        <v>0</v>
      </c>
    </row>
    <row r="43" spans="1:9" ht="15.75" thickBot="1" x14ac:dyDescent="0.35">
      <c r="A43" s="272" t="s">
        <v>40</v>
      </c>
      <c r="B43" s="287"/>
      <c r="C43" s="288"/>
      <c r="D43" s="289"/>
      <c r="E43" s="290"/>
      <c r="F43" s="291"/>
      <c r="G43" s="280"/>
      <c r="H43" s="278"/>
      <c r="I43" s="171">
        <f>G43*(1+H43)</f>
        <v>0</v>
      </c>
    </row>
    <row r="44" spans="1:9" s="2" customFormat="1" ht="15.75" thickBot="1" x14ac:dyDescent="0.35">
      <c r="A44" s="206" t="s">
        <v>12</v>
      </c>
      <c r="B44" s="222"/>
      <c r="C44" s="223"/>
      <c r="D44" s="224"/>
      <c r="E44" s="222"/>
      <c r="F44" s="222"/>
      <c r="G44" s="207">
        <f>SUM(G39:G43)</f>
        <v>0</v>
      </c>
      <c r="H44" s="184"/>
      <c r="I44" s="185">
        <f>SUM(I39:I43)</f>
        <v>0</v>
      </c>
    </row>
    <row r="45" spans="1:9" s="2" customFormat="1" x14ac:dyDescent="0.3">
      <c r="A45" s="221" t="s">
        <v>16</v>
      </c>
      <c r="B45" s="187"/>
      <c r="C45" s="188"/>
      <c r="D45" s="189"/>
      <c r="E45" s="187"/>
      <c r="F45" s="187"/>
      <c r="G45" s="175"/>
      <c r="H45" s="176"/>
      <c r="I45" s="177"/>
    </row>
    <row r="46" spans="1:9" ht="30" x14ac:dyDescent="0.3">
      <c r="A46" s="199" t="s">
        <v>4</v>
      </c>
      <c r="B46" s="201"/>
      <c r="C46" s="202"/>
      <c r="D46" s="203"/>
      <c r="E46" s="204"/>
      <c r="F46" s="205"/>
      <c r="G46" s="200" t="s">
        <v>8</v>
      </c>
      <c r="H46" s="18" t="s">
        <v>10</v>
      </c>
      <c r="I46" s="9" t="s">
        <v>9</v>
      </c>
    </row>
    <row r="47" spans="1:9" x14ac:dyDescent="0.3">
      <c r="A47" s="367" t="s">
        <v>153</v>
      </c>
      <c r="B47" s="292"/>
      <c r="C47" s="293"/>
      <c r="D47" s="294"/>
      <c r="E47" s="295"/>
      <c r="F47" s="296"/>
      <c r="G47" s="279"/>
      <c r="H47" s="273"/>
      <c r="I47" s="10">
        <f>G47*(1+H47)</f>
        <v>0</v>
      </c>
    </row>
    <row r="48" spans="1:9" x14ac:dyDescent="0.3">
      <c r="A48" s="367" t="s">
        <v>162</v>
      </c>
      <c r="B48" s="292"/>
      <c r="C48" s="293"/>
      <c r="D48" s="294"/>
      <c r="E48" s="295"/>
      <c r="F48" s="296"/>
      <c r="G48" s="279"/>
      <c r="H48" s="273"/>
      <c r="I48" s="10">
        <f>G48*(1+H48)</f>
        <v>0</v>
      </c>
    </row>
    <row r="49" spans="1:11" x14ac:dyDescent="0.3">
      <c r="A49" s="270" t="s">
        <v>84</v>
      </c>
      <c r="B49" s="282"/>
      <c r="C49" s="283"/>
      <c r="D49" s="284"/>
      <c r="E49" s="285"/>
      <c r="F49" s="286"/>
      <c r="G49" s="279"/>
      <c r="H49" s="273"/>
      <c r="I49" s="10">
        <f>G49*(1+H49)</f>
        <v>0</v>
      </c>
    </row>
    <row r="50" spans="1:11" x14ac:dyDescent="0.3">
      <c r="A50" s="272" t="s">
        <v>40</v>
      </c>
      <c r="B50" s="282"/>
      <c r="C50" s="283"/>
      <c r="D50" s="284"/>
      <c r="E50" s="285"/>
      <c r="F50" s="286"/>
      <c r="G50" s="279"/>
      <c r="H50" s="273"/>
      <c r="I50" s="10">
        <f>G50*(1+H50)</f>
        <v>0</v>
      </c>
    </row>
    <row r="51" spans="1:11" ht="15.75" thickBot="1" x14ac:dyDescent="0.35">
      <c r="A51" s="272" t="s">
        <v>40</v>
      </c>
      <c r="B51" s="282"/>
      <c r="C51" s="283"/>
      <c r="D51" s="284"/>
      <c r="E51" s="285"/>
      <c r="F51" s="286"/>
      <c r="G51" s="280"/>
      <c r="H51" s="278"/>
      <c r="I51" s="171">
        <f>G51*(1+H51)</f>
        <v>0</v>
      </c>
    </row>
    <row r="52" spans="1:11" s="2" customFormat="1" ht="15.75" thickBot="1" x14ac:dyDescent="0.35">
      <c r="A52" s="178" t="s">
        <v>13</v>
      </c>
      <c r="B52" s="222"/>
      <c r="C52" s="223"/>
      <c r="D52" s="224"/>
      <c r="E52" s="222"/>
      <c r="F52" s="222"/>
      <c r="G52" s="183">
        <f>SUM(G47:G51)</f>
        <v>0</v>
      </c>
      <c r="H52" s="184"/>
      <c r="I52" s="185">
        <f>SUM(I47:I51)</f>
        <v>0</v>
      </c>
    </row>
    <row r="53" spans="1:11" ht="15.75" thickBot="1" x14ac:dyDescent="0.35">
      <c r="A53" s="191" t="s">
        <v>14</v>
      </c>
      <c r="B53" s="192"/>
      <c r="C53" s="193"/>
      <c r="D53" s="194"/>
      <c r="E53" s="192"/>
      <c r="F53" s="192"/>
      <c r="G53" s="196">
        <f>G52-G44</f>
        <v>0</v>
      </c>
      <c r="H53" s="195"/>
      <c r="I53" s="198">
        <f>I52-I44</f>
        <v>0</v>
      </c>
      <c r="K53" s="2"/>
    </row>
    <row r="54" spans="1:11" ht="15.75" thickBot="1" x14ac:dyDescent="0.35">
      <c r="A54" s="16"/>
      <c r="B54" s="12"/>
      <c r="C54" s="13"/>
      <c r="D54" s="14"/>
      <c r="E54" s="12"/>
      <c r="F54" s="12"/>
      <c r="G54" s="14">
        <f>G34-G53</f>
        <v>0</v>
      </c>
      <c r="H54" s="19"/>
      <c r="I54" s="14">
        <f>I34-I53</f>
        <v>0</v>
      </c>
    </row>
    <row r="55" spans="1:11" ht="50.25" customHeight="1" thickBot="1" x14ac:dyDescent="0.35">
      <c r="A55" s="467" t="s">
        <v>152</v>
      </c>
      <c r="B55" s="468"/>
      <c r="C55" s="468"/>
      <c r="D55" s="468"/>
      <c r="E55" s="468"/>
      <c r="F55" s="469"/>
      <c r="G55" s="268">
        <f>G34-G53</f>
        <v>0</v>
      </c>
      <c r="H55" s="195"/>
      <c r="I55" s="251">
        <f>I34-I53</f>
        <v>0</v>
      </c>
    </row>
    <row r="56" spans="1:11" ht="20.25" customHeight="1" x14ac:dyDescent="0.45">
      <c r="A56" s="263" t="s">
        <v>72</v>
      </c>
      <c r="E56" s="162"/>
      <c r="F56" s="161"/>
      <c r="G56" s="255"/>
      <c r="H56" s="230"/>
      <c r="I56" s="231"/>
    </row>
    <row r="57" spans="1:11" ht="20.25" customHeight="1" x14ac:dyDescent="0.45">
      <c r="A57" s="162"/>
      <c r="B57" s="249"/>
      <c r="C57" s="249"/>
      <c r="D57" s="1"/>
      <c r="E57" s="162"/>
      <c r="F57" s="161"/>
      <c r="G57" s="254"/>
      <c r="H57" s="230"/>
      <c r="I57" s="231"/>
    </row>
    <row r="58" spans="1:11" ht="15.75" x14ac:dyDescent="0.35">
      <c r="A58" s="134"/>
      <c r="B58" s="135"/>
      <c r="C58" s="136"/>
      <c r="D58" s="248"/>
      <c r="E58" s="135"/>
      <c r="F58" s="114"/>
      <c r="G58" s="132"/>
      <c r="H58" s="133"/>
      <c r="I58" s="1"/>
    </row>
    <row r="59" spans="1:11" ht="15.75" x14ac:dyDescent="0.35">
      <c r="A59" s="231"/>
      <c r="B59" s="233"/>
      <c r="C59" s="234"/>
      <c r="D59" s="232"/>
      <c r="E59" s="231"/>
      <c r="F59" s="233"/>
      <c r="G59" s="232"/>
      <c r="H59" s="235"/>
      <c r="I59" s="232"/>
      <c r="J59" s="58"/>
      <c r="K59" s="58"/>
    </row>
    <row r="60" spans="1:11" ht="15.75" x14ac:dyDescent="0.35">
      <c r="A60" s="236"/>
      <c r="B60" s="233"/>
      <c r="C60" s="234"/>
      <c r="D60" s="232"/>
      <c r="E60" s="231"/>
      <c r="F60" s="233"/>
      <c r="G60" s="232"/>
      <c r="H60" s="235"/>
      <c r="I60" s="232"/>
      <c r="J60" s="58"/>
      <c r="K60" s="58"/>
    </row>
    <row r="61" spans="1:11" ht="15.75" x14ac:dyDescent="0.35">
      <c r="A61" s="231"/>
      <c r="B61" s="233"/>
      <c r="C61" s="234"/>
      <c r="D61" s="232"/>
      <c r="E61" s="231"/>
      <c r="F61" s="233"/>
      <c r="G61" s="232"/>
      <c r="H61" s="235"/>
      <c r="I61" s="232"/>
      <c r="J61" s="58"/>
      <c r="K61" s="58"/>
    </row>
    <row r="62" spans="1:11" ht="15.75" x14ac:dyDescent="0.35">
      <c r="A62" s="232"/>
      <c r="B62" s="233"/>
      <c r="C62" s="234"/>
      <c r="D62" s="232"/>
      <c r="E62" s="233"/>
      <c r="F62" s="233"/>
      <c r="G62" s="232"/>
      <c r="H62" s="235"/>
      <c r="I62" s="232"/>
      <c r="J62" s="58"/>
      <c r="K62" s="58"/>
    </row>
    <row r="63" spans="1:11" ht="15.75" x14ac:dyDescent="0.35">
      <c r="A63" s="139"/>
      <c r="B63" s="135"/>
      <c r="C63" s="136"/>
      <c r="D63" s="137"/>
      <c r="E63" s="135"/>
      <c r="F63" s="135"/>
      <c r="G63" s="137"/>
      <c r="H63" s="138"/>
      <c r="I63" s="137"/>
      <c r="J63" s="58"/>
      <c r="K63" s="58"/>
    </row>
    <row r="64" spans="1:11" ht="18.75" customHeight="1" x14ac:dyDescent="0.35">
      <c r="A64" s="240"/>
      <c r="B64" s="241"/>
      <c r="C64" s="242"/>
      <c r="D64" s="243"/>
      <c r="E64" s="241"/>
      <c r="F64" s="241"/>
      <c r="G64" s="243"/>
      <c r="H64" s="244"/>
      <c r="I64" s="243"/>
      <c r="J64" s="58"/>
      <c r="K64" s="58"/>
    </row>
    <row r="65" spans="1:11" ht="17.25" customHeight="1" x14ac:dyDescent="0.35">
      <c r="A65" s="245"/>
      <c r="B65" s="240"/>
      <c r="C65" s="246"/>
      <c r="D65" s="247"/>
      <c r="E65" s="240"/>
      <c r="F65" s="241"/>
      <c r="G65" s="243"/>
      <c r="H65" s="244"/>
      <c r="I65" s="243"/>
      <c r="J65" s="58"/>
      <c r="K65" s="58"/>
    </row>
    <row r="66" spans="1:11" ht="15.75" x14ac:dyDescent="0.35">
      <c r="A66" s="96"/>
      <c r="B66" s="96"/>
      <c r="C66" s="140"/>
      <c r="D66" s="126"/>
      <c r="E66" s="96"/>
      <c r="F66" s="135"/>
      <c r="G66" s="137"/>
      <c r="H66" s="138"/>
      <c r="I66" s="137"/>
      <c r="J66" s="58"/>
      <c r="K66" s="58"/>
    </row>
    <row r="67" spans="1:11" ht="15.75" x14ac:dyDescent="0.35">
      <c r="A67" s="96"/>
      <c r="B67" s="96"/>
      <c r="C67" s="140"/>
      <c r="D67" s="126"/>
      <c r="E67" s="96"/>
      <c r="F67" s="135"/>
      <c r="G67" s="137"/>
      <c r="H67" s="138"/>
      <c r="I67" s="137"/>
      <c r="J67" s="58"/>
      <c r="K67" s="58"/>
    </row>
    <row r="68" spans="1:11" x14ac:dyDescent="0.3">
      <c r="A68" s="141"/>
      <c r="B68" s="141"/>
      <c r="C68" s="142"/>
      <c r="D68" s="143"/>
      <c r="E68" s="141"/>
      <c r="F68" s="114"/>
      <c r="G68" s="132"/>
      <c r="H68" s="133"/>
      <c r="I68" s="132"/>
    </row>
    <row r="69" spans="1:11" x14ac:dyDescent="0.3">
      <c r="B69" s="141"/>
      <c r="C69" s="142"/>
      <c r="D69" s="143"/>
      <c r="E69" s="141"/>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39FRP21OJVygrxdfpZN5rr3cSk7zZRP4lRLPHgrCVFplZlXxzQ5R8UOKcPKYjmD3TtGV4a9+AYMoVRiIEaGbdg==" saltValue="F6UB5Ox6hlY/r94oEU/EKw==" spinCount="100000" sheet="1"/>
  <mergeCells count="11">
    <mergeCell ref="B21:F21"/>
    <mergeCell ref="A3:I3"/>
    <mergeCell ref="A4:I4"/>
    <mergeCell ref="B18:F18"/>
    <mergeCell ref="B19:F19"/>
    <mergeCell ref="B20:F20"/>
    <mergeCell ref="B22:F22"/>
    <mergeCell ref="B23:F23"/>
    <mergeCell ref="B24:F24"/>
    <mergeCell ref="A36:I36"/>
    <mergeCell ref="A55:F55"/>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74"/>
  <sheetViews>
    <sheetView showGridLines="0" showRuler="0" showWhiteSpace="0" zoomScaleNormal="100" zoomScaleSheetLayoutView="100" zoomScalePageLayoutView="112" workbookViewId="0">
      <selection activeCell="A3" sqref="A3"/>
    </sheetView>
  </sheetViews>
  <sheetFormatPr defaultRowHeight="12.75" x14ac:dyDescent="0.2"/>
  <cols>
    <col min="1" max="1" width="15.42578125" customWidth="1"/>
    <col min="2" max="2" width="22" customWidth="1"/>
    <col min="3" max="4" width="19.28515625" customWidth="1"/>
    <col min="5" max="6" width="18.85546875" style="28" customWidth="1"/>
    <col min="7" max="7" width="18.42578125" style="28" bestFit="1" customWidth="1"/>
  </cols>
  <sheetData>
    <row r="1" spans="1:8" x14ac:dyDescent="0.2">
      <c r="A1" s="109" t="s">
        <v>189</v>
      </c>
      <c r="B1" s="96"/>
      <c r="C1" s="96"/>
      <c r="D1" s="96"/>
      <c r="E1" s="144"/>
      <c r="F1" s="144"/>
      <c r="G1" s="144"/>
      <c r="H1" s="237"/>
    </row>
    <row r="2" spans="1:8" x14ac:dyDescent="0.2">
      <c r="A2" s="96"/>
      <c r="B2" s="96"/>
      <c r="C2" s="96"/>
      <c r="D2" s="96"/>
      <c r="E2" s="144"/>
      <c r="F2" s="144"/>
      <c r="G2" s="144"/>
      <c r="H2" s="237"/>
    </row>
    <row r="3" spans="1:8" ht="13.5" thickBot="1" x14ac:dyDescent="0.25">
      <c r="A3" s="96"/>
      <c r="B3" s="96"/>
      <c r="C3" s="96"/>
      <c r="D3" s="96"/>
      <c r="E3" s="144"/>
      <c r="F3" s="144"/>
      <c r="G3" s="144"/>
      <c r="H3" s="237"/>
    </row>
    <row r="4" spans="1:8" s="29" customFormat="1" ht="34.5" x14ac:dyDescent="0.2">
      <c r="A4" s="34"/>
      <c r="B4" s="35" t="s">
        <v>17</v>
      </c>
      <c r="C4" s="35" t="s">
        <v>110</v>
      </c>
      <c r="D4" s="36" t="s">
        <v>65</v>
      </c>
      <c r="E4" s="36" t="s">
        <v>66</v>
      </c>
      <c r="F4" s="37" t="s">
        <v>33</v>
      </c>
      <c r="G4" s="37" t="s">
        <v>19</v>
      </c>
      <c r="H4" s="238"/>
    </row>
    <row r="5" spans="1:8" s="29" customFormat="1" ht="57.75" customHeight="1" x14ac:dyDescent="0.2">
      <c r="A5" s="356"/>
      <c r="B5" s="314"/>
      <c r="C5" s="256"/>
      <c r="D5" s="430"/>
      <c r="E5" s="430"/>
      <c r="F5" s="431"/>
      <c r="G5" s="431"/>
      <c r="H5" s="238"/>
    </row>
    <row r="6" spans="1:8" ht="78" customHeight="1" thickBot="1" x14ac:dyDescent="0.25">
      <c r="A6" s="38"/>
      <c r="B6" s="314" t="s">
        <v>130</v>
      </c>
      <c r="C6" s="256">
        <v>1000000</v>
      </c>
      <c r="D6" s="40">
        <f>'2a. Banqueting'!D8</f>
        <v>0</v>
      </c>
      <c r="E6" s="40">
        <f>'2a. Banqueting'!F8</f>
        <v>0</v>
      </c>
      <c r="F6" s="41">
        <f>D6*$C$6</f>
        <v>0</v>
      </c>
      <c r="G6" s="41">
        <f>E6*$C$6</f>
        <v>0</v>
      </c>
      <c r="H6" s="237"/>
    </row>
    <row r="7" spans="1:8" ht="16.5" customHeight="1" thickBot="1" x14ac:dyDescent="0.25">
      <c r="A7" s="340" t="s">
        <v>97</v>
      </c>
      <c r="B7" s="43"/>
      <c r="C7" s="44"/>
      <c r="D7" s="44"/>
      <c r="E7" s="51"/>
      <c r="F7" s="338">
        <f>SUM(F6:F6)</f>
        <v>0</v>
      </c>
      <c r="G7" s="338">
        <f>SUM(G6:G6)</f>
        <v>0</v>
      </c>
      <c r="H7" s="237"/>
    </row>
    <row r="8" spans="1:8" x14ac:dyDescent="0.2">
      <c r="A8" s="96"/>
      <c r="B8" s="96"/>
      <c r="C8" s="96"/>
      <c r="D8" s="96"/>
      <c r="E8" s="144"/>
      <c r="F8" s="144"/>
      <c r="G8" s="144"/>
      <c r="H8" s="237"/>
    </row>
    <row r="9" spans="1:8" x14ac:dyDescent="0.2">
      <c r="A9" s="123"/>
      <c r="B9" s="96"/>
      <c r="C9" s="123"/>
      <c r="D9" s="96"/>
      <c r="E9" s="144"/>
      <c r="F9" s="144"/>
      <c r="G9" s="144"/>
      <c r="H9" s="237"/>
    </row>
    <row r="10" spans="1:8" x14ac:dyDescent="0.2">
      <c r="A10" s="123"/>
      <c r="B10" s="96"/>
      <c r="C10" s="96"/>
      <c r="D10" s="96"/>
      <c r="E10" s="144"/>
      <c r="F10" s="144"/>
      <c r="G10" s="144"/>
      <c r="H10" s="237"/>
    </row>
    <row r="11" spans="1:8" x14ac:dyDescent="0.2">
      <c r="A11" s="123"/>
      <c r="B11" s="96"/>
      <c r="C11" s="96"/>
      <c r="D11" s="96"/>
      <c r="E11" s="144"/>
      <c r="F11" s="144"/>
      <c r="G11" s="144"/>
      <c r="H11" s="237"/>
    </row>
    <row r="12" spans="1:8" x14ac:dyDescent="0.2">
      <c r="A12" s="95"/>
      <c r="B12" s="95"/>
      <c r="C12" s="95"/>
      <c r="D12" s="95"/>
      <c r="E12" s="145"/>
      <c r="F12" s="145"/>
      <c r="G12" s="145"/>
      <c r="H12" s="239"/>
    </row>
    <row r="13" spans="1:8" x14ac:dyDescent="0.2">
      <c r="A13" s="95"/>
      <c r="B13" s="95"/>
      <c r="C13" s="95"/>
      <c r="D13" s="95"/>
      <c r="E13" s="145"/>
      <c r="F13" s="145"/>
      <c r="G13" s="145"/>
      <c r="H13" s="239"/>
    </row>
    <row r="14" spans="1:8" x14ac:dyDescent="0.2">
      <c r="A14" s="95"/>
      <c r="B14" s="95"/>
      <c r="C14" s="262"/>
      <c r="D14" s="95"/>
      <c r="E14" s="95"/>
      <c r="F14" s="95"/>
      <c r="G14" s="95"/>
      <c r="H14" s="239"/>
    </row>
    <row r="15" spans="1:8" x14ac:dyDescent="0.2">
      <c r="A15" s="95"/>
      <c r="B15" s="95"/>
      <c r="C15" s="95"/>
      <c r="D15" s="95"/>
      <c r="E15" s="95"/>
      <c r="F15" s="95"/>
      <c r="G15" s="145"/>
      <c r="H15" s="239"/>
    </row>
    <row r="16" spans="1:8" x14ac:dyDescent="0.2">
      <c r="A16" s="95"/>
      <c r="B16" s="95"/>
      <c r="C16" s="95"/>
      <c r="D16" s="95"/>
      <c r="E16" s="95"/>
      <c r="F16" s="95"/>
      <c r="G16" s="145"/>
      <c r="H16" s="239"/>
    </row>
    <row r="17" spans="1:8" x14ac:dyDescent="0.2">
      <c r="A17" s="95"/>
      <c r="B17" s="95"/>
      <c r="C17" s="95"/>
      <c r="D17" s="95"/>
      <c r="E17" s="145"/>
      <c r="F17" s="145"/>
      <c r="G17" s="145"/>
      <c r="H17" s="239"/>
    </row>
    <row r="18" spans="1:8" x14ac:dyDescent="0.2">
      <c r="A18" s="95"/>
      <c r="B18" s="95"/>
      <c r="C18" s="95"/>
      <c r="D18" s="95"/>
      <c r="E18" s="145"/>
      <c r="F18" s="145"/>
      <c r="G18" s="145"/>
      <c r="H18" s="239"/>
    </row>
    <row r="19" spans="1:8" x14ac:dyDescent="0.2">
      <c r="A19" s="95"/>
      <c r="B19" s="95"/>
      <c r="C19" s="95"/>
      <c r="D19" s="95"/>
      <c r="E19" s="145"/>
      <c r="F19" s="145"/>
      <c r="G19" s="145"/>
      <c r="H19" s="239"/>
    </row>
    <row r="20" spans="1:8" x14ac:dyDescent="0.2">
      <c r="A20" s="95"/>
      <c r="B20" s="95"/>
      <c r="C20" s="95"/>
      <c r="D20" s="95"/>
      <c r="E20" s="145"/>
      <c r="F20" s="145"/>
      <c r="G20" s="145"/>
      <c r="H20" s="239"/>
    </row>
    <row r="21" spans="1:8" x14ac:dyDescent="0.2">
      <c r="A21" s="95"/>
      <c r="B21" s="95"/>
      <c r="C21" s="95"/>
      <c r="D21" s="95"/>
      <c r="E21" s="145"/>
      <c r="F21" s="145"/>
      <c r="G21" s="145"/>
      <c r="H21" s="239"/>
    </row>
    <row r="22" spans="1:8" x14ac:dyDescent="0.2">
      <c r="A22" s="95"/>
      <c r="B22" s="95"/>
      <c r="C22" s="95"/>
      <c r="D22" s="95"/>
      <c r="E22" s="145"/>
      <c r="F22" s="145"/>
      <c r="G22" s="145"/>
      <c r="H22" s="239"/>
    </row>
    <row r="23" spans="1:8" x14ac:dyDescent="0.2">
      <c r="A23" s="95"/>
      <c r="B23" s="95"/>
      <c r="C23" s="95"/>
      <c r="D23" s="95"/>
      <c r="E23" s="145"/>
      <c r="F23" s="145"/>
      <c r="G23" s="145"/>
      <c r="H23" s="239"/>
    </row>
    <row r="24" spans="1:8" x14ac:dyDescent="0.2">
      <c r="A24" s="95"/>
      <c r="B24" s="95"/>
      <c r="C24" s="95"/>
      <c r="D24" s="95"/>
      <c r="E24" s="145"/>
      <c r="F24" s="145"/>
      <c r="G24" s="145"/>
      <c r="H24" s="239"/>
    </row>
    <row r="25" spans="1:8" x14ac:dyDescent="0.2">
      <c r="A25" s="95"/>
      <c r="B25" s="95"/>
      <c r="C25" s="95"/>
      <c r="D25" s="95"/>
      <c r="E25" s="145"/>
      <c r="F25" s="145"/>
      <c r="G25" s="145"/>
      <c r="H25" s="239"/>
    </row>
    <row r="26" spans="1:8" x14ac:dyDescent="0.2">
      <c r="A26" s="95"/>
      <c r="B26" s="95"/>
      <c r="C26" s="95"/>
      <c r="D26" s="95"/>
      <c r="E26" s="145"/>
      <c r="F26" s="145"/>
      <c r="G26" s="145"/>
      <c r="H26" s="239"/>
    </row>
    <row r="27" spans="1:8" x14ac:dyDescent="0.2">
      <c r="A27" s="95"/>
      <c r="B27" s="95"/>
      <c r="C27" s="95"/>
      <c r="D27" s="95"/>
      <c r="E27" s="145"/>
      <c r="F27" s="145"/>
      <c r="G27" s="145"/>
      <c r="H27" s="239"/>
    </row>
    <row r="28" spans="1:8" x14ac:dyDescent="0.2">
      <c r="A28" s="95"/>
      <c r="B28" s="95"/>
      <c r="C28" s="95"/>
      <c r="D28" s="95"/>
      <c r="E28" s="145"/>
      <c r="F28" s="145"/>
      <c r="G28" s="145"/>
      <c r="H28" s="239"/>
    </row>
    <row r="29" spans="1:8" x14ac:dyDescent="0.2">
      <c r="A29" s="95"/>
      <c r="B29" s="95"/>
      <c r="C29" s="95"/>
      <c r="D29" s="95"/>
      <c r="E29" s="145"/>
      <c r="F29" s="145"/>
      <c r="G29" s="145"/>
      <c r="H29" s="239"/>
    </row>
    <row r="30" spans="1:8" x14ac:dyDescent="0.2">
      <c r="A30" s="95"/>
      <c r="B30" s="95"/>
      <c r="C30" s="95"/>
      <c r="D30" s="95"/>
      <c r="E30" s="145"/>
      <c r="F30" s="145"/>
      <c r="G30" s="145"/>
      <c r="H30" s="239"/>
    </row>
    <row r="31" spans="1:8" x14ac:dyDescent="0.2">
      <c r="A31" s="95"/>
      <c r="B31" s="95"/>
      <c r="C31" s="95"/>
      <c r="D31" s="95"/>
      <c r="E31" s="145"/>
      <c r="F31" s="145"/>
      <c r="G31" s="145"/>
      <c r="H31" s="239"/>
    </row>
    <row r="32" spans="1:8" x14ac:dyDescent="0.2">
      <c r="A32" s="95"/>
      <c r="B32" s="95"/>
      <c r="C32" s="95"/>
      <c r="D32" s="95"/>
      <c r="E32" s="145"/>
      <c r="F32" s="145"/>
      <c r="G32" s="145"/>
      <c r="H32" s="239"/>
    </row>
    <row r="33" spans="1:8" x14ac:dyDescent="0.2">
      <c r="A33" s="95"/>
      <c r="B33" s="95"/>
      <c r="C33" s="95"/>
      <c r="D33" s="95"/>
      <c r="E33" s="145"/>
      <c r="F33" s="145"/>
      <c r="G33" s="145"/>
      <c r="H33" s="239"/>
    </row>
    <row r="34" spans="1:8" x14ac:dyDescent="0.2">
      <c r="A34" s="95"/>
      <c r="B34" s="95"/>
      <c r="C34" s="95"/>
      <c r="D34" s="95"/>
      <c r="E34" s="145"/>
      <c r="F34" s="145"/>
      <c r="G34" s="145"/>
      <c r="H34" s="239"/>
    </row>
    <row r="35" spans="1:8" x14ac:dyDescent="0.2">
      <c r="A35" s="95"/>
      <c r="B35" s="95"/>
      <c r="C35" s="95"/>
      <c r="D35" s="95"/>
      <c r="E35" s="145"/>
      <c r="F35" s="145"/>
      <c r="G35" s="145"/>
      <c r="H35" s="239"/>
    </row>
    <row r="36" spans="1:8" x14ac:dyDescent="0.2">
      <c r="A36" s="95"/>
      <c r="B36" s="95"/>
      <c r="C36" s="95"/>
      <c r="D36" s="95"/>
      <c r="E36" s="145"/>
      <c r="F36" s="145"/>
      <c r="G36" s="145"/>
      <c r="H36" s="239"/>
    </row>
    <row r="37" spans="1:8" x14ac:dyDescent="0.2">
      <c r="A37" s="95"/>
      <c r="B37" s="95"/>
      <c r="C37" s="95"/>
      <c r="D37" s="95"/>
      <c r="E37" s="145"/>
      <c r="F37" s="145"/>
      <c r="G37" s="145"/>
      <c r="H37" s="239"/>
    </row>
    <row r="38" spans="1:8" x14ac:dyDescent="0.2">
      <c r="A38" s="95"/>
      <c r="B38" s="95"/>
      <c r="C38" s="95"/>
      <c r="D38" s="95"/>
      <c r="E38" s="145"/>
      <c r="F38" s="145"/>
      <c r="G38" s="145"/>
      <c r="H38" s="239"/>
    </row>
    <row r="39" spans="1:8" x14ac:dyDescent="0.2">
      <c r="A39" s="95"/>
      <c r="B39" s="95"/>
      <c r="C39" s="95"/>
      <c r="D39" s="95"/>
      <c r="E39" s="145"/>
      <c r="F39" s="145"/>
      <c r="G39" s="145"/>
      <c r="H39" s="239"/>
    </row>
    <row r="40" spans="1:8" x14ac:dyDescent="0.2">
      <c r="A40" s="95"/>
      <c r="B40" s="95"/>
      <c r="C40" s="95"/>
      <c r="D40" s="95"/>
      <c r="E40" s="145"/>
      <c r="F40" s="145"/>
      <c r="G40" s="145"/>
      <c r="H40" s="239"/>
    </row>
    <row r="41" spans="1:8" x14ac:dyDescent="0.2">
      <c r="A41" s="95"/>
      <c r="B41" s="95"/>
      <c r="C41" s="95"/>
      <c r="D41" s="95"/>
      <c r="E41" s="145"/>
      <c r="F41" s="145"/>
      <c r="G41" s="145"/>
      <c r="H41" s="239"/>
    </row>
    <row r="42" spans="1:8" x14ac:dyDescent="0.2">
      <c r="A42" s="95"/>
      <c r="B42" s="95"/>
      <c r="C42" s="95"/>
      <c r="D42" s="95"/>
      <c r="E42" s="145"/>
      <c r="F42" s="145"/>
      <c r="G42" s="145"/>
      <c r="H42" s="239"/>
    </row>
    <row r="43" spans="1:8" x14ac:dyDescent="0.2">
      <c r="A43" s="95"/>
      <c r="B43" s="95"/>
      <c r="C43" s="95"/>
      <c r="D43" s="95"/>
      <c r="E43" s="145"/>
      <c r="F43" s="145"/>
      <c r="G43" s="145"/>
      <c r="H43" s="239"/>
    </row>
    <row r="44" spans="1:8" x14ac:dyDescent="0.2">
      <c r="A44" s="95"/>
      <c r="B44" s="95"/>
      <c r="C44" s="95"/>
      <c r="D44" s="95"/>
      <c r="E44" s="145"/>
      <c r="F44" s="145"/>
      <c r="G44" s="145"/>
      <c r="H44" s="239"/>
    </row>
    <row r="45" spans="1:8" x14ac:dyDescent="0.2">
      <c r="A45" s="95"/>
      <c r="B45" s="95"/>
      <c r="C45" s="95"/>
      <c r="D45" s="95"/>
      <c r="E45" s="145"/>
      <c r="F45" s="145"/>
      <c r="G45" s="145"/>
      <c r="H45" s="239"/>
    </row>
    <row r="46" spans="1:8" x14ac:dyDescent="0.2">
      <c r="A46" s="95"/>
      <c r="B46" s="95"/>
      <c r="C46" s="95"/>
      <c r="D46" s="95"/>
      <c r="E46" s="145"/>
      <c r="F46" s="145"/>
      <c r="G46" s="145"/>
      <c r="H46" s="239"/>
    </row>
    <row r="47" spans="1:8" x14ac:dyDescent="0.2">
      <c r="A47" s="95"/>
      <c r="B47" s="95"/>
      <c r="C47" s="95"/>
      <c r="D47" s="95"/>
      <c r="E47" s="145"/>
      <c r="F47" s="145"/>
      <c r="G47" s="145"/>
      <c r="H47" s="239"/>
    </row>
    <row r="48" spans="1:8" x14ac:dyDescent="0.2">
      <c r="A48" s="95"/>
      <c r="B48" s="95"/>
      <c r="C48" s="95"/>
      <c r="D48" s="95"/>
      <c r="E48" s="145"/>
      <c r="F48" s="145"/>
      <c r="G48" s="145"/>
      <c r="H48" s="239"/>
    </row>
    <row r="49" spans="1:8" x14ac:dyDescent="0.2">
      <c r="A49" s="95"/>
      <c r="B49" s="95"/>
      <c r="C49" s="95"/>
      <c r="D49" s="95"/>
      <c r="E49" s="145"/>
      <c r="F49" s="145"/>
      <c r="G49" s="145"/>
      <c r="H49" s="239"/>
    </row>
    <row r="50" spans="1:8" x14ac:dyDescent="0.2">
      <c r="A50" s="95"/>
      <c r="B50" s="95"/>
      <c r="C50" s="95"/>
      <c r="D50" s="95"/>
      <c r="E50" s="145"/>
      <c r="F50" s="145"/>
      <c r="G50" s="145"/>
      <c r="H50" s="239"/>
    </row>
    <row r="51" spans="1:8" x14ac:dyDescent="0.2">
      <c r="A51" s="95"/>
      <c r="B51" s="95"/>
      <c r="C51" s="95"/>
      <c r="D51" s="95"/>
      <c r="E51" s="145"/>
      <c r="F51" s="145"/>
      <c r="G51" s="145"/>
      <c r="H51" s="239"/>
    </row>
    <row r="52" spans="1:8" x14ac:dyDescent="0.2">
      <c r="A52" s="95"/>
      <c r="B52" s="95"/>
      <c r="C52" s="95"/>
      <c r="D52" s="95"/>
      <c r="E52" s="145"/>
      <c r="F52" s="145"/>
      <c r="G52" s="145"/>
      <c r="H52" s="239"/>
    </row>
    <row r="53" spans="1:8" x14ac:dyDescent="0.2">
      <c r="A53" s="95"/>
      <c r="B53" s="95"/>
      <c r="C53" s="95"/>
      <c r="D53" s="95"/>
      <c r="E53" s="145"/>
      <c r="F53" s="145"/>
      <c r="G53" s="145"/>
      <c r="H53" s="239"/>
    </row>
    <row r="54" spans="1:8" x14ac:dyDescent="0.2">
      <c r="A54" s="95"/>
      <c r="B54" s="95"/>
      <c r="C54" s="95"/>
      <c r="D54" s="95"/>
      <c r="E54" s="145"/>
      <c r="F54" s="145"/>
      <c r="G54" s="145"/>
      <c r="H54" s="239"/>
    </row>
    <row r="55" spans="1:8" x14ac:dyDescent="0.2">
      <c r="A55" s="95"/>
      <c r="B55" s="95"/>
      <c r="C55" s="95"/>
      <c r="D55" s="95"/>
      <c r="E55" s="145"/>
      <c r="F55" s="145"/>
      <c r="G55" s="145"/>
      <c r="H55" s="239"/>
    </row>
    <row r="56" spans="1:8" x14ac:dyDescent="0.2">
      <c r="A56" s="95"/>
      <c r="B56" s="95"/>
      <c r="C56" s="95"/>
      <c r="D56" s="95"/>
      <c r="E56" s="145"/>
      <c r="F56" s="145"/>
      <c r="G56" s="145"/>
      <c r="H56" s="239"/>
    </row>
    <row r="57" spans="1:8" x14ac:dyDescent="0.2">
      <c r="A57" s="95"/>
      <c r="B57" s="95"/>
      <c r="C57" s="95"/>
      <c r="D57" s="95"/>
      <c r="E57" s="145"/>
      <c r="F57" s="145"/>
      <c r="G57" s="145"/>
      <c r="H57" s="239"/>
    </row>
    <row r="58" spans="1:8" x14ac:dyDescent="0.2">
      <c r="A58" s="95"/>
      <c r="B58" s="95"/>
      <c r="C58" s="95"/>
      <c r="D58" s="95"/>
      <c r="E58" s="145"/>
      <c r="F58" s="145"/>
      <c r="G58" s="145"/>
      <c r="H58" s="239"/>
    </row>
    <row r="59" spans="1:8" x14ac:dyDescent="0.2">
      <c r="A59" s="95"/>
      <c r="B59" s="95"/>
      <c r="C59" s="95"/>
      <c r="D59" s="95"/>
      <c r="E59" s="145"/>
      <c r="F59" s="145"/>
      <c r="G59" s="145"/>
      <c r="H59" s="239"/>
    </row>
    <row r="60" spans="1:8" x14ac:dyDescent="0.2">
      <c r="A60" s="95"/>
      <c r="B60" s="95"/>
      <c r="C60" s="95"/>
      <c r="D60" s="95"/>
      <c r="E60" s="145"/>
      <c r="F60" s="145"/>
      <c r="G60" s="145"/>
      <c r="H60" s="239"/>
    </row>
    <row r="61" spans="1:8" x14ac:dyDescent="0.2">
      <c r="A61" s="95"/>
      <c r="B61" s="95"/>
      <c r="C61" s="95"/>
      <c r="D61" s="95"/>
      <c r="E61" s="145"/>
      <c r="F61" s="145"/>
      <c r="G61" s="145"/>
      <c r="H61" s="239"/>
    </row>
    <row r="62" spans="1:8" x14ac:dyDescent="0.2">
      <c r="A62" s="95"/>
      <c r="B62" s="95"/>
      <c r="C62" s="95"/>
      <c r="D62" s="95"/>
      <c r="E62" s="145"/>
      <c r="F62" s="145"/>
      <c r="G62" s="145"/>
      <c r="H62" s="239"/>
    </row>
    <row r="63" spans="1:8" x14ac:dyDescent="0.2">
      <c r="A63" s="95"/>
      <c r="B63" s="95"/>
      <c r="C63" s="95"/>
      <c r="D63" s="95"/>
      <c r="E63" s="145"/>
      <c r="F63" s="145"/>
      <c r="G63" s="145"/>
      <c r="H63" s="239"/>
    </row>
    <row r="64" spans="1:8" x14ac:dyDescent="0.2">
      <c r="A64" s="95"/>
      <c r="B64" s="95"/>
      <c r="C64" s="95"/>
      <c r="D64" s="95"/>
      <c r="E64" s="145"/>
      <c r="F64" s="145"/>
      <c r="G64" s="145"/>
    </row>
    <row r="65" spans="1:7" x14ac:dyDescent="0.2">
      <c r="A65" s="95"/>
      <c r="B65" s="95"/>
      <c r="C65" s="95"/>
      <c r="D65" s="95"/>
      <c r="E65" s="145"/>
      <c r="F65" s="145"/>
      <c r="G65" s="145"/>
    </row>
    <row r="66" spans="1:7" x14ac:dyDescent="0.2">
      <c r="A66" s="95"/>
      <c r="B66" s="95"/>
      <c r="C66" s="95"/>
      <c r="D66" s="95"/>
      <c r="E66" s="145"/>
      <c r="F66" s="145"/>
      <c r="G66" s="145"/>
    </row>
    <row r="67" spans="1:7" x14ac:dyDescent="0.2">
      <c r="A67" s="95"/>
      <c r="B67" s="95"/>
      <c r="C67" s="95"/>
      <c r="D67" s="95"/>
      <c r="E67" s="145"/>
      <c r="F67" s="145"/>
      <c r="G67" s="145"/>
    </row>
    <row r="68" spans="1:7" x14ac:dyDescent="0.2">
      <c r="A68" s="95"/>
      <c r="B68" s="95"/>
      <c r="C68" s="95"/>
      <c r="D68" s="95"/>
      <c r="E68" s="145"/>
      <c r="F68" s="145"/>
      <c r="G68" s="145"/>
    </row>
    <row r="69" spans="1:7" x14ac:dyDescent="0.2">
      <c r="A69" s="95"/>
      <c r="B69" s="95"/>
      <c r="C69" s="95"/>
      <c r="D69" s="95"/>
      <c r="E69" s="145"/>
      <c r="F69" s="145"/>
      <c r="G69" s="145"/>
    </row>
    <row r="70" spans="1:7" x14ac:dyDescent="0.2">
      <c r="A70" s="95"/>
      <c r="B70" s="95"/>
      <c r="C70" s="95"/>
      <c r="D70" s="95"/>
      <c r="E70" s="145"/>
      <c r="F70" s="145"/>
      <c r="G70" s="145"/>
    </row>
    <row r="71" spans="1:7" x14ac:dyDescent="0.2">
      <c r="A71" s="95"/>
      <c r="B71" s="95"/>
      <c r="C71" s="95"/>
      <c r="D71" s="95"/>
      <c r="E71" s="145"/>
      <c r="F71" s="145"/>
      <c r="G71" s="145"/>
    </row>
    <row r="72" spans="1:7" x14ac:dyDescent="0.2">
      <c r="A72" s="95"/>
      <c r="B72" s="95"/>
      <c r="C72" s="95"/>
      <c r="D72" s="95"/>
      <c r="E72" s="145"/>
      <c r="F72" s="145"/>
      <c r="G72" s="145"/>
    </row>
    <row r="73" spans="1:7" x14ac:dyDescent="0.2">
      <c r="A73" s="95"/>
      <c r="B73" s="95"/>
      <c r="C73" s="95"/>
      <c r="D73" s="95"/>
      <c r="E73" s="145"/>
      <c r="F73" s="145"/>
      <c r="G73" s="145"/>
    </row>
    <row r="74" spans="1:7" x14ac:dyDescent="0.2">
      <c r="A74" s="95"/>
      <c r="B74" s="95"/>
      <c r="C74" s="95"/>
      <c r="D74" s="95"/>
      <c r="E74" s="145"/>
      <c r="F74" s="145"/>
      <c r="G74" s="145"/>
    </row>
  </sheetData>
  <sheetProtection algorithmName="SHA-512" hashValue="+QezywW+4MYFrPA57ertpanCyPcykMGhTex3ssvLoAb57P4GBWg9QtJhb46d2+/X2NdlJG3TfxcJdspSu9zjgw==" saltValue="ktplupdi568FE7Bt4UTtmA==" spinCount="100000" sheet="1"/>
  <customSheetViews>
    <customSheetView guid="{AEBFB8B1-F3B8-4BC1-8D6D-6E9109CD6111}" showPageBreaks="1" fitToPage="1" printArea="1">
      <selection activeCell="F6" sqref="F6:G6"/>
      <pageMargins left="0.75" right="0.75" top="1" bottom="1" header="0.5" footer="0.5"/>
      <pageSetup paperSize="9" scale="67" orientation="portrait" r:id="rId1"/>
      <headerFooter alignWithMargins="0"/>
    </customSheetView>
  </customSheetViews>
  <phoneticPr fontId="0" type="noConversion"/>
  <pageMargins left="0.75" right="0.75" top="1" bottom="1" header="0.5" footer="0.5"/>
  <pageSetup paperSize="9" scale="66" orientation="portrait" r:id="rId2"/>
  <headerFooter alignWithMargins="0">
    <oddHeader xml:space="preserve">&amp;LAanbesteding Cateringdienstverlening t.b.v. Concerndienstverlener FMH met zaaknummer 31151096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0"/>
  <sheetViews>
    <sheetView showGridLines="0" showRuler="0" zoomScaleNormal="100" zoomScaleSheetLayoutView="100" workbookViewId="0">
      <selection activeCell="A12" sqref="A12"/>
    </sheetView>
  </sheetViews>
  <sheetFormatPr defaultRowHeight="12.75" x14ac:dyDescent="0.2"/>
  <cols>
    <col min="1" max="1" width="14.85546875" customWidth="1"/>
    <col min="2" max="2" width="53" customWidth="1"/>
    <col min="3" max="4" width="18.28515625" customWidth="1"/>
    <col min="5" max="6" width="18.7109375" style="28" customWidth="1"/>
    <col min="7" max="7" width="18.42578125" style="28" customWidth="1"/>
  </cols>
  <sheetData>
    <row r="1" spans="1:8" x14ac:dyDescent="0.2">
      <c r="A1" s="109" t="s">
        <v>118</v>
      </c>
      <c r="B1" s="96"/>
      <c r="C1" s="96"/>
      <c r="D1" s="96"/>
      <c r="E1" s="144"/>
      <c r="F1" s="144"/>
      <c r="G1" s="144"/>
      <c r="H1" s="95"/>
    </row>
    <row r="2" spans="1:8" x14ac:dyDescent="0.2">
      <c r="A2" s="96"/>
      <c r="B2" s="96"/>
      <c r="C2" s="96"/>
      <c r="D2" s="96"/>
      <c r="E2" s="144"/>
      <c r="F2" s="144"/>
      <c r="G2" s="144"/>
      <c r="H2" s="95"/>
    </row>
    <row r="3" spans="1:8" ht="13.5" thickBot="1" x14ac:dyDescent="0.25">
      <c r="A3" s="96"/>
      <c r="B3" s="96"/>
      <c r="C3" s="96"/>
      <c r="D3" s="96"/>
      <c r="E3" s="144"/>
      <c r="F3" s="144"/>
      <c r="G3" s="144"/>
      <c r="H3" s="95"/>
    </row>
    <row r="4" spans="1:8" s="29" customFormat="1" ht="34.5" x14ac:dyDescent="0.2">
      <c r="A4" s="34"/>
      <c r="B4" s="35" t="s">
        <v>17</v>
      </c>
      <c r="C4" s="35" t="s">
        <v>44</v>
      </c>
      <c r="D4" s="36" t="s">
        <v>65</v>
      </c>
      <c r="E4" s="36" t="s">
        <v>66</v>
      </c>
      <c r="F4" s="37" t="s">
        <v>37</v>
      </c>
      <c r="G4" s="37" t="s">
        <v>38</v>
      </c>
      <c r="H4" s="146"/>
    </row>
    <row r="5" spans="1:8" x14ac:dyDescent="0.2">
      <c r="A5" s="315"/>
      <c r="B5" s="39" t="str">
        <f>'2a. Banqueting'!A10</f>
        <v>Borrelwagen zonder bediening (inclusief verbruik) *</v>
      </c>
      <c r="C5" s="357">
        <v>6000</v>
      </c>
      <c r="D5" s="40">
        <f>'2a. Banqueting'!D10</f>
        <v>0</v>
      </c>
      <c r="E5" s="40">
        <f>'2a. Banqueting'!F10</f>
        <v>0</v>
      </c>
      <c r="F5" s="40">
        <f>D5*$C$5</f>
        <v>0</v>
      </c>
      <c r="G5" s="41">
        <f>E5*$C$5</f>
        <v>0</v>
      </c>
      <c r="H5" s="95"/>
    </row>
    <row r="6" spans="1:8" x14ac:dyDescent="0.2">
      <c r="A6" s="315"/>
      <c r="B6" s="39" t="str">
        <f>'2a. Banqueting'!A11</f>
        <v>Receptiearrangement inclusief 1,5 uur bediening *</v>
      </c>
      <c r="C6" s="357">
        <v>3000</v>
      </c>
      <c r="D6" s="40">
        <f>'2a. Banqueting'!D11</f>
        <v>0</v>
      </c>
      <c r="E6" s="40">
        <f>'2a. Banqueting'!F11</f>
        <v>0</v>
      </c>
      <c r="F6" s="40">
        <f>D6*$C$6</f>
        <v>0</v>
      </c>
      <c r="G6" s="41">
        <f>E6*$C$6</f>
        <v>0</v>
      </c>
      <c r="H6" s="95"/>
    </row>
    <row r="7" spans="1:8" ht="13.5" thickBot="1" x14ac:dyDescent="0.25">
      <c r="A7" s="46" t="s">
        <v>42</v>
      </c>
      <c r="B7" s="47"/>
      <c r="C7" s="47"/>
      <c r="D7" s="47"/>
      <c r="E7" s="48"/>
      <c r="F7" s="49">
        <f>SUM(F5+F6)</f>
        <v>0</v>
      </c>
      <c r="G7" s="49">
        <f>SUM(G5+G6)</f>
        <v>0</v>
      </c>
      <c r="H7" s="95"/>
    </row>
    <row r="8" spans="1:8" ht="13.5" thickBot="1" x14ac:dyDescent="0.25">
      <c r="A8" s="96"/>
      <c r="B8" s="96"/>
      <c r="C8" s="96"/>
      <c r="D8" s="96"/>
      <c r="E8" s="144"/>
      <c r="F8" s="144"/>
      <c r="G8" s="144"/>
      <c r="H8" s="95"/>
    </row>
    <row r="9" spans="1:8" ht="13.5" thickBot="1" x14ac:dyDescent="0.25">
      <c r="A9" s="50" t="s">
        <v>43</v>
      </c>
      <c r="B9" s="43"/>
      <c r="C9" s="43"/>
      <c r="D9" s="43"/>
      <c r="E9" s="51"/>
      <c r="F9" s="316">
        <f>F7</f>
        <v>0</v>
      </c>
      <c r="G9" s="316">
        <f>G7</f>
        <v>0</v>
      </c>
      <c r="H9" s="95"/>
    </row>
    <row r="10" spans="1:8" x14ac:dyDescent="0.2">
      <c r="A10" s="96"/>
      <c r="B10" s="96"/>
      <c r="C10" s="96"/>
      <c r="D10" s="96"/>
      <c r="E10" s="144"/>
      <c r="F10" s="144"/>
      <c r="G10" s="144"/>
      <c r="H10" s="95"/>
    </row>
    <row r="11" spans="1:8" x14ac:dyDescent="0.2">
      <c r="A11" s="344" t="s">
        <v>127</v>
      </c>
      <c r="B11" s="96"/>
      <c r="C11" s="96"/>
      <c r="D11" s="96"/>
      <c r="E11" s="144"/>
      <c r="F11" s="144"/>
      <c r="G11" s="144"/>
      <c r="H11" s="95"/>
    </row>
    <row r="12" spans="1:8" x14ac:dyDescent="0.2">
      <c r="A12" s="96"/>
      <c r="B12" s="96"/>
      <c r="C12" s="96"/>
      <c r="D12" s="96"/>
      <c r="E12" s="144"/>
      <c r="F12" s="144"/>
      <c r="G12" s="144"/>
      <c r="H12" s="95"/>
    </row>
    <row r="13" spans="1:8" x14ac:dyDescent="0.2">
      <c r="A13" s="123"/>
      <c r="B13" s="96"/>
      <c r="C13" s="96"/>
      <c r="D13" s="96"/>
      <c r="E13" s="144"/>
      <c r="F13" s="144"/>
      <c r="G13" s="144"/>
      <c r="H13" s="95"/>
    </row>
    <row r="14" spans="1:8" x14ac:dyDescent="0.2">
      <c r="A14" s="123"/>
      <c r="B14" s="96"/>
      <c r="C14" s="96"/>
      <c r="D14" s="96"/>
      <c r="E14" s="144"/>
      <c r="F14" s="144"/>
      <c r="G14" s="144"/>
      <c r="H14" s="95"/>
    </row>
    <row r="15" spans="1:8" x14ac:dyDescent="0.2">
      <c r="A15" s="123"/>
      <c r="B15" s="96"/>
      <c r="C15" s="96"/>
      <c r="D15" s="96"/>
      <c r="E15" s="144"/>
      <c r="F15" s="144"/>
      <c r="G15" s="144"/>
      <c r="H15" s="95"/>
    </row>
    <row r="16" spans="1:8" x14ac:dyDescent="0.2">
      <c r="A16" s="123"/>
      <c r="B16" s="96"/>
      <c r="C16" s="96"/>
      <c r="D16" s="96"/>
      <c r="E16" s="144"/>
      <c r="F16" s="144"/>
      <c r="G16" s="144"/>
      <c r="H16" s="95"/>
    </row>
    <row r="17" spans="1:8" x14ac:dyDescent="0.2">
      <c r="A17" s="95"/>
      <c r="B17" s="95"/>
      <c r="C17" s="95"/>
      <c r="D17" s="95"/>
      <c r="E17" s="145"/>
      <c r="F17" s="145"/>
      <c r="G17" s="145"/>
      <c r="H17" s="95"/>
    </row>
    <row r="18" spans="1:8" x14ac:dyDescent="0.2">
      <c r="A18" s="95"/>
      <c r="B18" s="95"/>
      <c r="C18" s="95"/>
      <c r="D18" s="95"/>
      <c r="E18" s="145"/>
      <c r="F18" s="145"/>
      <c r="G18" s="145"/>
      <c r="H18" s="95"/>
    </row>
    <row r="19" spans="1:8" x14ac:dyDescent="0.2">
      <c r="A19" s="95"/>
      <c r="B19" s="95"/>
      <c r="C19" s="95"/>
      <c r="D19" s="95"/>
      <c r="E19" s="145"/>
      <c r="F19" s="145"/>
      <c r="G19" s="145"/>
      <c r="H19" s="95"/>
    </row>
    <row r="20" spans="1:8" x14ac:dyDescent="0.2">
      <c r="A20" s="95"/>
      <c r="B20" s="95"/>
      <c r="C20" s="95"/>
      <c r="D20" s="95"/>
      <c r="E20" s="145"/>
      <c r="F20" s="145"/>
      <c r="G20" s="145"/>
      <c r="H20" s="95"/>
    </row>
  </sheetData>
  <sheetProtection algorithmName="SHA-512" hashValue="gNIlONyjPsVlyrDU3VvEnUVwvIRYqurnlt7hBgNvPA5nSwxbVTJvGGJe+ICRO35gCrjNGvm4lbWcyNlTbD/I9w==" saltValue="uWoewrgCWPWOD6ci+Z514A==" spinCount="100000" sheet="1"/>
  <pageMargins left="0.75" right="0.75" top="1" bottom="1" header="0.5" footer="0.5"/>
  <pageSetup paperSize="9" scale="54" orientation="portrait" r:id="rId1"/>
  <headerFooter alignWithMargins="0">
    <oddHeader xml:space="preserve">&amp;LAanbesteding Cateringdienstverlening t.b.v. Concerndienstverlener FMH met zaaknummer 31151096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5"/>
  <sheetViews>
    <sheetView showGridLines="0" showWhiteSpace="0" zoomScaleNormal="100" workbookViewId="0">
      <selection activeCell="C8" sqref="C8"/>
    </sheetView>
  </sheetViews>
  <sheetFormatPr defaultRowHeight="12.75" x14ac:dyDescent="0.2"/>
  <cols>
    <col min="2" max="2" width="25" customWidth="1"/>
    <col min="3" max="3" width="16.85546875" customWidth="1"/>
    <col min="4" max="4" width="19" customWidth="1"/>
    <col min="5" max="5" width="17.140625" customWidth="1"/>
    <col min="6" max="6" width="22" customWidth="1"/>
    <col min="7" max="7" width="23.28515625" customWidth="1"/>
  </cols>
  <sheetData>
    <row r="1" spans="1:8" x14ac:dyDescent="0.2">
      <c r="A1" s="109" t="s">
        <v>119</v>
      </c>
      <c r="B1" s="96"/>
      <c r="C1" s="96"/>
      <c r="D1" s="96"/>
      <c r="E1" s="144"/>
      <c r="F1" s="144"/>
      <c r="G1" s="144"/>
      <c r="H1" s="237"/>
    </row>
    <row r="2" spans="1:8" x14ac:dyDescent="0.2">
      <c r="A2" s="96"/>
      <c r="B2" s="96"/>
      <c r="C2" s="96"/>
      <c r="D2" s="96"/>
      <c r="E2" s="144"/>
      <c r="F2" s="144"/>
      <c r="G2" s="144"/>
      <c r="H2" s="237"/>
    </row>
    <row r="3" spans="1:8" ht="13.5" thickBot="1" x14ac:dyDescent="0.25">
      <c r="A3" s="96"/>
      <c r="B3" s="96"/>
      <c r="C3" s="96"/>
      <c r="D3" s="96"/>
      <c r="E3" s="144"/>
      <c r="F3" s="144"/>
      <c r="G3" s="144"/>
      <c r="H3" s="237"/>
    </row>
    <row r="4" spans="1:8" ht="34.5" x14ac:dyDescent="0.2">
      <c r="A4" s="34"/>
      <c r="B4" s="35" t="s">
        <v>17</v>
      </c>
      <c r="C4" s="35" t="s">
        <v>85</v>
      </c>
      <c r="D4" s="36" t="s">
        <v>65</v>
      </c>
      <c r="E4" s="36" t="s">
        <v>66</v>
      </c>
      <c r="F4" s="37" t="s">
        <v>33</v>
      </c>
      <c r="G4" s="37" t="s">
        <v>19</v>
      </c>
      <c r="H4" s="238"/>
    </row>
    <row r="5" spans="1:8" ht="24" customHeight="1" x14ac:dyDescent="0.2">
      <c r="A5" s="38"/>
      <c r="B5" s="314" t="s">
        <v>113</v>
      </c>
      <c r="C5" s="342">
        <v>3000</v>
      </c>
      <c r="D5" s="40">
        <f>'2a. Banqueting'!D13</f>
        <v>8.9499999999999993</v>
      </c>
      <c r="E5" s="40">
        <f>'2a. Banqueting'!F13</f>
        <v>9.7554999999999996</v>
      </c>
      <c r="F5" s="40">
        <f>D5*$C$5</f>
        <v>26849.999999999996</v>
      </c>
      <c r="G5" s="40">
        <f>E5*$C$5</f>
        <v>29266.5</v>
      </c>
      <c r="H5" s="238"/>
    </row>
    <row r="6" spans="1:8" ht="24" customHeight="1" x14ac:dyDescent="0.2">
      <c r="A6" s="38"/>
      <c r="B6" s="314" t="s">
        <v>101</v>
      </c>
      <c r="C6" s="342">
        <v>15000</v>
      </c>
      <c r="D6" s="40">
        <f>'2a. Banqueting'!D14</f>
        <v>7</v>
      </c>
      <c r="E6" s="40">
        <f>'2a. Banqueting'!F14</f>
        <v>7.6300000000000008</v>
      </c>
      <c r="F6" s="40">
        <f>D6*$C$6</f>
        <v>105000</v>
      </c>
      <c r="G6" s="40">
        <f>E6*$C$6</f>
        <v>114450.00000000001</v>
      </c>
      <c r="H6" s="237"/>
    </row>
    <row r="7" spans="1:8" ht="24" customHeight="1" x14ac:dyDescent="0.2">
      <c r="A7" s="38"/>
      <c r="B7" s="314" t="s">
        <v>102</v>
      </c>
      <c r="C7" s="342">
        <v>15000</v>
      </c>
      <c r="D7" s="40">
        <f>'2a. Banqueting'!D15</f>
        <v>5.5</v>
      </c>
      <c r="E7" s="40">
        <f>'2a. Banqueting'!F15</f>
        <v>5.9950000000000001</v>
      </c>
      <c r="F7" s="40">
        <f>D7*$C$7</f>
        <v>82500</v>
      </c>
      <c r="G7" s="40">
        <f>E7*$C$7</f>
        <v>89925</v>
      </c>
      <c r="H7" s="237"/>
    </row>
    <row r="8" spans="1:8" ht="24" customHeight="1" x14ac:dyDescent="0.2">
      <c r="A8" s="38"/>
      <c r="B8" s="314" t="s">
        <v>103</v>
      </c>
      <c r="C8" s="342">
        <v>15000</v>
      </c>
      <c r="D8" s="40">
        <f>'2a. Banqueting'!D16</f>
        <v>8</v>
      </c>
      <c r="E8" s="40">
        <f>'2a. Banqueting'!F16</f>
        <v>8.7200000000000006</v>
      </c>
      <c r="F8" s="40">
        <f>D8*$C$8</f>
        <v>120000</v>
      </c>
      <c r="G8" s="40">
        <f>E8*$C$8</f>
        <v>130800.00000000001</v>
      </c>
      <c r="H8" s="237"/>
    </row>
    <row r="9" spans="1:8" x14ac:dyDescent="0.2">
      <c r="A9" s="42" t="s">
        <v>41</v>
      </c>
      <c r="B9" s="43"/>
      <c r="C9" s="335"/>
      <c r="D9" s="335"/>
      <c r="E9" s="336"/>
      <c r="F9" s="337">
        <f>SUM(F5:F8)</f>
        <v>334350</v>
      </c>
      <c r="G9" s="337">
        <f>SUM(G5:G8)</f>
        <v>364441.5</v>
      </c>
      <c r="H9" s="237"/>
    </row>
    <row r="10" spans="1:8" x14ac:dyDescent="0.2">
      <c r="A10" s="96"/>
      <c r="B10" s="96"/>
      <c r="C10" s="96"/>
      <c r="D10" s="96"/>
      <c r="E10" s="144"/>
      <c r="F10" s="144"/>
      <c r="G10" s="144"/>
      <c r="H10" s="237"/>
    </row>
    <row r="11" spans="1:8" x14ac:dyDescent="0.2">
      <c r="A11" s="470" t="s">
        <v>104</v>
      </c>
      <c r="B11" s="470"/>
      <c r="C11" s="470"/>
      <c r="D11" s="470"/>
      <c r="E11" s="470"/>
      <c r="F11" s="470"/>
    </row>
    <row r="12" spans="1:8" x14ac:dyDescent="0.2">
      <c r="A12" s="470"/>
      <c r="B12" s="470"/>
      <c r="C12" s="470"/>
      <c r="D12" s="470"/>
      <c r="E12" s="470"/>
      <c r="F12" s="470"/>
    </row>
    <row r="13" spans="1:8" x14ac:dyDescent="0.2">
      <c r="A13" s="470"/>
      <c r="B13" s="470"/>
      <c r="C13" s="470"/>
      <c r="D13" s="470"/>
      <c r="E13" s="470"/>
      <c r="F13" s="470"/>
    </row>
    <row r="15" spans="1:8" x14ac:dyDescent="0.2">
      <c r="A15" s="322"/>
    </row>
  </sheetData>
  <sheetProtection algorithmName="SHA-512" hashValue="RXqL8j+rxZFMy8uPnRKaV5JcSZ2N2ruNL+kW501U8eehOyS6CvvslKeIIx6exT88pnk+cx1c/Sk/SAq8kIylUA==" saltValue="ShYtV9vyFkm2fLpSqWIxXQ==" spinCount="100000" sheet="1" objects="1" scenarios="1"/>
  <mergeCells count="1">
    <mergeCell ref="A11:F13"/>
  </mergeCells>
  <pageMargins left="0.7" right="0.7" top="0.75" bottom="0.75" header="0.3" footer="0.3"/>
  <pageSetup paperSize="9" scale="66" orientation="portrait" r:id="rId1"/>
  <headerFooter>
    <oddHeader xml:space="preserve">&amp;LAanbesteding Cateringdienstverlening t.b.v. Concerndienstverlener FMH met zaaknummer 31151096
</oddHeader>
  </headerFooter>
  <colBreaks count="1" manualBreakCount="1">
    <brk id="7"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43"/>
  <sheetViews>
    <sheetView showGridLines="0" topLeftCell="A13" zoomScaleNormal="100" zoomScaleSheetLayoutView="100" workbookViewId="0">
      <selection activeCell="B19" sqref="B19"/>
    </sheetView>
  </sheetViews>
  <sheetFormatPr defaultRowHeight="12.75" x14ac:dyDescent="0.2"/>
  <cols>
    <col min="1" max="1" width="32.85546875" customWidth="1"/>
    <col min="2" max="2" width="38.5703125" customWidth="1"/>
    <col min="3" max="3" width="17.140625" customWidth="1"/>
    <col min="4" max="4" width="37.28515625" bestFit="1" customWidth="1"/>
    <col min="5" max="5" width="41.140625" style="30" customWidth="1"/>
    <col min="6" max="6" width="27" customWidth="1"/>
  </cols>
  <sheetData>
    <row r="1" spans="1:6" x14ac:dyDescent="0.2">
      <c r="A1" s="109" t="s">
        <v>120</v>
      </c>
      <c r="B1" s="96"/>
      <c r="C1" s="96"/>
      <c r="D1" s="96"/>
      <c r="E1" s="108"/>
      <c r="F1" s="95"/>
    </row>
    <row r="2" spans="1:6" x14ac:dyDescent="0.2">
      <c r="A2" s="109"/>
      <c r="B2" s="96"/>
      <c r="C2" s="96"/>
      <c r="D2" s="96"/>
      <c r="E2" s="108"/>
      <c r="F2" s="95"/>
    </row>
    <row r="3" spans="1:6" x14ac:dyDescent="0.2">
      <c r="A3" s="52" t="s">
        <v>17</v>
      </c>
      <c r="B3" s="53" t="s">
        <v>18</v>
      </c>
      <c r="C3" s="53" t="s">
        <v>22</v>
      </c>
      <c r="D3" s="54" t="s">
        <v>33</v>
      </c>
      <c r="E3" s="54" t="s">
        <v>19</v>
      </c>
      <c r="F3" s="95"/>
    </row>
    <row r="4" spans="1:6" ht="27.95" customHeight="1" x14ac:dyDescent="0.2">
      <c r="A4" s="257" t="s">
        <v>73</v>
      </c>
      <c r="B4" s="364" t="s">
        <v>235</v>
      </c>
      <c r="C4" s="265">
        <f>'3a. De Resident (100-299)'!F16</f>
        <v>0</v>
      </c>
      <c r="D4" s="259">
        <f>'3a. De Resident (100-299)'!G55</f>
        <v>0</v>
      </c>
      <c r="E4" s="259">
        <f>'3a. De Resident (100-299)'!I55</f>
        <v>0</v>
      </c>
      <c r="F4" s="95"/>
    </row>
    <row r="5" spans="1:6" ht="27.95" customHeight="1" x14ac:dyDescent="0.2">
      <c r="A5" s="257" t="s">
        <v>73</v>
      </c>
      <c r="B5" s="364" t="s">
        <v>236</v>
      </c>
      <c r="C5" s="265">
        <f>'3b. De Resident (300-499)'!F16</f>
        <v>0</v>
      </c>
      <c r="D5" s="259">
        <f>'3b. De Resident (300-499)'!G55</f>
        <v>0</v>
      </c>
      <c r="E5" s="259">
        <f>'3b. De Resident (300-499)'!I55</f>
        <v>0</v>
      </c>
      <c r="F5" s="95"/>
    </row>
    <row r="6" spans="1:6" ht="27.95" customHeight="1" x14ac:dyDescent="0.2">
      <c r="A6" s="257" t="s">
        <v>73</v>
      </c>
      <c r="B6" s="364" t="s">
        <v>237</v>
      </c>
      <c r="C6" s="265">
        <f>'3c. De Resident (vanaf 500)'!F16</f>
        <v>0</v>
      </c>
      <c r="D6" s="259">
        <f>'3c. De Resident (vanaf 500)'!G55</f>
        <v>0</v>
      </c>
      <c r="E6" s="259">
        <f>'3c. De Resident (vanaf 500)'!I55</f>
        <v>0</v>
      </c>
      <c r="F6" s="95"/>
    </row>
    <row r="7" spans="1:6" ht="43.5" customHeight="1" x14ac:dyDescent="0.2">
      <c r="A7" s="353" t="s">
        <v>106</v>
      </c>
      <c r="B7" s="365" t="s">
        <v>108</v>
      </c>
      <c r="C7" s="354">
        <f>+(C4+C5+C6)/3</f>
        <v>0</v>
      </c>
      <c r="D7" s="355">
        <f>+(D4+D5+D6)/3</f>
        <v>0</v>
      </c>
      <c r="E7" s="355">
        <f>+(E4+E5+E6)/3</f>
        <v>0</v>
      </c>
      <c r="F7" s="95"/>
    </row>
    <row r="8" spans="1:6" ht="27.95" customHeight="1" x14ac:dyDescent="0.2">
      <c r="A8" s="257" t="s">
        <v>73</v>
      </c>
      <c r="B8" s="364" t="s">
        <v>238</v>
      </c>
      <c r="C8" s="265">
        <f>'4a. B73 (100-299)'!F16</f>
        <v>0</v>
      </c>
      <c r="D8" s="259">
        <f>'4a. B73 (100-299)'!G57</f>
        <v>0</v>
      </c>
      <c r="E8" s="259">
        <f>'4a. B73 (100-299)'!I57</f>
        <v>0</v>
      </c>
      <c r="F8" s="95"/>
    </row>
    <row r="9" spans="1:6" ht="27.95" customHeight="1" x14ac:dyDescent="0.2">
      <c r="A9" s="257" t="s">
        <v>73</v>
      </c>
      <c r="B9" s="364" t="s">
        <v>239</v>
      </c>
      <c r="C9" s="265">
        <f>'4b. B73 (300-499)'!F16</f>
        <v>0</v>
      </c>
      <c r="D9" s="259">
        <f>'4b. B73 (300-499)'!G57</f>
        <v>0</v>
      </c>
      <c r="E9" s="259">
        <f>'4b. B73 (300-499)'!I57</f>
        <v>0</v>
      </c>
      <c r="F9" s="95"/>
    </row>
    <row r="10" spans="1:6" ht="27.95" customHeight="1" x14ac:dyDescent="0.2">
      <c r="A10" s="257" t="s">
        <v>73</v>
      </c>
      <c r="B10" s="364" t="s">
        <v>240</v>
      </c>
      <c r="C10" s="265">
        <f>'4c. B73 (vanaf 500)'!F16</f>
        <v>0</v>
      </c>
      <c r="D10" s="259">
        <f>'4c. B73 (vanaf 500)'!G57</f>
        <v>0</v>
      </c>
      <c r="E10" s="259">
        <f>'4c. B73 (vanaf 500)'!I57</f>
        <v>0</v>
      </c>
      <c r="F10" s="95"/>
    </row>
    <row r="11" spans="1:6" ht="27.95" customHeight="1" x14ac:dyDescent="0.2">
      <c r="A11" s="353" t="s">
        <v>133</v>
      </c>
      <c r="B11" s="365" t="s">
        <v>115</v>
      </c>
      <c r="C11" s="354">
        <f>+(C8+C9+C10)/3</f>
        <v>0</v>
      </c>
      <c r="D11" s="355">
        <f>+(D8+D9+D10)/3</f>
        <v>0</v>
      </c>
      <c r="E11" s="355">
        <f>+(E8+E9+E10)/3</f>
        <v>0</v>
      </c>
      <c r="F11" s="95"/>
    </row>
    <row r="12" spans="1:6" ht="27.95" customHeight="1" x14ac:dyDescent="0.2">
      <c r="A12" s="257" t="s">
        <v>73</v>
      </c>
      <c r="B12" s="364" t="s">
        <v>241</v>
      </c>
      <c r="C12" s="265">
        <f>'5a. Beatrixlaan 2 (100-299)'!F16</f>
        <v>0</v>
      </c>
      <c r="D12" s="259">
        <f>'5a. Beatrixlaan 2 (100-299)'!G55</f>
        <v>0</v>
      </c>
      <c r="E12" s="259">
        <f>'5a. Beatrixlaan 2 (100-299)'!I55</f>
        <v>0</v>
      </c>
      <c r="F12" s="95"/>
    </row>
    <row r="13" spans="1:6" ht="27.95" customHeight="1" x14ac:dyDescent="0.2">
      <c r="A13" s="257" t="s">
        <v>73</v>
      </c>
      <c r="B13" s="364" t="s">
        <v>242</v>
      </c>
      <c r="C13" s="265">
        <f>'5b. Beatrixlaan 2 (300-499)'!F16</f>
        <v>0</v>
      </c>
      <c r="D13" s="259">
        <f>'5b. Beatrixlaan 2 (300-499)'!G55</f>
        <v>0</v>
      </c>
      <c r="E13" s="259">
        <f>'5b. Beatrixlaan 2 (300-499)'!I55</f>
        <v>0</v>
      </c>
      <c r="F13" s="95"/>
    </row>
    <row r="14" spans="1:6" ht="27.95" customHeight="1" x14ac:dyDescent="0.2">
      <c r="A14" s="257" t="s">
        <v>73</v>
      </c>
      <c r="B14" s="364" t="s">
        <v>243</v>
      </c>
      <c r="C14" s="265">
        <f>'5c. Beatrixlaan 2 (vanaf 500)'!F16</f>
        <v>0</v>
      </c>
      <c r="D14" s="259">
        <f>'5c. Beatrixlaan 2 (vanaf 500)'!G55</f>
        <v>0</v>
      </c>
      <c r="E14" s="259">
        <f>'5c. Beatrixlaan 2 (vanaf 500)'!I55</f>
        <v>0</v>
      </c>
      <c r="F14" s="95"/>
    </row>
    <row r="15" spans="1:6" ht="27.95" customHeight="1" x14ac:dyDescent="0.2">
      <c r="A15" s="353" t="s">
        <v>134</v>
      </c>
      <c r="B15" s="365" t="s">
        <v>116</v>
      </c>
      <c r="C15" s="354">
        <f>+(C12+C13+C14)/3</f>
        <v>0</v>
      </c>
      <c r="D15" s="355">
        <f>+(D12+D13+D14)/3</f>
        <v>0</v>
      </c>
      <c r="E15" s="355">
        <f>+(E12+E13+E14)/3</f>
        <v>0</v>
      </c>
      <c r="F15" s="95"/>
    </row>
    <row r="16" spans="1:6" ht="27.95" customHeight="1" x14ac:dyDescent="0.2">
      <c r="A16" s="257" t="s">
        <v>73</v>
      </c>
      <c r="B16" s="364" t="s">
        <v>244</v>
      </c>
      <c r="C16" s="265">
        <f>'6a. Koningskade 4 (100-299)'!F16</f>
        <v>0</v>
      </c>
      <c r="D16" s="259">
        <f>'6a. Koningskade 4 (100-299)'!G55</f>
        <v>0</v>
      </c>
      <c r="E16" s="259">
        <f>'6a. Koningskade 4 (100-299)'!I55</f>
        <v>0</v>
      </c>
      <c r="F16" s="95"/>
    </row>
    <row r="17" spans="1:8" ht="27.95" customHeight="1" x14ac:dyDescent="0.2">
      <c r="A17" s="257" t="s">
        <v>73</v>
      </c>
      <c r="B17" s="364" t="s">
        <v>245</v>
      </c>
      <c r="C17" s="265">
        <f>'6b. Koningskade 4 (300-499)'!F16</f>
        <v>0</v>
      </c>
      <c r="D17" s="259">
        <f>'6b. Koningskade 4 (300-499)'!G55</f>
        <v>0</v>
      </c>
      <c r="E17" s="259">
        <f>'6b. Koningskade 4 (300-499)'!I55</f>
        <v>0</v>
      </c>
      <c r="F17" s="95"/>
    </row>
    <row r="18" spans="1:8" ht="27.95" customHeight="1" x14ac:dyDescent="0.2">
      <c r="A18" s="257" t="s">
        <v>73</v>
      </c>
      <c r="B18" s="364" t="s">
        <v>246</v>
      </c>
      <c r="C18" s="265">
        <f>'6c. Koningskade 4 (vanaf 500)'!F16</f>
        <v>0</v>
      </c>
      <c r="D18" s="259">
        <f>'6c. Koningskade 4 (vanaf 500)'!G55</f>
        <v>0</v>
      </c>
      <c r="E18" s="259">
        <f>'6c. Koningskade 4 (vanaf 500)'!I55</f>
        <v>0</v>
      </c>
      <c r="F18" s="95"/>
    </row>
    <row r="19" spans="1:8" ht="27.95" customHeight="1" x14ac:dyDescent="0.2">
      <c r="A19" s="353" t="s">
        <v>135</v>
      </c>
      <c r="B19" s="313" t="s">
        <v>117</v>
      </c>
      <c r="C19" s="354">
        <f>+(C16+C17+C18)/3</f>
        <v>0</v>
      </c>
      <c r="D19" s="355">
        <f>+(D16+D17+D18)/3</f>
        <v>0</v>
      </c>
      <c r="E19" s="355">
        <f>+(E16+E17+E18)/3</f>
        <v>0</v>
      </c>
      <c r="F19" s="95"/>
    </row>
    <row r="20" spans="1:8" ht="17.25" customHeight="1" x14ac:dyDescent="0.2">
      <c r="A20" s="257"/>
      <c r="B20" s="313" t="s">
        <v>87</v>
      </c>
      <c r="C20" s="258">
        <f>C7+C11+C15+C19</f>
        <v>0</v>
      </c>
      <c r="D20" s="259">
        <f>SUM(D7+D11+D15+D19)</f>
        <v>0</v>
      </c>
      <c r="E20" s="259">
        <f>SUM(E7+E11+E15+E19)</f>
        <v>0</v>
      </c>
      <c r="F20" s="95"/>
    </row>
    <row r="21" spans="1:8" ht="27" customHeight="1" x14ac:dyDescent="0.2">
      <c r="A21" s="50" t="s">
        <v>107</v>
      </c>
      <c r="B21" s="43"/>
      <c r="C21" s="72">
        <f>SUM(C20:C20)</f>
        <v>0</v>
      </c>
      <c r="D21" s="264">
        <f>D20</f>
        <v>0</v>
      </c>
      <c r="E21" s="264">
        <f>E20</f>
        <v>0</v>
      </c>
      <c r="F21" s="95"/>
    </row>
    <row r="22" spans="1:8" s="31" customFormat="1" x14ac:dyDescent="0.2">
      <c r="A22" s="96"/>
      <c r="B22" s="96"/>
      <c r="C22" s="96"/>
      <c r="D22" s="108"/>
      <c r="E22" s="108"/>
      <c r="F22" s="95"/>
    </row>
    <row r="23" spans="1:8" x14ac:dyDescent="0.2">
      <c r="A23" s="50" t="s">
        <v>17</v>
      </c>
      <c r="B23" s="53"/>
      <c r="C23" s="53"/>
      <c r="D23" s="54" t="s">
        <v>33</v>
      </c>
      <c r="E23" s="54" t="s">
        <v>19</v>
      </c>
      <c r="F23" s="95"/>
    </row>
    <row r="24" spans="1:8" ht="39" customHeight="1" x14ac:dyDescent="0.2">
      <c r="A24" s="366" t="s">
        <v>190</v>
      </c>
      <c r="B24" s="53"/>
      <c r="C24" s="53"/>
      <c r="D24" s="55">
        <f>'7. Vergaderservice'!F7</f>
        <v>0</v>
      </c>
      <c r="E24" s="55">
        <f>'7. Vergaderservice'!G7</f>
        <v>0</v>
      </c>
      <c r="F24" s="95"/>
    </row>
    <row r="25" spans="1:8" ht="39" customHeight="1" x14ac:dyDescent="0.2">
      <c r="A25" s="384" t="s">
        <v>191</v>
      </c>
      <c r="B25" s="53"/>
      <c r="C25" s="53"/>
      <c r="D25" s="55">
        <f>'2b. Pilot De Resident'!H17</f>
        <v>0</v>
      </c>
      <c r="E25" s="55">
        <f>'2b. Pilot De Resident'!I17</f>
        <v>0</v>
      </c>
      <c r="F25" s="95"/>
    </row>
    <row r="26" spans="1:8" x14ac:dyDescent="0.2">
      <c r="A26" s="56" t="s">
        <v>20</v>
      </c>
      <c r="B26" s="45"/>
      <c r="C26" s="45"/>
      <c r="D26" s="347">
        <f>'8. Bijeenkomsten'!F9</f>
        <v>0</v>
      </c>
      <c r="E26" s="55">
        <f>'8. Bijeenkomsten'!G9</f>
        <v>0</v>
      </c>
      <c r="F26" s="95"/>
    </row>
    <row r="27" spans="1:8" x14ac:dyDescent="0.2">
      <c r="A27" s="56" t="s">
        <v>95</v>
      </c>
      <c r="B27" s="339"/>
      <c r="C27" s="39"/>
      <c r="D27" s="347">
        <f>'9. Vergaderlunches'!F9</f>
        <v>334350</v>
      </c>
      <c r="E27" s="347">
        <f>'9. Vergaderlunches'!G9</f>
        <v>364441.5</v>
      </c>
      <c r="F27" s="95"/>
    </row>
    <row r="28" spans="1:8" x14ac:dyDescent="0.2">
      <c r="A28" s="73" t="s">
        <v>74</v>
      </c>
      <c r="B28" s="74"/>
      <c r="C28" s="74"/>
      <c r="D28" s="318">
        <f>SUM(D24:D27)</f>
        <v>334350</v>
      </c>
      <c r="E28" s="229">
        <f>SUM(E24:E27)</f>
        <v>364441.5</v>
      </c>
      <c r="F28" s="95"/>
    </row>
    <row r="29" spans="1:8" s="31" customFormat="1" x14ac:dyDescent="0.2">
      <c r="A29" s="99"/>
      <c r="B29" s="99"/>
      <c r="C29" s="99"/>
      <c r="D29" s="107"/>
      <c r="E29" s="107"/>
      <c r="F29" s="95"/>
      <c r="H29" s="322"/>
    </row>
    <row r="30" spans="1:8" s="31" customFormat="1" x14ac:dyDescent="0.2">
      <c r="A30" s="267"/>
      <c r="B30" s="266"/>
      <c r="C30" s="99"/>
      <c r="D30" s="107"/>
      <c r="E30" s="107"/>
      <c r="F30" s="95"/>
      <c r="H30" s="322"/>
    </row>
    <row r="31" spans="1:8" s="31" customFormat="1" ht="13.5" thickBot="1" x14ac:dyDescent="0.25">
      <c r="A31" s="99"/>
      <c r="B31" s="99"/>
      <c r="C31" s="99"/>
      <c r="D31" s="107"/>
      <c r="E31" s="107"/>
      <c r="F31" s="95"/>
      <c r="H31"/>
    </row>
    <row r="32" spans="1:8" ht="13.5" thickBot="1" x14ac:dyDescent="0.25">
      <c r="A32" s="75"/>
      <c r="B32" s="76"/>
      <c r="C32" s="78" t="s">
        <v>39</v>
      </c>
      <c r="D32" s="79" t="s">
        <v>34</v>
      </c>
      <c r="E32" s="80" t="s">
        <v>123</v>
      </c>
      <c r="F32" s="95"/>
      <c r="H32" s="322"/>
    </row>
    <row r="33" spans="1:8" ht="56.25" customHeight="1" thickBot="1" x14ac:dyDescent="0.25">
      <c r="A33" s="471" t="s">
        <v>75</v>
      </c>
      <c r="B33" s="472"/>
      <c r="C33" s="317">
        <f>C21</f>
        <v>0</v>
      </c>
      <c r="D33" s="359">
        <f>SUM(D21+D28)</f>
        <v>334350</v>
      </c>
      <c r="E33" s="358">
        <f>SUM(E21+E28)</f>
        <v>364441.5</v>
      </c>
      <c r="F33" s="95"/>
    </row>
    <row r="34" spans="1:8" x14ac:dyDescent="0.2">
      <c r="A34" s="95"/>
      <c r="B34" s="95"/>
      <c r="C34" s="95"/>
      <c r="D34" s="110"/>
      <c r="E34" s="111"/>
      <c r="F34" s="95"/>
      <c r="H34" s="322"/>
    </row>
    <row r="35" spans="1:8" ht="35.1" customHeight="1" x14ac:dyDescent="0.2">
      <c r="A35" s="473" t="s">
        <v>125</v>
      </c>
      <c r="B35" s="473"/>
      <c r="C35" s="473"/>
      <c r="D35" s="473"/>
      <c r="E35" s="473"/>
      <c r="F35" s="95"/>
    </row>
    <row r="36" spans="1:8" ht="13.5" customHeight="1" x14ac:dyDescent="0.2">
      <c r="A36" s="473" t="s">
        <v>105</v>
      </c>
      <c r="B36" s="473"/>
      <c r="C36" s="473"/>
      <c r="D36" s="473"/>
      <c r="E36" s="473"/>
      <c r="F36" s="95"/>
    </row>
    <row r="37" spans="1:8" ht="15" x14ac:dyDescent="0.3">
      <c r="A37" s="319"/>
      <c r="B37" s="95"/>
      <c r="C37" s="95"/>
      <c r="D37" s="95"/>
      <c r="E37" s="112"/>
      <c r="F37" s="95"/>
    </row>
    <row r="38" spans="1:8" ht="26.25" customHeight="1" x14ac:dyDescent="0.2">
      <c r="A38" s="322" t="s">
        <v>88</v>
      </c>
      <c r="F38" s="95"/>
    </row>
    <row r="39" spans="1:8" x14ac:dyDescent="0.2">
      <c r="A39" s="322" t="s">
        <v>88</v>
      </c>
      <c r="F39" s="95"/>
    </row>
    <row r="40" spans="1:8" x14ac:dyDescent="0.2">
      <c r="A40" s="95"/>
      <c r="B40" s="95"/>
      <c r="C40" s="95"/>
      <c r="D40" s="95"/>
      <c r="E40" s="112"/>
      <c r="F40" s="95"/>
    </row>
    <row r="41" spans="1:8" x14ac:dyDescent="0.2">
      <c r="A41" s="95"/>
      <c r="B41" s="95"/>
      <c r="C41" s="95"/>
      <c r="D41" s="95"/>
      <c r="E41" s="112"/>
      <c r="F41" s="95"/>
    </row>
    <row r="42" spans="1:8" x14ac:dyDescent="0.2">
      <c r="A42" s="95"/>
      <c r="B42" s="95"/>
      <c r="C42" s="95"/>
      <c r="D42" s="95"/>
      <c r="E42" s="112"/>
      <c r="F42" s="95"/>
    </row>
    <row r="43" spans="1:8" x14ac:dyDescent="0.2">
      <c r="F43" s="95"/>
    </row>
  </sheetData>
  <sheetProtection algorithmName="SHA-512" hashValue="nzRvGewyEC3LwvIy9Gdg1Yy1AtlY/y8mJ0J10zMrhe1xk8iYjyB8anzjPBpa7iIsdnsvbkj2SJYSkoEhPisUlg==" saltValue="XaCNIQJOYC8VClfzimY1Bw==" spinCount="100000" sheet="1"/>
  <customSheetViews>
    <customSheetView guid="{AEBFB8B1-F3B8-4BC1-8D6D-6E9109CD6111}" showPageBreaks="1" fitToPage="1" printArea="1" topLeftCell="A13">
      <selection activeCell="B26" sqref="B26"/>
      <pageMargins left="0.75" right="0.75" top="1" bottom="1" header="0.5" footer="0.5"/>
      <pageSetup paperSize="9" scale="69" orientation="portrait" r:id="rId1"/>
      <headerFooter alignWithMargins="0"/>
    </customSheetView>
  </customSheetViews>
  <mergeCells count="3">
    <mergeCell ref="A33:B33"/>
    <mergeCell ref="A35:E35"/>
    <mergeCell ref="A36:E36"/>
  </mergeCells>
  <phoneticPr fontId="0" type="noConversion"/>
  <pageMargins left="0.75" right="0.75" top="1" bottom="1" header="0.5" footer="0.5"/>
  <pageSetup paperSize="9" scale="52" orientation="portrait" r:id="rId2"/>
  <headerFooter alignWithMargins="0">
    <oddHeader xml:space="preserve">&amp;LAanbesteding Cateringdienstverlening t.b.v. Concerndienstverlener FMH met zaaknummer 31151096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6C765-FF8F-4F08-94A6-F92A57E54684}">
  <dimension ref="A1"/>
  <sheetViews>
    <sheetView workbookViewId="0"/>
  </sheetViews>
  <sheetFormatPr defaultRowHeight="12.75"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20</vt:i4>
      </vt:variant>
      <vt:variant>
        <vt:lpstr>Benoemde bereiken</vt:lpstr>
      </vt:variant>
      <vt:variant>
        <vt:i4>33</vt:i4>
      </vt:variant>
    </vt:vector>
  </HeadingPairs>
  <TitlesOfParts>
    <vt:vector size="53" baseType="lpstr">
      <vt:lpstr>1. Instructie en informatie</vt:lpstr>
      <vt:lpstr>2a. Banqueting</vt:lpstr>
      <vt:lpstr>2b. Pilot De Resident</vt:lpstr>
      <vt:lpstr>3a. De Resident (100-299)</vt:lpstr>
      <vt:lpstr>3b. De Resident (300-499)</vt:lpstr>
      <vt:lpstr>3c. De Resident (vanaf 500)</vt:lpstr>
      <vt:lpstr>4a. B73 (100-299)</vt:lpstr>
      <vt:lpstr>4b. B73 (300-499)</vt:lpstr>
      <vt:lpstr>4c. B73 (vanaf 500)</vt:lpstr>
      <vt:lpstr>5a. Beatrixlaan 2 (100-299)</vt:lpstr>
      <vt:lpstr>5b. Beatrixlaan 2 (300-499)</vt:lpstr>
      <vt:lpstr>5c. Beatrixlaan 2 (vanaf 500)</vt:lpstr>
      <vt:lpstr>6a. Koningskade 4 (100-299)</vt:lpstr>
      <vt:lpstr>6b. Koningskade 4 (300-499)</vt:lpstr>
      <vt:lpstr>6c. Koningskade 4 (vanaf 500)</vt:lpstr>
      <vt:lpstr>7. Vergaderservice</vt:lpstr>
      <vt:lpstr>8. Bijeenkomsten</vt:lpstr>
      <vt:lpstr>9. Vergaderlunches</vt:lpstr>
      <vt:lpstr>10. Totale Kosten Dienstverl</vt:lpstr>
      <vt:lpstr>Blad1</vt:lpstr>
      <vt:lpstr>'1. Instructie en informatie'!_GoBack</vt:lpstr>
      <vt:lpstr>'1. Instructie en informatie'!Afdrukbereik</vt:lpstr>
      <vt:lpstr>'10. Totale Kosten Dienstverl'!Afdrukbereik</vt:lpstr>
      <vt:lpstr>'2a. Banqueting'!Afdrukbereik</vt:lpstr>
      <vt:lpstr>'2b. Pilot De Resident'!Afdrukbereik</vt:lpstr>
      <vt:lpstr>'3a. De Resident (100-299)'!Afdrukbereik</vt:lpstr>
      <vt:lpstr>'3b. De Resident (300-499)'!Afdrukbereik</vt:lpstr>
      <vt:lpstr>'3c. De Resident (vanaf 500)'!Afdrukbereik</vt:lpstr>
      <vt:lpstr>'4a. B73 (100-299)'!Afdrukbereik</vt:lpstr>
      <vt:lpstr>'4b. B73 (300-499)'!Afdrukbereik</vt:lpstr>
      <vt:lpstr>'4c. B73 (vanaf 500)'!Afdrukbereik</vt:lpstr>
      <vt:lpstr>'5a. Beatrixlaan 2 (100-299)'!Afdrukbereik</vt:lpstr>
      <vt:lpstr>'5b. Beatrixlaan 2 (300-499)'!Afdrukbereik</vt:lpstr>
      <vt:lpstr>'5c. Beatrixlaan 2 (vanaf 500)'!Afdrukbereik</vt:lpstr>
      <vt:lpstr>'6a. Koningskade 4 (100-299)'!Afdrukbereik</vt:lpstr>
      <vt:lpstr>'6b. Koningskade 4 (300-499)'!Afdrukbereik</vt:lpstr>
      <vt:lpstr>'6c. Koningskade 4 (vanaf 500)'!Afdrukbereik</vt:lpstr>
      <vt:lpstr>'7. Vergaderservice'!Afdrukbereik</vt:lpstr>
      <vt:lpstr>'8. Bijeenkomsten'!Afdrukbereik</vt:lpstr>
      <vt:lpstr>'9. Vergaderlunches'!Afdrukbereik</vt:lpstr>
      <vt:lpstr>'2b. Pilot De Resident'!Afdruktitels</vt:lpstr>
      <vt:lpstr>'3a. De Resident (100-299)'!Afdruktitels</vt:lpstr>
      <vt:lpstr>'3b. De Resident (300-499)'!Afdruktitels</vt:lpstr>
      <vt:lpstr>'3c. De Resident (vanaf 500)'!Afdruktitels</vt:lpstr>
      <vt:lpstr>'4a. B73 (100-299)'!Afdruktitels</vt:lpstr>
      <vt:lpstr>'4b. B73 (300-499)'!Afdruktitels</vt:lpstr>
      <vt:lpstr>'4c. B73 (vanaf 500)'!Afdruktitels</vt:lpstr>
      <vt:lpstr>'5a. Beatrixlaan 2 (100-299)'!Afdruktitels</vt:lpstr>
      <vt:lpstr>'5b. Beatrixlaan 2 (300-499)'!Afdruktitels</vt:lpstr>
      <vt:lpstr>'5c. Beatrixlaan 2 (vanaf 500)'!Afdruktitels</vt:lpstr>
      <vt:lpstr>'6a. Koningskade 4 (100-299)'!Afdruktitels</vt:lpstr>
      <vt:lpstr>'6b. Koningskade 4 (300-499)'!Afdruktitels</vt:lpstr>
      <vt:lpstr>'6c. Koningskade 4 (vanaf 500)'!Afdruktitels</vt:lpstr>
    </vt:vector>
  </TitlesOfParts>
  <Company>Veric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en Vera</dc:creator>
  <cp:lastModifiedBy>Voskuilen, ing. E.T.H. (Edwin)</cp:lastModifiedBy>
  <cp:lastPrinted>2022-06-02T14:53:24Z</cp:lastPrinted>
  <dcterms:created xsi:type="dcterms:W3CDTF">2002-11-26T20:08:27Z</dcterms:created>
  <dcterms:modified xsi:type="dcterms:W3CDTF">2022-06-02T14:54:07Z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 Prijsinvulformulier 31151096.xlsx</vt:lpwstr>
  </property>
</Properties>
</file>