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dsmeer/EA Levering rolcontainers (945)/07. Nota van inlichtingen/"/>
    </mc:Choice>
  </mc:AlternateContent>
  <xr:revisionPtr revIDLastSave="0" documentId="8_{FDF4E012-5671-4C98-8BA6-3667DA351927}" xr6:coauthVersionLast="47" xr6:coauthVersionMax="47" xr10:uidLastSave="{00000000-0000-0000-0000-000000000000}"/>
  <bookViews>
    <workbookView xWindow="13770" yWindow="-11640" windowWidth="20730" windowHeight="11160" tabRatio="909" activeTab="1" xr2:uid="{00000000-000D-0000-FFFF-FFFF00000000}"/>
  </bookViews>
  <sheets>
    <sheet name="Voorblad" sheetId="35" r:id="rId1"/>
    <sheet name="T10 Prijsinvulformulier P1" sheetId="65" r:id="rId2"/>
    <sheet name="T11 Prijsinvulformulier P2" sheetId="66" r:id="rId3"/>
  </sheets>
  <definedNames>
    <definedName name="_xlnm.Print_Area" localSheetId="2">'T11 Prijsinvulformulier P2'!$A$1:$E$75</definedName>
    <definedName name="_xlnm.Print_Area" localSheetId="0">Voorblad!$B$1:$J$36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65" l="1"/>
  <c r="E19" i="65"/>
  <c r="E29" i="65"/>
  <c r="E28" i="65"/>
  <c r="E12" i="65"/>
  <c r="E11" i="65"/>
  <c r="E30" i="65" l="1"/>
  <c r="D52" i="66" l="1"/>
  <c r="D48" i="66"/>
  <c r="D47" i="66"/>
  <c r="D46" i="66"/>
  <c r="D36" i="66"/>
  <c r="D33" i="66"/>
  <c r="E29" i="66"/>
  <c r="E47" i="66" l="1"/>
  <c r="E46" i="66"/>
  <c r="E28" i="66"/>
  <c r="E30" i="66" s="1"/>
  <c r="E8" i="65" l="1"/>
  <c r="E20" i="66"/>
  <c r="E5" i="66"/>
  <c r="E4" i="66"/>
  <c r="E3" i="66" l="1"/>
  <c r="E69" i="66" l="1"/>
  <c r="E68" i="66"/>
  <c r="E67" i="66"/>
  <c r="E65" i="66"/>
  <c r="E63" i="66"/>
  <c r="E62" i="66"/>
  <c r="E61" i="66"/>
  <c r="E60" i="66"/>
  <c r="E58" i="66"/>
  <c r="E57" i="66"/>
  <c r="E56" i="66"/>
  <c r="E52" i="66"/>
  <c r="E70" i="66" l="1"/>
  <c r="E6" i="65"/>
  <c r="E23" i="66"/>
  <c r="E22" i="66"/>
  <c r="E48" i="66"/>
  <c r="E49" i="66" s="1"/>
  <c r="E42" i="66"/>
  <c r="E41" i="66"/>
  <c r="E40" i="66"/>
  <c r="E39" i="66"/>
  <c r="E36" i="66"/>
  <c r="E35" i="66"/>
  <c r="E34" i="66"/>
  <c r="E33" i="66"/>
  <c r="E24" i="66"/>
  <c r="E21" i="66"/>
  <c r="E19" i="66"/>
  <c r="E25" i="66" s="1"/>
  <c r="E15" i="66"/>
  <c r="E14" i="66"/>
  <c r="E13" i="66"/>
  <c r="E12" i="66"/>
  <c r="E11" i="66"/>
  <c r="E10" i="66"/>
  <c r="E7" i="66"/>
  <c r="E6" i="66"/>
  <c r="E35" i="65"/>
  <c r="E15" i="65"/>
  <c r="E5" i="65"/>
  <c r="E37" i="65"/>
  <c r="E34" i="65"/>
  <c r="E23" i="65"/>
  <c r="E21" i="65"/>
  <c r="E18" i="65"/>
  <c r="E14" i="65"/>
  <c r="E9" i="65"/>
  <c r="E7" i="65"/>
  <c r="E4" i="65"/>
  <c r="E43" i="66" l="1"/>
  <c r="E38" i="65"/>
  <c r="E16" i="66"/>
  <c r="E24" i="65"/>
  <c r="E41" i="65" s="1"/>
  <c r="E73" i="66" l="1"/>
</calcChain>
</file>

<file path=xl/sharedStrings.xml><?xml version="1.0" encoding="utf-8"?>
<sst xmlns="http://schemas.openxmlformats.org/spreadsheetml/2006/main" count="188" uniqueCount="139">
  <si>
    <t>Aantal (B)</t>
  </si>
  <si>
    <t>Subtotalen (AxB) excl. BTW</t>
  </si>
  <si>
    <t>Percelen</t>
  </si>
  <si>
    <t>Perceel 1:</t>
  </si>
  <si>
    <t>Inhoud</t>
  </si>
  <si>
    <t>T1:</t>
  </si>
  <si>
    <t>T2:</t>
  </si>
  <si>
    <t>T3:</t>
  </si>
  <si>
    <t xml:space="preserve">T4: </t>
  </si>
  <si>
    <t>Europese Aanbesteding  
Levering diverse containers inclusief plaatsing en bijbehorende dienstverlening</t>
  </si>
  <si>
    <t xml:space="preserve">Perceel 2: </t>
  </si>
  <si>
    <t>Diensten m.b.t. innemen en uitzetten minicontainers (onderdeel 1)</t>
  </si>
  <si>
    <t xml:space="preserve">Levering chips (onderdeel 2) </t>
  </si>
  <si>
    <t>Levering minicontainers (onderdeel 3)</t>
  </si>
  <si>
    <t>Eisen diensten (Perceel 1: onderdeel 1)</t>
  </si>
  <si>
    <t>Eisen chips (Perceel 1: onderdeel 2)</t>
  </si>
  <si>
    <t xml:space="preserve">T5: </t>
  </si>
  <si>
    <t xml:space="preserve">T6: </t>
  </si>
  <si>
    <t>Levering en plaatsing bovengrondse containers (onderdeel 2)</t>
  </si>
  <si>
    <t>Levering toegangscontrolesystemen (onderdeel 3)</t>
  </si>
  <si>
    <t xml:space="preserve">T7: </t>
  </si>
  <si>
    <t xml:space="preserve">T8:  </t>
  </si>
  <si>
    <t xml:space="preserve">T9: </t>
  </si>
  <si>
    <t xml:space="preserve">T10: </t>
  </si>
  <si>
    <t>Prijs per stuk</t>
  </si>
  <si>
    <r>
      <rPr>
        <b/>
        <sz val="14"/>
        <color theme="0"/>
        <rFont val="Century Gothic"/>
        <family val="2"/>
      </rPr>
      <t>PRIJSINVULFORMULIER PERCEEL 1
Levering minicontainers met chip en bijbehorende dienstverlening</t>
    </r>
    <r>
      <rPr>
        <b/>
        <sz val="14"/>
        <color rgb="FFFF0000"/>
        <rFont val="Century Gothic"/>
        <family val="2"/>
      </rPr>
      <t xml:space="preserve">
</t>
    </r>
    <r>
      <rPr>
        <b/>
        <sz val="14"/>
        <color indexed="9"/>
        <rFont val="Century Gothic"/>
        <family val="2"/>
      </rPr>
      <t xml:space="preserve">
</t>
    </r>
  </si>
  <si>
    <t>Naam inschrijver:</t>
  </si>
  <si>
    <t>Eenheid</t>
  </si>
  <si>
    <t>Prijs per eenheid (A)</t>
  </si>
  <si>
    <t>Subtotaal (AxB)</t>
  </si>
  <si>
    <t>Leveren en uitzetten minicontainers</t>
  </si>
  <si>
    <t xml:space="preserve">Per minicontainer </t>
  </si>
  <si>
    <t>Leveren van een identificatiechip</t>
  </si>
  <si>
    <t>Per identificatiechip</t>
  </si>
  <si>
    <t>Mailing</t>
  </si>
  <si>
    <t>Per adres</t>
  </si>
  <si>
    <t>Callcenter en overige kosten</t>
  </si>
  <si>
    <t>Beschikbaar stellen van callcenter en overige benodigdheden</t>
  </si>
  <si>
    <t xml:space="preserve">Per week </t>
  </si>
  <si>
    <t>Overig</t>
  </si>
  <si>
    <t>Eenmalige projectkosten</t>
  </si>
  <si>
    <t>Per project</t>
  </si>
  <si>
    <t>Nabestellingen</t>
  </si>
  <si>
    <t>Prijs per stuk (A)</t>
  </si>
  <si>
    <t xml:space="preserve">Prijs per identificatiechip </t>
  </si>
  <si>
    <t xml:space="preserve">Inschrijfprijs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</si>
  <si>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</si>
  <si>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 xml:space="preserve">Omdekselen van bestaande restafval minicontainers </t>
  </si>
  <si>
    <t>Alsnog uitzetten van een nieuwe minicontainer (OPK) inclusief alle kosten inzake de beschreven werkzaamheden</t>
  </si>
  <si>
    <t>Romp 240 liter grijs incl. as, wielen (inclusief deksel voor restafval- grijs, en OPK- blauw)</t>
  </si>
  <si>
    <t xml:space="preserve">
Subtotaal kosten</t>
  </si>
  <si>
    <t>Prijs* per stuk(A) excl. BTW</t>
  </si>
  <si>
    <t>Prijzen van losse onderdelen (exclusief montage):</t>
  </si>
  <si>
    <t>Inwerpvoorziening compleet</t>
  </si>
  <si>
    <t>Deur voor in- en uitrijden minicontainer</t>
  </si>
  <si>
    <t>Sleutel tbv openen en sluiten losdeur</t>
  </si>
  <si>
    <t>Totaal perceel 1</t>
  </si>
  <si>
    <t xml:space="preserve">SubTotaal </t>
  </si>
  <si>
    <t>OPTIONEEL</t>
  </si>
  <si>
    <t>Bestrating aanpssen (indien noodzakelijk)</t>
  </si>
  <si>
    <t>Toegangscontrolesystemen</t>
  </si>
  <si>
    <t xml:space="preserve">Leveren toegangscontrolesysteem compleet </t>
  </si>
  <si>
    <t>Gebruiksgereed maken software, inclusief éénmalige opleiding</t>
  </si>
  <si>
    <t>Maandelijkse abonnementskosten per toegangscontrolesysteem, waarbij alle communicatie is inbegrepen.</t>
  </si>
  <si>
    <t>Leveren losse kaartlezer/besturingsunit</t>
  </si>
  <si>
    <t>Leveren van een complete kabelset</t>
  </si>
  <si>
    <t>Leveren van een los elektronisch slot</t>
  </si>
  <si>
    <t>Leveren van een losse batterij</t>
  </si>
  <si>
    <t xml:space="preserve">Levering toegangscontrolesysteem compleet in combinatie met accu/zonnecellen </t>
  </si>
  <si>
    <t xml:space="preserve">Verwerkingstarief beton en metalen </t>
  </si>
  <si>
    <t>Kosten verzorgen van de mailing (inclusief sticker voor de om te dekselen minicontainers)</t>
  </si>
  <si>
    <t>Eisen minicontainers (Perceel 1: onderdeel 3)</t>
  </si>
  <si>
    <t>Prijsinvulformulier (Perceel 1)</t>
  </si>
  <si>
    <t xml:space="preserve">Prijsinvulformulier (Perceel 2 </t>
  </si>
  <si>
    <t>Sleutel tbv openen en sluiten inspectieluik</t>
  </si>
  <si>
    <t xml:space="preserve">Reparatie, onderhoud en keuren diverse containers (onderdeel 4) </t>
  </si>
  <si>
    <t xml:space="preserve">T11: </t>
  </si>
  <si>
    <t xml:space="preserve">Verwijderen bestaande betonnen/metalen cocons, inclusief transport. </t>
  </si>
  <si>
    <t>Romp 240 liter grijs incl. as, wielen (inclusief deksel voor gft- groen)</t>
  </si>
  <si>
    <t xml:space="preserve">PRIJSINVULFORMULIER PERCEEL 2
Levering en plaatsing diverse containers incl. bijbehorende dienstverlening
</t>
  </si>
  <si>
    <t>Kwalitatieve gunningscriteria levering minicontainers incl. chip en bijbehorende dienstverlening (Perceel 1)</t>
  </si>
  <si>
    <t xml:space="preserve">Kwalitatieve gunningscriteria levering diverse containers incl. toegangscontrolesysteem en bijbehorende dienstverlening (Perceel 2)  </t>
  </si>
  <si>
    <t>Complete containers</t>
  </si>
  <si>
    <t>Identificatiechips</t>
  </si>
  <si>
    <t>Reparatie, onderhoud en keuring</t>
  </si>
  <si>
    <t>De- en monteren van de inwerpzuil (niet vervangen)</t>
  </si>
  <si>
    <t>Vervangen van de veiligheidsvloer</t>
  </si>
  <si>
    <t xml:space="preserve">Vervangen van de bodemkleppen </t>
  </si>
  <si>
    <t xml:space="preserve">Vervangen slot van de deur </t>
  </si>
  <si>
    <r>
      <rPr>
        <b/>
        <u/>
        <sz val="9"/>
        <rFont val="Century Gothic"/>
        <family val="2"/>
      </rPr>
      <t xml:space="preserve">Vaste prijsopgave voor veel voorkomende werkzaamheden. </t>
    </r>
    <r>
      <rPr>
        <b/>
        <sz val="9"/>
        <rFont val="Century Gothic"/>
        <family val="2"/>
      </rPr>
      <t xml:space="preserve">
</t>
    </r>
    <r>
      <rPr>
        <b/>
        <u/>
        <sz val="9"/>
        <rFont val="Century Gothic"/>
        <family val="2"/>
      </rPr>
      <t xml:space="preserve">De door inschrijver in te vullen bedragen zijn all-in prijzen (inclusief alle kosten zoals arbeidsloon, klein materiaal, onderdelen, etc). Het betreffen vaste bedragen (behoudens indexatie) gedurende de looptijd van het contract. </t>
    </r>
  </si>
  <si>
    <t xml:space="preserve">Ondergrondse containers </t>
  </si>
  <si>
    <t>Alle type containers</t>
  </si>
  <si>
    <t xml:space="preserve">Stellen van het deurtje (scharnieren niet vernieuwen) </t>
  </si>
  <si>
    <t xml:space="preserve">Aanbrengen van een uniek containernummer op de inwerpzuil van de container conform de eisen zoals gesteld in perceel 2. </t>
  </si>
  <si>
    <t xml:space="preserve">Vervangen kettingen 5m3 </t>
  </si>
  <si>
    <t xml:space="preserve">Boven- en ondergrondse containers </t>
  </si>
  <si>
    <t>Bovengrondse containers</t>
  </si>
  <si>
    <t xml:space="preserve">Vervangen van de hijsstang (3-haak) </t>
  </si>
  <si>
    <t xml:space="preserve">Vervangen van de geleidebuis (3-haak) </t>
  </si>
  <si>
    <t xml:space="preserve">Vervangen van het juk </t>
  </si>
  <si>
    <t xml:space="preserve">Vervangen kettingen/ stangen 3,5 m3 </t>
  </si>
  <si>
    <t>Leveren 240 liter minicontainer, met grijze romp incl. as, wielen en met deksel voor OPK-blauw.</t>
  </si>
  <si>
    <t xml:space="preserve">Levering en plaatsing containerbehuizingen (onderdeel 1) </t>
  </si>
  <si>
    <t xml:space="preserve">Containerbehuizingen </t>
  </si>
  <si>
    <t>Plaatsing van een containerbehuizing (inclusief betonplaat) in elementenverharding excl. asfalt</t>
  </si>
  <si>
    <t>Plaatsing van een containerbehuizing (inclusief betonplaat) in het groen</t>
  </si>
  <si>
    <t>Containerbehuizing exclusief betonplaat</t>
  </si>
  <si>
    <t>Minicontainer geleiding set in de containerbehuizing</t>
  </si>
  <si>
    <t>Slot van de losdeur van de containerbehuizing</t>
  </si>
  <si>
    <t>Preventieve jaarlijkse onderhoudsbeurt onderlossende containers inclusief keuring en keuringsrapport(opnamesysteem, inwerpzuil, veiligheidsvloer, voetgangersplatform, collector) per container</t>
  </si>
  <si>
    <t xml:space="preserve">Aanschafprijs bovengrondse onderlossende containe voor GFTE,  inclusief plaatsing en montage van het toegangscontrolesysteem.  </t>
  </si>
  <si>
    <t xml:space="preserve">Aanschafprijs bovengrondse onderlossende container voor Restafval + PMD ,  inclusief plaatsing en montage van het toegangscontrolesysteem.  </t>
  </si>
  <si>
    <t xml:space="preserve">Leveren, plaatsen en afmonteren van een Restafval + PMD containerbehuizing voor twee minicontainers inclusief betonplaat en montage van het  toegangscontrolesysteem. </t>
  </si>
  <si>
    <t>Uitzetten van een minicontainer (restafval + PMD) inclusief alle kosten inzake de beschreven werkzaamheden</t>
  </si>
  <si>
    <t>Uitzetten van een minicontainer (GFTE) inclusief alle kosten inzake de beschreven werkzaamheden</t>
  </si>
  <si>
    <t>Leveren 240 liter minicontainer, met grijze romp incl. as, wielen en met deksel voor restafval + PMD-grijs.</t>
  </si>
  <si>
    <t>Leveren 240 liter minicontainer, met groene romp incl. as, wielen en met deksel voor GFTE-groen.</t>
  </si>
  <si>
    <t xml:space="preserve">Leveren toegangscontrolesysteem compleet voor het bedienen van twee inwerpopeningen </t>
  </si>
  <si>
    <t>Levering toegangscontrolesysteem compleet in combinatie met accu/zonnecellen en voor het bedienen van twee inwerpopeningen</t>
  </si>
  <si>
    <t xml:space="preserve">Leveren, plaatsen en afmonteren van een dubbele  Oud Papier en Karton containerbehuizing voor twee minicontainers inclusief betonplaat. </t>
  </si>
  <si>
    <t xml:space="preserve">Leveren, plaatsen en afmonteren van een  GFTE containerbehuizing voor twee minicontainers inclusief betonplaat en montage van het  toegangscontrolesysteem. </t>
  </si>
  <si>
    <t xml:space="preserve">Aanschafprijs bovengrondse onderlossende container voor Restafval + PMD met twee inwerpopeningen,  inclusief plaatsing en montage van het toegangscontrolesysteem.  </t>
  </si>
  <si>
    <t xml:space="preserve">Aanschafprijs bovengrondse onderlossende container voor GFTE met twee inwerpopeningen,  inclusief plaatsing en montage van het toegangscontrolesysteem.  </t>
  </si>
  <si>
    <t>Eisen levering en plaatsing containerbehuizingen (Perceel 2: onderdeel 1)</t>
  </si>
  <si>
    <t>Eisen levering en plaatsing bovengrondse containers (Perceel 2: onderdeel 2)</t>
  </si>
  <si>
    <t xml:space="preserve">Eisen levering toegangscontrolesystemen (Perceel 2: onderdeel 3) </t>
  </si>
  <si>
    <t>Innemen minicontainers</t>
  </si>
  <si>
    <t>Prijs voor het innemen van een bestaande uitstaande 240 liter  minicontainer restafval (excl. de eventuele opbrengst voor opdrachtgever).</t>
  </si>
  <si>
    <t>Prijs voor het innemen van een bestaande uitstaande 140 liter minicontainer GFTE (excl. de eventuele opbrengst voor opdrachtgever).</t>
  </si>
  <si>
    <t xml:space="preserve">Opbrengst bij inname van geleverde minicontainers </t>
  </si>
  <si>
    <t>Volledige minicontainer (incl. as, wielen en deksel) ongeacht kleur deksel</t>
  </si>
  <si>
    <t>140 liter</t>
  </si>
  <si>
    <t>240 liter</t>
  </si>
  <si>
    <t xml:space="preserve">Volume </t>
  </si>
  <si>
    <t>Opbrengst per stuk (A)</t>
  </si>
  <si>
    <t xml:space="preserve">
Subtotaal opbrengst </t>
  </si>
  <si>
    <t>Gebruik software, inclusief helpdesk; prijs per jaar.</t>
  </si>
  <si>
    <t xml:space="preserve">Kosten verzorgen van één enquête middels een website </t>
  </si>
  <si>
    <t>Optioneel:  Extra mailing voor het invullen van de  enquête.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</si>
</sst>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57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indexed="9"/>
      <name val="Century Gothic"/>
      <family val="2"/>
    </font>
    <font>
      <b/>
      <sz val="9"/>
      <color indexed="9"/>
      <name val="Century Gothic"/>
      <family val="2"/>
    </font>
    <font>
      <b/>
      <sz val="9"/>
      <color theme="0"/>
      <name val="Century Gothic"/>
      <family val="2"/>
    </font>
    <font>
      <sz val="9"/>
      <color rgb="FFFF0000"/>
      <name val="Century Gothic"/>
      <family val="2"/>
    </font>
    <font>
      <b/>
      <sz val="14"/>
      <color theme="0"/>
      <name val="Century Gothic"/>
      <family val="2"/>
    </font>
    <font>
      <vertAlign val="superscript"/>
      <sz val="9"/>
      <name val="Century Gothic"/>
      <family val="2"/>
    </font>
    <font>
      <b/>
      <sz val="14"/>
      <color indexed="9"/>
      <name val="Century Gothic"/>
      <family val="2"/>
    </font>
    <font>
      <b/>
      <sz val="14"/>
      <color rgb="FFFF0000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  <font>
      <b/>
      <u/>
      <sz val="9"/>
      <color theme="1"/>
      <name val="Century Gothic"/>
      <family val="2"/>
    </font>
    <font>
      <b/>
      <sz val="9"/>
      <name val="Arial"/>
      <family val="2"/>
    </font>
    <font>
      <i/>
      <sz val="9"/>
      <color theme="1"/>
      <name val="Century Gothic"/>
      <family val="2"/>
    </font>
    <font>
      <b/>
      <sz val="12"/>
      <color rgb="FFFFFFFF"/>
      <name val="Century Gothic"/>
      <family val="2"/>
    </font>
    <font>
      <sz val="9"/>
      <color rgb="FF0000FF"/>
      <name val="Century Gothic"/>
      <family val="2"/>
    </font>
    <font>
      <b/>
      <u/>
      <sz val="9"/>
      <name val="Century Gothic"/>
      <family val="2"/>
    </font>
    <font>
      <sz val="10"/>
      <color rgb="FF7030A0"/>
      <name val="Century Gothic"/>
      <family val="2"/>
    </font>
    <font>
      <b/>
      <sz val="10"/>
      <color rgb="FF7030A0"/>
      <name val="Century Gothic"/>
      <family val="2"/>
    </font>
    <font>
      <b/>
      <i/>
      <sz val="1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73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164" fontId="10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35" fillId="23" borderId="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31" fillId="0" borderId="0"/>
    <xf numFmtId="0" fontId="37" fillId="0" borderId="0"/>
    <xf numFmtId="0" fontId="31" fillId="0" borderId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36">
    <xf numFmtId="0" fontId="0" fillId="0" borderId="0" xfId="0"/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vertical="top"/>
    </xf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11" fillId="0" borderId="10" xfId="543" applyFont="1" applyBorder="1" applyAlignment="1">
      <alignment vertical="center" wrapText="1"/>
    </xf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Fill="1" applyBorder="1" applyAlignment="1"/>
    <xf numFmtId="0" fontId="11" fillId="0" borderId="10" xfId="543" applyFont="1" applyBorder="1" applyAlignment="1">
      <alignment horizontal="center" vertical="center" wrapText="1"/>
    </xf>
    <xf numFmtId="0" fontId="10" fillId="0" borderId="0" xfId="0" applyFont="1"/>
    <xf numFmtId="0" fontId="41" fillId="0" borderId="0" xfId="0" applyFont="1" applyAlignment="1">
      <alignment wrapText="1"/>
    </xf>
    <xf numFmtId="0" fontId="0" fillId="0" borderId="0" xfId="0" applyFill="1"/>
    <xf numFmtId="0" fontId="44" fillId="24" borderId="22" xfId="544" applyFont="1" applyFill="1" applyBorder="1" applyAlignment="1">
      <alignment vertical="top" wrapText="1"/>
    </xf>
    <xf numFmtId="0" fontId="39" fillId="24" borderId="23" xfId="544" applyFont="1" applyFill="1" applyBorder="1" applyAlignment="1">
      <alignment horizontal="right" vertical="center" wrapText="1"/>
    </xf>
    <xf numFmtId="0" fontId="39" fillId="24" borderId="28" xfId="543" applyFont="1" applyFill="1" applyBorder="1" applyAlignment="1">
      <alignment vertical="center" wrapText="1"/>
    </xf>
    <xf numFmtId="0" fontId="39" fillId="24" borderId="0" xfId="543" applyFont="1" applyFill="1" applyAlignment="1">
      <alignment horizontal="center" vertical="center" wrapText="1"/>
    </xf>
    <xf numFmtId="0" fontId="39" fillId="24" borderId="29" xfId="543" applyFont="1" applyFill="1" applyBorder="1" applyAlignment="1">
      <alignment horizontal="center" vertical="center" wrapText="1"/>
    </xf>
    <xf numFmtId="0" fontId="34" fillId="25" borderId="28" xfId="544" applyFont="1" applyFill="1" applyBorder="1" applyAlignment="1">
      <alignment vertical="center"/>
    </xf>
    <xf numFmtId="0" fontId="34" fillId="25" borderId="0" xfId="544" applyFont="1" applyFill="1" applyAlignment="1">
      <alignment horizontal="center" vertical="center"/>
    </xf>
    <xf numFmtId="0" fontId="34" fillId="25" borderId="0" xfId="544" applyFont="1" applyFill="1" applyAlignment="1">
      <alignment vertical="center"/>
    </xf>
    <xf numFmtId="0" fontId="34" fillId="25" borderId="29" xfId="544" applyFont="1" applyFill="1" applyBorder="1" applyAlignment="1">
      <alignment vertical="center"/>
    </xf>
    <xf numFmtId="165" fontId="11" fillId="0" borderId="10" xfId="670" applyNumberFormat="1" applyFont="1" applyFill="1" applyBorder="1" applyAlignment="1" applyProtection="1">
      <alignment horizontal="center" vertical="center" wrapText="1"/>
    </xf>
    <xf numFmtId="164" fontId="11" fillId="0" borderId="10" xfId="662" applyFont="1" applyBorder="1" applyAlignment="1" applyProtection="1">
      <alignment vertical="center" wrapText="1"/>
    </xf>
    <xf numFmtId="0" fontId="34" fillId="25" borderId="20" xfId="544" applyFont="1" applyFill="1" applyBorder="1" applyAlignment="1">
      <alignment vertical="center"/>
    </xf>
    <xf numFmtId="0" fontId="34" fillId="25" borderId="31" xfId="544" applyFont="1" applyFill="1" applyBorder="1" applyAlignment="1">
      <alignment horizontal="center" vertical="center"/>
    </xf>
    <xf numFmtId="0" fontId="34" fillId="25" borderId="31" xfId="544" applyFont="1" applyFill="1" applyBorder="1" applyAlignment="1">
      <alignment vertical="center"/>
    </xf>
    <xf numFmtId="0" fontId="34" fillId="25" borderId="21" xfId="544" applyFont="1" applyFill="1" applyBorder="1" applyAlignment="1">
      <alignment vertical="center"/>
    </xf>
    <xf numFmtId="44" fontId="11" fillId="27" borderId="10" xfId="670" applyFont="1" applyFill="1" applyBorder="1" applyAlignment="1" applyProtection="1">
      <alignment vertical="center" wrapText="1"/>
    </xf>
    <xf numFmtId="0" fontId="34" fillId="25" borderId="20" xfId="544" applyFont="1" applyFill="1" applyBorder="1" applyAlignment="1">
      <alignment vertical="top"/>
    </xf>
    <xf numFmtId="44" fontId="11" fillId="27" borderId="20" xfId="670" applyFont="1" applyFill="1" applyBorder="1" applyAlignment="1" applyProtection="1">
      <alignment vertical="center" wrapText="1"/>
    </xf>
    <xf numFmtId="165" fontId="11" fillId="0" borderId="10" xfId="543" applyNumberFormat="1" applyFont="1" applyBorder="1" applyAlignment="1">
      <alignment horizontal="center" vertical="center" wrapText="1"/>
    </xf>
    <xf numFmtId="44" fontId="11" fillId="0" borderId="10" xfId="670" applyFont="1" applyFill="1" applyBorder="1" applyAlignment="1" applyProtection="1">
      <alignment vertical="center" wrapText="1"/>
    </xf>
    <xf numFmtId="0" fontId="11" fillId="0" borderId="0" xfId="543" applyFont="1" applyAlignment="1">
      <alignment vertical="center" wrapText="1"/>
    </xf>
    <xf numFmtId="0" fontId="11" fillId="0" borderId="0" xfId="543" applyFont="1" applyAlignment="1">
      <alignment horizontal="center" vertical="center" wrapText="1"/>
    </xf>
    <xf numFmtId="44" fontId="11" fillId="0" borderId="0" xfId="670" applyFont="1" applyFill="1" applyBorder="1" applyAlignment="1" applyProtection="1">
      <alignment vertical="center" wrapText="1"/>
    </xf>
    <xf numFmtId="0" fontId="39" fillId="24" borderId="10" xfId="543" applyFont="1" applyFill="1" applyBorder="1" applyAlignment="1">
      <alignment horizontal="left" vertical="center" wrapText="1"/>
    </xf>
    <xf numFmtId="44" fontId="11" fillId="0" borderId="21" xfId="670" applyFont="1" applyFill="1" applyBorder="1" applyAlignment="1" applyProtection="1">
      <alignment vertical="center" wrapText="1"/>
    </xf>
    <xf numFmtId="0" fontId="39" fillId="0" borderId="0" xfId="543" applyFont="1" applyAlignment="1">
      <alignment horizontal="left" vertical="center" wrapText="1"/>
    </xf>
    <xf numFmtId="165" fontId="11" fillId="0" borderId="0" xfId="543" applyNumberFormat="1" applyFont="1" applyAlignment="1">
      <alignment horizontal="center" vertical="center" wrapText="1"/>
    </xf>
    <xf numFmtId="0" fontId="39" fillId="24" borderId="22" xfId="543" applyFont="1" applyFill="1" applyBorder="1" applyAlignment="1">
      <alignment vertical="center" wrapText="1"/>
    </xf>
    <xf numFmtId="0" fontId="39" fillId="24" borderId="23" xfId="543" applyFont="1" applyFill="1" applyBorder="1" applyAlignment="1">
      <alignment horizontal="center" vertical="center" wrapText="1"/>
    </xf>
    <xf numFmtId="0" fontId="39" fillId="24" borderId="24" xfId="543" applyFont="1" applyFill="1" applyBorder="1" applyAlignment="1">
      <alignment horizontal="center" vertical="center" wrapText="1"/>
    </xf>
    <xf numFmtId="0" fontId="34" fillId="25" borderId="10" xfId="544" applyFont="1" applyFill="1" applyBorder="1" applyAlignment="1">
      <alignment vertical="center"/>
    </xf>
    <xf numFmtId="0" fontId="34" fillId="25" borderId="10" xfId="544" applyFont="1" applyFill="1" applyBorder="1" applyAlignment="1">
      <alignment horizontal="center" vertical="center"/>
    </xf>
    <xf numFmtId="0" fontId="41" fillId="0" borderId="0" xfId="543" applyFont="1" applyAlignment="1">
      <alignment horizontal="left" vertical="center" wrapText="1"/>
    </xf>
    <xf numFmtId="0" fontId="43" fillId="0" borderId="0" xfId="543" applyFont="1" applyAlignment="1">
      <alignment horizontal="left" vertical="top" wrapText="1"/>
    </xf>
    <xf numFmtId="0" fontId="34" fillId="0" borderId="0" xfId="543" applyFont="1" applyAlignment="1">
      <alignment vertical="center" wrapText="1"/>
    </xf>
    <xf numFmtId="164" fontId="34" fillId="0" borderId="21" xfId="662" applyFont="1" applyFill="1" applyBorder="1" applyAlignment="1" applyProtection="1">
      <alignment vertical="center" wrapText="1"/>
    </xf>
    <xf numFmtId="164" fontId="34" fillId="0" borderId="0" xfId="662" applyFont="1" applyFill="1" applyBorder="1" applyAlignment="1" applyProtection="1">
      <alignment vertical="center" wrapText="1"/>
    </xf>
    <xf numFmtId="0" fontId="46" fillId="0" borderId="0" xfId="543" applyFont="1" applyAlignment="1">
      <alignment horizontal="left" vertical="top" wrapText="1"/>
    </xf>
    <xf numFmtId="0" fontId="8" fillId="0" borderId="0" xfId="543" applyFont="1" applyAlignment="1">
      <alignment vertical="center" wrapText="1"/>
    </xf>
    <xf numFmtId="0" fontId="33" fillId="24" borderId="10" xfId="543" applyFont="1" applyFill="1" applyBorder="1" applyAlignment="1">
      <alignment horizontal="right" vertical="center" wrapText="1"/>
    </xf>
    <xf numFmtId="164" fontId="8" fillId="0" borderId="10" xfId="662" applyFont="1" applyFill="1" applyBorder="1" applyAlignment="1" applyProtection="1">
      <alignment vertical="center" wrapText="1"/>
    </xf>
    <xf numFmtId="0" fontId="11" fillId="0" borderId="0" xfId="543" applyFont="1" applyAlignment="1">
      <alignment vertical="center"/>
    </xf>
    <xf numFmtId="0" fontId="47" fillId="0" borderId="0" xfId="543" applyFont="1"/>
    <xf numFmtId="0" fontId="32" fillId="0" borderId="0" xfId="0" applyFont="1"/>
    <xf numFmtId="0" fontId="44" fillId="24" borderId="0" xfId="544" applyFont="1" applyFill="1" applyAlignment="1">
      <alignment vertical="top" wrapText="1"/>
    </xf>
    <xf numFmtId="0" fontId="38" fillId="24" borderId="31" xfId="0" applyFont="1" applyFill="1" applyBorder="1" applyAlignment="1">
      <alignment horizontal="center" vertical="center" wrapText="1"/>
    </xf>
    <xf numFmtId="0" fontId="39" fillId="24" borderId="20" xfId="0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9" fillId="24" borderId="2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164" fontId="6" fillId="27" borderId="28" xfId="391" applyFont="1" applyFill="1" applyBorder="1" applyProtection="1">
      <protection locked="0"/>
    </xf>
    <xf numFmtId="1" fontId="11" fillId="0" borderId="32" xfId="0" applyNumberFormat="1" applyFont="1" applyBorder="1" applyAlignment="1">
      <alignment horizontal="center" vertical="center"/>
    </xf>
    <xf numFmtId="164" fontId="6" fillId="0" borderId="29" xfId="391" applyFont="1" applyBorder="1" applyProtection="1"/>
    <xf numFmtId="0" fontId="6" fillId="0" borderId="27" xfId="0" applyFont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164" fontId="6" fillId="0" borderId="28" xfId="391" applyFont="1" applyFill="1" applyBorder="1" applyProtection="1">
      <protection locked="0"/>
    </xf>
    <xf numFmtId="0" fontId="48" fillId="0" borderId="27" xfId="0" applyFont="1" applyBorder="1"/>
    <xf numFmtId="0" fontId="6" fillId="0" borderId="27" xfId="0" applyFont="1" applyBorder="1"/>
    <xf numFmtId="0" fontId="6" fillId="0" borderId="0" xfId="0" applyFont="1" applyAlignment="1">
      <alignment horizontal="left" vertical="center"/>
    </xf>
    <xf numFmtId="0" fontId="36" fillId="0" borderId="30" xfId="0" applyFont="1" applyBorder="1"/>
    <xf numFmtId="0" fontId="6" fillId="0" borderId="11" xfId="0" applyFont="1" applyBorder="1" applyAlignment="1">
      <alignment vertical="center"/>
    </xf>
    <xf numFmtId="164" fontId="6" fillId="27" borderId="25" xfId="391" applyFont="1" applyFill="1" applyBorder="1" applyProtection="1">
      <protection locked="0"/>
    </xf>
    <xf numFmtId="0" fontId="11" fillId="0" borderId="34" xfId="0" applyFont="1" applyBorder="1" applyAlignment="1">
      <alignment horizontal="center" vertical="center"/>
    </xf>
    <xf numFmtId="164" fontId="6" fillId="0" borderId="26" xfId="391" applyFont="1" applyBorder="1" applyProtection="1"/>
    <xf numFmtId="0" fontId="40" fillId="0" borderId="0" xfId="0" applyFont="1" applyAlignment="1">
      <alignment vertical="center" wrapText="1"/>
    </xf>
    <xf numFmtId="164" fontId="49" fillId="0" borderId="10" xfId="391" applyFont="1" applyBorder="1" applyAlignment="1" applyProtection="1">
      <alignment horizontal="right" vertical="center"/>
    </xf>
    <xf numFmtId="164" fontId="49" fillId="0" borderId="0" xfId="391" applyFont="1" applyBorder="1" applyAlignment="1" applyProtection="1">
      <alignment horizontal="right" vertical="center"/>
    </xf>
    <xf numFmtId="0" fontId="38" fillId="24" borderId="23" xfId="0" applyFont="1" applyFill="1" applyBorder="1" applyAlignment="1">
      <alignment horizontal="center" vertical="center" wrapText="1"/>
    </xf>
    <xf numFmtId="0" fontId="39" fillId="24" borderId="22" xfId="0" applyFont="1" applyFill="1" applyBorder="1" applyAlignment="1">
      <alignment horizontal="center" vertical="center" wrapText="1"/>
    </xf>
    <xf numFmtId="0" fontId="39" fillId="24" borderId="35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/>
    </xf>
    <xf numFmtId="164" fontId="50" fillId="0" borderId="10" xfId="391" applyFont="1" applyBorder="1" applyAlignment="1" applyProtection="1">
      <alignment vertical="center"/>
    </xf>
    <xf numFmtId="0" fontId="32" fillId="0" borderId="0" xfId="0" applyFont="1" applyAlignment="1">
      <alignment horizontal="left" wrapText="1"/>
    </xf>
    <xf numFmtId="164" fontId="50" fillId="0" borderId="0" xfId="391" applyFont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164" fontId="6" fillId="27" borderId="35" xfId="391" applyFont="1" applyFill="1" applyBorder="1" applyAlignment="1" applyProtection="1">
      <alignment vertical="center"/>
      <protection locked="0"/>
    </xf>
    <xf numFmtId="0" fontId="11" fillId="0" borderId="35" xfId="0" applyFont="1" applyBorder="1" applyAlignment="1">
      <alignment horizontal="center" vertical="center"/>
    </xf>
    <xf numFmtId="164" fontId="6" fillId="0" borderId="35" xfId="391" applyFont="1" applyBorder="1" applyAlignment="1" applyProtection="1">
      <alignment horizontal="right"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164" fontId="6" fillId="27" borderId="32" xfId="391" applyFont="1" applyFill="1" applyBorder="1" applyAlignment="1" applyProtection="1">
      <alignment vertical="center"/>
      <protection locked="0"/>
    </xf>
    <xf numFmtId="164" fontId="6" fillId="0" borderId="32" xfId="391" applyFont="1" applyBorder="1" applyAlignment="1" applyProtection="1">
      <alignment horizontal="right" vertical="center"/>
    </xf>
    <xf numFmtId="0" fontId="6" fillId="0" borderId="26" xfId="0" applyFont="1" applyBorder="1" applyAlignment="1">
      <alignment vertical="center"/>
    </xf>
    <xf numFmtId="164" fontId="6" fillId="27" borderId="34" xfId="391" applyFont="1" applyFill="1" applyBorder="1" applyAlignment="1" applyProtection="1">
      <alignment vertical="center"/>
      <protection locked="0"/>
    </xf>
    <xf numFmtId="164" fontId="6" fillId="0" borderId="34" xfId="391" applyFont="1" applyBorder="1" applyAlignment="1" applyProtection="1">
      <alignment horizontal="right" vertical="center"/>
    </xf>
    <xf numFmtId="0" fontId="38" fillId="24" borderId="31" xfId="0" applyFont="1" applyFill="1" applyBorder="1" applyAlignment="1">
      <alignment vertical="center" wrapText="1"/>
    </xf>
    <xf numFmtId="0" fontId="51" fillId="24" borderId="22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/>
    </xf>
    <xf numFmtId="0" fontId="0" fillId="0" borderId="0" xfId="0" applyBorder="1"/>
    <xf numFmtId="0" fontId="6" fillId="0" borderId="2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0" fillId="0" borderId="28" xfId="0" applyBorder="1"/>
    <xf numFmtId="0" fontId="0" fillId="0" borderId="29" xfId="0" applyBorder="1"/>
    <xf numFmtId="0" fontId="6" fillId="0" borderId="28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0" fillId="0" borderId="26" xfId="0" applyBorder="1"/>
    <xf numFmtId="0" fontId="38" fillId="24" borderId="20" xfId="0" applyFont="1" applyFill="1" applyBorder="1" applyAlignment="1">
      <alignment vertical="center" wrapText="1"/>
    </xf>
    <xf numFmtId="0" fontId="38" fillId="24" borderId="21" xfId="0" applyFont="1" applyFill="1" applyBorder="1" applyAlignment="1">
      <alignment horizontal="center" vertical="center" wrapText="1"/>
    </xf>
    <xf numFmtId="0" fontId="0" fillId="0" borderId="32" xfId="0" applyBorder="1"/>
    <xf numFmtId="164" fontId="49" fillId="0" borderId="11" xfId="391" applyFont="1" applyBorder="1" applyAlignment="1" applyProtection="1">
      <alignment horizontal="right" vertical="center"/>
    </xf>
    <xf numFmtId="0" fontId="48" fillId="0" borderId="28" xfId="0" applyFont="1" applyBorder="1" applyAlignment="1">
      <alignment wrapText="1"/>
    </xf>
    <xf numFmtId="0" fontId="32" fillId="0" borderId="0" xfId="0" applyFont="1" applyAlignment="1">
      <alignment wrapText="1"/>
    </xf>
    <xf numFmtId="0" fontId="52" fillId="0" borderId="0" xfId="0" applyFont="1"/>
    <xf numFmtId="0" fontId="11" fillId="0" borderId="0" xfId="0" applyFont="1"/>
    <xf numFmtId="0" fontId="52" fillId="0" borderId="0" xfId="0" applyFont="1" applyAlignment="1">
      <alignment vertical="top"/>
    </xf>
    <xf numFmtId="0" fontId="9" fillId="0" borderId="0" xfId="0" applyFont="1" applyAlignment="1">
      <alignment wrapText="1"/>
    </xf>
    <xf numFmtId="9" fontId="32" fillId="0" borderId="0" xfId="0" applyNumberFormat="1" applyFont="1" applyAlignment="1">
      <alignment wrapText="1"/>
    </xf>
    <xf numFmtId="0" fontId="41" fillId="0" borderId="0" xfId="0" applyFont="1" applyFill="1"/>
    <xf numFmtId="0" fontId="11" fillId="0" borderId="0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64" fontId="50" fillId="0" borderId="23" xfId="391" applyFont="1" applyBorder="1" applyAlignment="1" applyProtection="1">
      <alignment vertical="center"/>
    </xf>
    <xf numFmtId="164" fontId="50" fillId="0" borderId="11" xfId="391" applyFont="1" applyBorder="1" applyAlignment="1" applyProtection="1">
      <alignment vertical="center"/>
    </xf>
    <xf numFmtId="0" fontId="11" fillId="0" borderId="22" xfId="543" applyFont="1" applyBorder="1" applyAlignment="1">
      <alignment vertical="center" wrapText="1"/>
    </xf>
    <xf numFmtId="0" fontId="11" fillId="0" borderId="28" xfId="543" applyFont="1" applyBorder="1" applyAlignment="1">
      <alignment vertical="center" wrapText="1"/>
    </xf>
    <xf numFmtId="0" fontId="11" fillId="0" borderId="25" xfId="543" applyFont="1" applyBorder="1" applyAlignment="1">
      <alignment vertical="center" wrapText="1"/>
    </xf>
    <xf numFmtId="0" fontId="11" fillId="0" borderId="35" xfId="543" applyFont="1" applyBorder="1" applyAlignment="1">
      <alignment horizontal="center" vertical="center" wrapText="1"/>
    </xf>
    <xf numFmtId="166" fontId="11" fillId="27" borderId="35" xfId="670" applyNumberFormat="1" applyFont="1" applyFill="1" applyBorder="1" applyAlignment="1" applyProtection="1">
      <alignment vertical="center" wrapText="1"/>
    </xf>
    <xf numFmtId="165" fontId="11" fillId="0" borderId="35" xfId="670" applyNumberFormat="1" applyFont="1" applyFill="1" applyBorder="1" applyAlignment="1" applyProtection="1">
      <alignment horizontal="center" vertical="center" wrapText="1"/>
    </xf>
    <xf numFmtId="164" fontId="11" fillId="0" borderId="35" xfId="662" applyFont="1" applyBorder="1" applyAlignment="1" applyProtection="1">
      <alignment vertical="center" wrapText="1"/>
    </xf>
    <xf numFmtId="0" fontId="11" fillId="0" borderId="32" xfId="543" applyFont="1" applyBorder="1" applyAlignment="1">
      <alignment horizontal="center" vertical="center" wrapText="1"/>
    </xf>
    <xf numFmtId="166" fontId="11" fillId="27" borderId="32" xfId="670" applyNumberFormat="1" applyFont="1" applyFill="1" applyBorder="1" applyAlignment="1" applyProtection="1">
      <alignment vertical="center" wrapText="1"/>
    </xf>
    <xf numFmtId="165" fontId="11" fillId="0" borderId="32" xfId="670" applyNumberFormat="1" applyFont="1" applyFill="1" applyBorder="1" applyAlignment="1" applyProtection="1">
      <alignment horizontal="center" vertical="center" wrapText="1"/>
    </xf>
    <xf numFmtId="164" fontId="11" fillId="0" borderId="32" xfId="662" applyFont="1" applyBorder="1" applyAlignment="1" applyProtection="1">
      <alignment vertical="center" wrapText="1"/>
    </xf>
    <xf numFmtId="0" fontId="11" fillId="0" borderId="34" xfId="543" applyFont="1" applyBorder="1" applyAlignment="1">
      <alignment horizontal="center" vertical="center" wrapText="1"/>
    </xf>
    <xf numFmtId="166" fontId="11" fillId="27" borderId="34" xfId="670" applyNumberFormat="1" applyFont="1" applyFill="1" applyBorder="1" applyAlignment="1" applyProtection="1">
      <alignment vertical="center" wrapText="1"/>
    </xf>
    <xf numFmtId="165" fontId="11" fillId="0" borderId="34" xfId="670" applyNumberFormat="1" applyFont="1" applyFill="1" applyBorder="1" applyAlignment="1" applyProtection="1">
      <alignment horizontal="center" vertical="center" wrapText="1"/>
    </xf>
    <xf numFmtId="164" fontId="11" fillId="0" borderId="34" xfId="662" applyFont="1" applyBorder="1" applyAlignment="1" applyProtection="1">
      <alignment vertical="center" wrapText="1"/>
    </xf>
    <xf numFmtId="0" fontId="11" fillId="0" borderId="35" xfId="543" applyFont="1" applyBorder="1" applyAlignment="1">
      <alignment vertical="center" wrapText="1"/>
    </xf>
    <xf numFmtId="0" fontId="11" fillId="0" borderId="32" xfId="543" applyFont="1" applyBorder="1" applyAlignment="1">
      <alignment vertical="center" wrapText="1"/>
    </xf>
    <xf numFmtId="0" fontId="11" fillId="0" borderId="34" xfId="543" applyFont="1" applyBorder="1" applyAlignment="1">
      <alignment vertical="center" wrapText="1"/>
    </xf>
    <xf numFmtId="44" fontId="11" fillId="27" borderId="35" xfId="670" applyFont="1" applyFill="1" applyBorder="1" applyAlignment="1" applyProtection="1">
      <alignment vertical="center" wrapText="1"/>
    </xf>
    <xf numFmtId="44" fontId="11" fillId="27" borderId="34" xfId="670" applyFont="1" applyFill="1" applyBorder="1" applyAlignment="1" applyProtection="1">
      <alignment vertical="center" wrapText="1"/>
    </xf>
    <xf numFmtId="0" fontId="11" fillId="0" borderId="29" xfId="0" applyFont="1" applyFill="1" applyBorder="1" applyAlignment="1">
      <alignment horizontal="left" vertical="center" wrapText="1"/>
    </xf>
    <xf numFmtId="164" fontId="6" fillId="0" borderId="32" xfId="391" applyFont="1" applyFill="1" applyBorder="1" applyAlignment="1" applyProtection="1">
      <alignment vertical="center"/>
      <protection locked="0"/>
    </xf>
    <xf numFmtId="0" fontId="11" fillId="0" borderId="32" xfId="0" applyFont="1" applyFill="1" applyBorder="1" applyAlignment="1">
      <alignment horizontal="center" vertical="center"/>
    </xf>
    <xf numFmtId="164" fontId="6" fillId="0" borderId="32" xfId="391" applyFont="1" applyFill="1" applyBorder="1" applyAlignment="1" applyProtection="1">
      <alignment horizontal="right" vertical="center"/>
    </xf>
    <xf numFmtId="0" fontId="39" fillId="0" borderId="32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left" vertical="center" wrapText="1"/>
    </xf>
    <xf numFmtId="0" fontId="34" fillId="0" borderId="29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wrapText="1"/>
    </xf>
    <xf numFmtId="0" fontId="11" fillId="0" borderId="28" xfId="0" applyFont="1" applyBorder="1"/>
    <xf numFmtId="0" fontId="11" fillId="0" borderId="29" xfId="0" applyFont="1" applyBorder="1"/>
    <xf numFmtId="0" fontId="34" fillId="0" borderId="28" xfId="0" applyFont="1" applyBorder="1"/>
    <xf numFmtId="0" fontId="3" fillId="0" borderId="27" xfId="0" applyFont="1" applyBorder="1" applyAlignment="1">
      <alignment vertical="center"/>
    </xf>
    <xf numFmtId="0" fontId="3" fillId="0" borderId="27" xfId="0" applyFont="1" applyBorder="1"/>
    <xf numFmtId="164" fontId="6" fillId="27" borderId="28" xfId="391" applyFont="1" applyFill="1" applyBorder="1" applyAlignment="1" applyProtection="1">
      <alignment vertical="center"/>
      <protection locked="0"/>
    </xf>
    <xf numFmtId="9" fontId="54" fillId="0" borderId="0" xfId="0" applyNumberFormat="1" applyFont="1" applyAlignment="1">
      <alignment wrapText="1"/>
    </xf>
    <xf numFmtId="0" fontId="54" fillId="0" borderId="0" xfId="0" applyFont="1" applyAlignment="1">
      <alignment horizontal="left" wrapText="1"/>
    </xf>
    <xf numFmtId="0" fontId="55" fillId="0" borderId="0" xfId="0" applyFont="1" applyAlignment="1">
      <alignment horizontal="left" wrapText="1"/>
    </xf>
    <xf numFmtId="0" fontId="38" fillId="0" borderId="23" xfId="0" applyFont="1" applyFill="1" applyBorder="1" applyAlignment="1">
      <alignment horizontal="center" vertical="center" wrapText="1"/>
    </xf>
    <xf numFmtId="164" fontId="6" fillId="27" borderId="25" xfId="391" applyFont="1" applyFill="1" applyBorder="1" applyAlignment="1" applyProtection="1">
      <alignment vertical="center"/>
      <protection locked="0"/>
    </xf>
    <xf numFmtId="164" fontId="6" fillId="27" borderId="22" xfId="391" applyFont="1" applyFill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544" applyFont="1" applyFill="1" applyAlignment="1">
      <alignment horizontal="center" vertical="center"/>
    </xf>
    <xf numFmtId="164" fontId="11" fillId="0" borderId="21" xfId="662" applyFont="1" applyFill="1" applyBorder="1" applyAlignment="1" applyProtection="1">
      <alignment vertical="center" wrapText="1"/>
    </xf>
    <xf numFmtId="0" fontId="32" fillId="0" borderId="0" xfId="0" applyFont="1" applyBorder="1" applyAlignment="1">
      <alignment horizontal="left" vertical="top" wrapText="1"/>
    </xf>
    <xf numFmtId="0" fontId="11" fillId="0" borderId="0" xfId="543" applyFont="1" applyAlignment="1">
      <alignment horizontal="center" vertical="center" wrapText="1"/>
    </xf>
    <xf numFmtId="44" fontId="11" fillId="27" borderId="25" xfId="670" applyFont="1" applyFill="1" applyBorder="1" applyAlignment="1" applyProtection="1">
      <alignment vertical="center" wrapText="1"/>
    </xf>
    <xf numFmtId="165" fontId="11" fillId="0" borderId="34" xfId="543" applyNumberFormat="1" applyFont="1" applyBorder="1" applyAlignment="1">
      <alignment horizontal="center" vertical="center" wrapText="1"/>
    </xf>
    <xf numFmtId="0" fontId="11" fillId="0" borderId="35" xfId="544" applyFont="1" applyFill="1" applyBorder="1" applyAlignment="1">
      <alignment vertical="center" wrapText="1"/>
    </xf>
    <xf numFmtId="3" fontId="11" fillId="0" borderId="0" xfId="544" applyNumberFormat="1" applyFont="1" applyFill="1" applyAlignment="1">
      <alignment horizontal="center" vertical="center"/>
    </xf>
    <xf numFmtId="0" fontId="11" fillId="0" borderId="34" xfId="544" applyFont="1" applyFill="1" applyBorder="1" applyAlignment="1">
      <alignment vertical="center" wrapText="1"/>
    </xf>
    <xf numFmtId="0" fontId="11" fillId="0" borderId="36" xfId="543" applyFont="1" applyBorder="1" applyAlignment="1">
      <alignment vertical="center" wrapText="1"/>
    </xf>
    <xf numFmtId="0" fontId="56" fillId="0" borderId="0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7" fillId="27" borderId="23" xfId="544" applyFont="1" applyFill="1" applyBorder="1" applyAlignment="1">
      <alignment horizontal="center" vertical="center" wrapText="1"/>
    </xf>
    <xf numFmtId="0" fontId="7" fillId="27" borderId="24" xfId="544" applyFont="1" applyFill="1" applyBorder="1" applyAlignment="1">
      <alignment horizontal="center" vertical="center" wrapText="1"/>
    </xf>
    <xf numFmtId="0" fontId="11" fillId="0" borderId="0" xfId="543" applyFont="1" applyAlignment="1">
      <alignment horizontal="center" vertical="center" wrapText="1"/>
    </xf>
    <xf numFmtId="0" fontId="33" fillId="26" borderId="0" xfId="543" applyFont="1" applyFill="1" applyAlignment="1">
      <alignment horizontal="left" vertical="center" wrapText="1"/>
    </xf>
    <xf numFmtId="0" fontId="32" fillId="0" borderId="28" xfId="0" applyFont="1" applyBorder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164" fontId="49" fillId="0" borderId="25" xfId="391" applyFont="1" applyBorder="1" applyAlignment="1" applyProtection="1">
      <alignment horizontal="right" vertical="center"/>
    </xf>
    <xf numFmtId="164" fontId="49" fillId="0" borderId="26" xfId="391" applyFont="1" applyBorder="1" applyAlignment="1" applyProtection="1">
      <alignment horizontal="right" vertical="center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34" fillId="0" borderId="28" xfId="0" applyFont="1" applyFill="1" applyBorder="1" applyAlignment="1">
      <alignment horizontal="left" vertical="center" wrapText="1"/>
    </xf>
    <xf numFmtId="0" fontId="34" fillId="0" borderId="29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6" fillId="0" borderId="32" xfId="543" applyFont="1" applyBorder="1" applyAlignment="1">
      <alignment vertical="center" wrapText="1"/>
    </xf>
    <xf numFmtId="44" fontId="11" fillId="27" borderId="28" xfId="670" applyFont="1" applyFill="1" applyBorder="1" applyAlignment="1" applyProtection="1">
      <alignment vertical="center" wrapText="1"/>
    </xf>
    <xf numFmtId="165" fontId="11" fillId="0" borderId="32" xfId="543" applyNumberFormat="1" applyFont="1" applyBorder="1" applyAlignment="1">
      <alignment horizontal="center" vertical="center" wrapText="1"/>
    </xf>
    <xf numFmtId="0" fontId="1" fillId="0" borderId="35" xfId="543" applyFont="1" applyBorder="1" applyAlignment="1">
      <alignment vertical="center" wrapText="1"/>
    </xf>
    <xf numFmtId="0" fontId="1" fillId="0" borderId="34" xfId="543" applyFont="1" applyBorder="1" applyAlignment="1">
      <alignment vertical="center" wrapText="1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95251</xdr:colOff>
      <xdr:row>1</xdr:row>
      <xdr:rowOff>390526</xdr:rowOff>
    </xdr:from>
    <xdr:to>
      <xdr:col>7</xdr:col>
      <xdr:colOff>598434</xdr:colOff>
      <xdr:row>3</xdr:row>
      <xdr:rowOff>190501</xdr:rowOff>
    </xdr:to>
    <xdr:pic>
      <xdr:nvPicPr>
        <xdr:cNvPr id="4" name="Afbeelding 3" descr="Gemeente Landsmeer">
          <a:extLst>
            <a:ext uri="{FF2B5EF4-FFF2-40B4-BE49-F238E27FC236}">
              <a16:creationId xmlns:a16="http://schemas.microsoft.com/office/drawing/2014/main" id="{1FFEF86C-01EB-4B54-BF1E-86F0608A1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790576"/>
          <a:ext cx="3389258" cy="169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34"/>
  <sheetViews>
    <sheetView showGridLines="0" view="pageBreakPreview" topLeftCell="B1" zoomScale="90" zoomScaleNormal="90" zoomScaleSheetLayoutView="90" workbookViewId="0">
      <selection activeCell="E9" sqref="E9"/>
    </sheetView>
  </sheetViews>
  <sheetFormatPr defaultColWidth="9.1328125" defaultRowHeight="13.15" x14ac:dyDescent="0.35"/>
  <cols>
    <col min="1" max="1" width="3.86328125" style="1" hidden="1" customWidth="1"/>
    <col min="2" max="3" width="5.1328125" style="1" customWidth="1"/>
    <col min="4" max="8" width="13.3984375" style="1" customWidth="1"/>
    <col min="9" max="9" width="21.59765625" style="1" customWidth="1"/>
    <col min="10" max="10" width="9.1328125" style="1"/>
    <col min="11" max="11" width="98.1328125" style="1" bestFit="1" customWidth="1"/>
    <col min="12" max="16384" width="9.1328125" style="1"/>
  </cols>
  <sheetData>
    <row r="1" spans="2:9" ht="31.5" customHeight="1" x14ac:dyDescent="0.35"/>
    <row r="2" spans="2:9" ht="108.75" customHeight="1" x14ac:dyDescent="0.3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35">
      <c r="B3" s="7"/>
      <c r="C3" s="2"/>
      <c r="D3" s="2"/>
      <c r="E3" s="2"/>
      <c r="F3" s="2"/>
      <c r="G3" s="2"/>
      <c r="H3" s="2"/>
      <c r="I3" s="8"/>
    </row>
    <row r="4" spans="2:9" ht="92.25" customHeight="1" x14ac:dyDescent="0.35">
      <c r="B4" s="197" t="s">
        <v>9</v>
      </c>
      <c r="C4" s="198"/>
      <c r="D4" s="198"/>
      <c r="E4" s="198"/>
      <c r="F4" s="198"/>
      <c r="G4" s="198"/>
      <c r="H4" s="198"/>
      <c r="I4" s="199"/>
    </row>
    <row r="5" spans="2:9" x14ac:dyDescent="0.35">
      <c r="B5" s="7"/>
      <c r="C5" s="2"/>
      <c r="D5" s="2"/>
      <c r="E5" s="2"/>
      <c r="F5" s="2"/>
      <c r="G5" s="2"/>
      <c r="H5" s="2"/>
      <c r="I5" s="8"/>
    </row>
    <row r="6" spans="2:9" x14ac:dyDescent="0.35">
      <c r="B6" s="200"/>
      <c r="C6" s="201"/>
      <c r="D6" s="201"/>
      <c r="E6" s="201"/>
      <c r="F6" s="201"/>
      <c r="G6" s="201"/>
      <c r="H6" s="201"/>
      <c r="I6" s="202"/>
    </row>
    <row r="7" spans="2:9" ht="19.5" customHeight="1" x14ac:dyDescent="0.35">
      <c r="B7" s="9"/>
      <c r="C7" s="3"/>
      <c r="D7" s="15" t="s">
        <v>2</v>
      </c>
      <c r="E7" s="16"/>
      <c r="F7" s="16"/>
      <c r="G7" s="3"/>
      <c r="H7" s="3"/>
      <c r="I7" s="10"/>
    </row>
    <row r="8" spans="2:9" ht="19.5" customHeight="1" x14ac:dyDescent="0.35">
      <c r="B8" s="9"/>
      <c r="C8" s="3"/>
      <c r="D8" s="16" t="s">
        <v>3</v>
      </c>
      <c r="E8" s="16" t="s">
        <v>11</v>
      </c>
      <c r="F8" s="16"/>
      <c r="G8" s="3"/>
      <c r="H8" s="3"/>
      <c r="I8" s="10"/>
    </row>
    <row r="9" spans="2:9" ht="19.5" customHeight="1" x14ac:dyDescent="0.35">
      <c r="B9" s="9"/>
      <c r="C9" s="3"/>
      <c r="D9" s="16"/>
      <c r="E9" s="16" t="s">
        <v>12</v>
      </c>
      <c r="F9" s="16"/>
      <c r="G9" s="3"/>
      <c r="H9" s="3"/>
      <c r="I9" s="10"/>
    </row>
    <row r="10" spans="2:9" ht="19.5" customHeight="1" x14ac:dyDescent="0.35">
      <c r="B10" s="9"/>
      <c r="C10" s="3"/>
      <c r="D10" s="16"/>
      <c r="E10" s="16" t="s">
        <v>13</v>
      </c>
      <c r="F10" s="16"/>
      <c r="G10" s="3"/>
      <c r="H10" s="3"/>
      <c r="I10" s="10"/>
    </row>
    <row r="11" spans="2:9" ht="19.5" customHeight="1" x14ac:dyDescent="0.35">
      <c r="B11" s="9"/>
      <c r="C11" s="3"/>
      <c r="D11" s="16" t="s">
        <v>10</v>
      </c>
      <c r="E11" s="16" t="s">
        <v>102</v>
      </c>
      <c r="F11" s="16"/>
      <c r="G11" s="3"/>
      <c r="H11" s="3"/>
      <c r="I11" s="10"/>
    </row>
    <row r="12" spans="2:9" ht="19.5" customHeight="1" x14ac:dyDescent="0.35">
      <c r="B12" s="9"/>
      <c r="C12" s="3"/>
      <c r="D12" s="16"/>
      <c r="E12" s="16" t="s">
        <v>18</v>
      </c>
      <c r="F12" s="16"/>
      <c r="G12" s="3"/>
      <c r="H12" s="3"/>
      <c r="I12" s="10"/>
    </row>
    <row r="13" spans="2:9" ht="19.5" customHeight="1" x14ac:dyDescent="0.35">
      <c r="B13" s="9"/>
      <c r="C13" s="3"/>
      <c r="D13" s="16"/>
      <c r="E13" s="16" t="s">
        <v>19</v>
      </c>
      <c r="F13" s="16"/>
      <c r="G13" s="3"/>
      <c r="H13" s="3"/>
      <c r="I13" s="10"/>
    </row>
    <row r="14" spans="2:9" ht="19.5" customHeight="1" x14ac:dyDescent="0.35">
      <c r="B14" s="9"/>
      <c r="C14" s="3"/>
      <c r="D14" s="16"/>
      <c r="E14" s="16" t="s">
        <v>75</v>
      </c>
      <c r="F14" s="16"/>
      <c r="G14" s="3"/>
      <c r="H14" s="3"/>
      <c r="I14" s="10"/>
    </row>
    <row r="15" spans="2:9" ht="27.95" customHeight="1" x14ac:dyDescent="0.35">
      <c r="B15" s="9"/>
      <c r="C15" s="3"/>
      <c r="D15" s="195"/>
      <c r="E15" s="196"/>
      <c r="F15" s="196"/>
      <c r="G15" s="196"/>
      <c r="H15" s="196"/>
      <c r="I15" s="10"/>
    </row>
    <row r="16" spans="2:9" x14ac:dyDescent="0.35">
      <c r="B16" s="9"/>
      <c r="C16" s="2"/>
      <c r="D16" s="15" t="s">
        <v>4</v>
      </c>
      <c r="E16" s="16"/>
      <c r="F16" s="3"/>
      <c r="G16" s="3"/>
      <c r="H16" s="3"/>
      <c r="I16" s="10"/>
    </row>
    <row r="17" spans="2:9" ht="22.5" customHeight="1" x14ac:dyDescent="0.35">
      <c r="B17" s="9"/>
      <c r="C17" s="2"/>
      <c r="D17" s="16" t="s">
        <v>5</v>
      </c>
      <c r="E17" s="16" t="s">
        <v>14</v>
      </c>
      <c r="F17" s="3"/>
      <c r="G17" s="3"/>
      <c r="H17" s="3"/>
      <c r="I17" s="10"/>
    </row>
    <row r="18" spans="2:9" ht="22.5" customHeight="1" x14ac:dyDescent="0.35">
      <c r="B18" s="9"/>
      <c r="C18" s="2"/>
      <c r="D18" s="17" t="s">
        <v>6</v>
      </c>
      <c r="E18" s="16" t="s">
        <v>15</v>
      </c>
      <c r="F18" s="3"/>
      <c r="G18" s="3"/>
      <c r="H18" s="3"/>
      <c r="I18" s="10"/>
    </row>
    <row r="19" spans="2:9" ht="22.5" customHeight="1" x14ac:dyDescent="0.35">
      <c r="B19" s="9"/>
      <c r="C19" s="2"/>
      <c r="D19" s="17" t="s">
        <v>7</v>
      </c>
      <c r="E19" s="16" t="s">
        <v>71</v>
      </c>
      <c r="F19" s="3"/>
      <c r="G19" s="3"/>
      <c r="H19" s="3"/>
      <c r="I19" s="10"/>
    </row>
    <row r="20" spans="2:9" ht="22.5" customHeight="1" x14ac:dyDescent="0.35">
      <c r="B20" s="9"/>
      <c r="C20" s="2"/>
      <c r="D20" s="17" t="s">
        <v>8</v>
      </c>
      <c r="E20" s="16" t="s">
        <v>123</v>
      </c>
      <c r="F20" s="3"/>
      <c r="G20" s="3"/>
      <c r="H20" s="3"/>
      <c r="I20" s="10"/>
    </row>
    <row r="21" spans="2:9" ht="22.5" customHeight="1" x14ac:dyDescent="0.35">
      <c r="B21" s="9"/>
      <c r="C21" s="2"/>
      <c r="D21" s="17" t="s">
        <v>16</v>
      </c>
      <c r="E21" s="16" t="s">
        <v>124</v>
      </c>
      <c r="F21" s="3"/>
      <c r="G21" s="3"/>
      <c r="H21" s="3"/>
      <c r="I21" s="10"/>
    </row>
    <row r="22" spans="2:9" ht="22.5" customHeight="1" x14ac:dyDescent="0.35">
      <c r="B22" s="9"/>
      <c r="C22" s="2"/>
      <c r="D22" s="17" t="s">
        <v>17</v>
      </c>
      <c r="E22" s="16" t="s">
        <v>125</v>
      </c>
      <c r="F22" s="3"/>
      <c r="G22" s="3"/>
      <c r="H22" s="3"/>
      <c r="I22" s="10"/>
    </row>
    <row r="23" spans="2:9" ht="22.5" customHeight="1" x14ac:dyDescent="0.35">
      <c r="B23" s="9"/>
      <c r="C23" s="2"/>
      <c r="D23" s="17" t="s">
        <v>20</v>
      </c>
      <c r="E23" s="177" t="s">
        <v>75</v>
      </c>
      <c r="F23" s="3"/>
      <c r="G23" s="3"/>
      <c r="H23" s="3"/>
      <c r="I23" s="10"/>
    </row>
    <row r="24" spans="2:9" ht="29.25" customHeight="1" x14ac:dyDescent="0.35">
      <c r="B24" s="9"/>
      <c r="C24" s="2"/>
      <c r="D24" s="178" t="s">
        <v>21</v>
      </c>
      <c r="E24" s="203" t="s">
        <v>80</v>
      </c>
      <c r="F24" s="203"/>
      <c r="G24" s="203"/>
      <c r="H24" s="203"/>
      <c r="I24" s="204"/>
    </row>
    <row r="25" spans="2:9" ht="28.5" customHeight="1" x14ac:dyDescent="0.35">
      <c r="B25" s="9"/>
      <c r="C25" s="2"/>
      <c r="D25" s="178" t="s">
        <v>22</v>
      </c>
      <c r="E25" s="203" t="s">
        <v>81</v>
      </c>
      <c r="F25" s="203"/>
      <c r="G25" s="203"/>
      <c r="H25" s="203"/>
      <c r="I25" s="204"/>
    </row>
    <row r="26" spans="2:9" ht="22.5" customHeight="1" x14ac:dyDescent="0.35">
      <c r="B26" s="9"/>
      <c r="C26" s="2"/>
      <c r="D26" s="193" t="s">
        <v>23</v>
      </c>
      <c r="E26" s="194" t="s">
        <v>72</v>
      </c>
      <c r="F26" s="194"/>
      <c r="G26" s="177"/>
      <c r="H26" s="177"/>
      <c r="I26" s="179"/>
    </row>
    <row r="27" spans="2:9" ht="22.5" customHeight="1" x14ac:dyDescent="0.35">
      <c r="B27" s="9"/>
      <c r="C27" s="2"/>
      <c r="D27" s="193" t="s">
        <v>76</v>
      </c>
      <c r="E27" s="194" t="s">
        <v>73</v>
      </c>
      <c r="F27" s="194"/>
      <c r="G27" s="177"/>
      <c r="H27" s="177"/>
      <c r="I27" s="179"/>
    </row>
    <row r="28" spans="2:9" ht="16.5" customHeight="1" x14ac:dyDescent="0.35">
      <c r="B28" s="9"/>
      <c r="C28" s="2"/>
      <c r="D28" s="17"/>
      <c r="E28" s="16"/>
      <c r="F28" s="3"/>
      <c r="G28" s="3"/>
      <c r="H28" s="3"/>
      <c r="I28" s="10"/>
    </row>
    <row r="29" spans="2:9" x14ac:dyDescent="0.35">
      <c r="B29" s="9"/>
      <c r="C29" s="2"/>
      <c r="D29" s="17"/>
      <c r="E29" s="16"/>
      <c r="F29" s="3"/>
      <c r="G29" s="3"/>
      <c r="H29" s="3"/>
      <c r="I29" s="10"/>
    </row>
    <row r="30" spans="2:9" x14ac:dyDescent="0.35">
      <c r="B30" s="9"/>
      <c r="C30" s="2"/>
      <c r="D30" s="15"/>
      <c r="E30" s="16"/>
      <c r="F30" s="3"/>
      <c r="G30" s="3"/>
      <c r="H30" s="3"/>
      <c r="I30" s="10"/>
    </row>
    <row r="31" spans="2:9" x14ac:dyDescent="0.35">
      <c r="B31" s="9"/>
      <c r="C31" s="2"/>
      <c r="D31" s="17"/>
      <c r="E31" s="16"/>
      <c r="F31" s="3"/>
      <c r="G31" s="3"/>
      <c r="H31" s="3"/>
      <c r="I31" s="10"/>
    </row>
    <row r="32" spans="2:9" x14ac:dyDescent="0.35">
      <c r="B32" s="9"/>
      <c r="C32" s="2"/>
      <c r="D32" s="17"/>
      <c r="E32" s="16"/>
      <c r="F32" s="3"/>
      <c r="G32" s="3"/>
      <c r="H32" s="3"/>
      <c r="I32" s="10"/>
    </row>
    <row r="33" spans="2:9" x14ac:dyDescent="0.35">
      <c r="B33" s="9"/>
      <c r="C33" s="2"/>
      <c r="D33" s="17"/>
      <c r="E33" s="16"/>
      <c r="F33" s="3"/>
      <c r="G33" s="3"/>
      <c r="H33" s="3"/>
      <c r="I33" s="10"/>
    </row>
    <row r="34" spans="2:9" x14ac:dyDescent="0.35">
      <c r="B34" s="11"/>
      <c r="C34" s="12"/>
      <c r="D34" s="12"/>
      <c r="E34" s="12"/>
      <c r="F34" s="12"/>
      <c r="G34" s="12"/>
      <c r="H34" s="12"/>
      <c r="I34" s="13"/>
    </row>
  </sheetData>
  <mergeCells count="5">
    <mergeCell ref="D15:H15"/>
    <mergeCell ref="B4:I4"/>
    <mergeCell ref="B6:I6"/>
    <mergeCell ref="E24:I24"/>
    <mergeCell ref="E25:I25"/>
  </mergeCells>
  <phoneticPr fontId="12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E7F8-6C45-4F35-BC5A-F976472CEC38}">
  <sheetPr>
    <tabColor rgb="FF7030A0"/>
    <pageSetUpPr fitToPage="1"/>
  </sheetPr>
  <dimension ref="A1:N43"/>
  <sheetViews>
    <sheetView showGridLines="0" tabSelected="1" view="pageBreakPreview" topLeftCell="A10" zoomScale="85" zoomScaleNormal="100" zoomScaleSheetLayoutView="85" workbookViewId="0">
      <selection activeCell="A25" sqref="A25"/>
    </sheetView>
  </sheetViews>
  <sheetFormatPr defaultRowHeight="12.75" x14ac:dyDescent="0.35"/>
  <cols>
    <col min="1" max="1" width="85.59765625" customWidth="1"/>
    <col min="2" max="2" width="16.3984375" customWidth="1"/>
    <col min="3" max="3" width="18.86328125" customWidth="1"/>
    <col min="4" max="4" width="21.1328125" customWidth="1"/>
    <col min="5" max="5" width="16.86328125" customWidth="1"/>
    <col min="6" max="6" width="33.86328125" customWidth="1"/>
    <col min="7" max="7" width="28.86328125" style="126" customWidth="1"/>
  </cols>
  <sheetData>
    <row r="1" spans="1:7" ht="63.75" customHeight="1" x14ac:dyDescent="0.35">
      <c r="A1" s="22" t="s">
        <v>25</v>
      </c>
      <c r="B1" s="23" t="s">
        <v>26</v>
      </c>
      <c r="C1" s="205"/>
      <c r="D1" s="205"/>
      <c r="E1" s="206"/>
      <c r="G1" s="125"/>
    </row>
    <row r="2" spans="1:7" ht="18.600000000000001" customHeight="1" x14ac:dyDescent="0.35">
      <c r="A2" s="24"/>
      <c r="B2" s="25" t="s">
        <v>27</v>
      </c>
      <c r="C2" s="25" t="s">
        <v>28</v>
      </c>
      <c r="D2" s="25" t="s">
        <v>0</v>
      </c>
      <c r="E2" s="26" t="s">
        <v>29</v>
      </c>
    </row>
    <row r="3" spans="1:7" x14ac:dyDescent="0.35">
      <c r="A3" s="27" t="s">
        <v>30</v>
      </c>
      <c r="B3" s="28"/>
      <c r="C3" s="29"/>
      <c r="D3" s="29"/>
      <c r="E3" s="30"/>
    </row>
    <row r="4" spans="1:7" ht="24" x14ac:dyDescent="0.35">
      <c r="A4" s="136" t="s">
        <v>115</v>
      </c>
      <c r="B4" s="139" t="s">
        <v>31</v>
      </c>
      <c r="C4" s="140">
        <v>0</v>
      </c>
      <c r="D4" s="141">
        <v>5200</v>
      </c>
      <c r="E4" s="142">
        <f t="shared" ref="E4:E12" si="0">(C4*D4)</f>
        <v>0</v>
      </c>
    </row>
    <row r="5" spans="1:7" ht="24" customHeight="1" x14ac:dyDescent="0.35">
      <c r="A5" s="137" t="s">
        <v>101</v>
      </c>
      <c r="B5" s="143" t="s">
        <v>31</v>
      </c>
      <c r="C5" s="144">
        <v>0</v>
      </c>
      <c r="D5" s="145">
        <v>861</v>
      </c>
      <c r="E5" s="146">
        <f t="shared" si="0"/>
        <v>0</v>
      </c>
      <c r="F5" s="209"/>
    </row>
    <row r="6" spans="1:7" ht="24" customHeight="1" x14ac:dyDescent="0.35">
      <c r="A6" s="137" t="s">
        <v>116</v>
      </c>
      <c r="B6" s="143" t="s">
        <v>31</v>
      </c>
      <c r="C6" s="144">
        <v>0</v>
      </c>
      <c r="D6" s="145">
        <v>300</v>
      </c>
      <c r="E6" s="146">
        <f t="shared" si="0"/>
        <v>0</v>
      </c>
      <c r="F6" s="209"/>
    </row>
    <row r="7" spans="1:7" ht="24" x14ac:dyDescent="0.35">
      <c r="A7" s="137" t="s">
        <v>32</v>
      </c>
      <c r="B7" s="143" t="s">
        <v>33</v>
      </c>
      <c r="C7" s="144">
        <v>0</v>
      </c>
      <c r="D7" s="145">
        <v>5200</v>
      </c>
      <c r="E7" s="146">
        <f t="shared" si="0"/>
        <v>0</v>
      </c>
      <c r="F7" s="209"/>
    </row>
    <row r="8" spans="1:7" x14ac:dyDescent="0.35">
      <c r="A8" s="137" t="s">
        <v>114</v>
      </c>
      <c r="B8" s="143" t="s">
        <v>31</v>
      </c>
      <c r="C8" s="144">
        <v>0</v>
      </c>
      <c r="D8" s="145">
        <v>300</v>
      </c>
      <c r="E8" s="146">
        <f t="shared" si="0"/>
        <v>0</v>
      </c>
      <c r="F8" s="209"/>
    </row>
    <row r="9" spans="1:7" ht="24" x14ac:dyDescent="0.35">
      <c r="A9" s="138" t="s">
        <v>113</v>
      </c>
      <c r="B9" s="147" t="s">
        <v>31</v>
      </c>
      <c r="C9" s="148">
        <v>0</v>
      </c>
      <c r="D9" s="149">
        <v>5200</v>
      </c>
      <c r="E9" s="150">
        <f t="shared" si="0"/>
        <v>0</v>
      </c>
      <c r="F9" s="209"/>
    </row>
    <row r="10" spans="1:7" ht="13.15" x14ac:dyDescent="0.35">
      <c r="A10" s="33" t="s">
        <v>126</v>
      </c>
      <c r="B10" s="34"/>
      <c r="C10" s="35"/>
      <c r="D10" s="35"/>
      <c r="E10" s="36"/>
      <c r="F10" s="180"/>
    </row>
    <row r="11" spans="1:7" s="21" customFormat="1" ht="24" x14ac:dyDescent="0.35">
      <c r="A11" s="189" t="s">
        <v>127</v>
      </c>
      <c r="B11" s="183" t="s">
        <v>31</v>
      </c>
      <c r="C11" s="144">
        <v>0</v>
      </c>
      <c r="D11" s="190">
        <v>1500</v>
      </c>
      <c r="E11" s="146">
        <f t="shared" si="0"/>
        <v>0</v>
      </c>
      <c r="F11" s="181"/>
      <c r="G11" s="182"/>
    </row>
    <row r="12" spans="1:7" ht="24" x14ac:dyDescent="0.35">
      <c r="A12" s="191" t="s">
        <v>128</v>
      </c>
      <c r="B12" s="183" t="s">
        <v>31</v>
      </c>
      <c r="C12" s="148">
        <v>0</v>
      </c>
      <c r="D12" s="183">
        <v>300</v>
      </c>
      <c r="E12" s="150">
        <f t="shared" si="0"/>
        <v>0</v>
      </c>
      <c r="F12" s="180"/>
    </row>
    <row r="13" spans="1:7" ht="13.15" x14ac:dyDescent="0.35">
      <c r="A13" s="33" t="s">
        <v>47</v>
      </c>
      <c r="B13" s="34"/>
      <c r="C13" s="35"/>
      <c r="D13" s="35"/>
      <c r="E13" s="36"/>
      <c r="F13" s="1"/>
    </row>
    <row r="14" spans="1:7" ht="13.15" x14ac:dyDescent="0.35">
      <c r="A14" s="151" t="s">
        <v>47</v>
      </c>
      <c r="B14" s="139" t="s">
        <v>31</v>
      </c>
      <c r="C14" s="140">
        <v>0</v>
      </c>
      <c r="D14" s="141">
        <v>3240</v>
      </c>
      <c r="E14" s="142">
        <f>(C14*D14)</f>
        <v>0</v>
      </c>
      <c r="F14" s="1"/>
    </row>
    <row r="15" spans="1:7" ht="24" x14ac:dyDescent="0.35">
      <c r="A15" s="152" t="s">
        <v>48</v>
      </c>
      <c r="B15" s="143" t="s">
        <v>31</v>
      </c>
      <c r="C15" s="144">
        <v>0</v>
      </c>
      <c r="D15" s="145">
        <v>861</v>
      </c>
      <c r="E15" s="146">
        <f>(C15*D15)</f>
        <v>0</v>
      </c>
      <c r="F15" s="19"/>
    </row>
    <row r="16" spans="1:7" x14ac:dyDescent="0.35">
      <c r="A16" s="38" t="s">
        <v>34</v>
      </c>
      <c r="B16" s="34"/>
      <c r="C16" s="35"/>
      <c r="D16" s="35"/>
      <c r="E16" s="36"/>
      <c r="F16" s="209"/>
      <c r="G16" s="125"/>
    </row>
    <row r="17" spans="1:14" x14ac:dyDescent="0.35">
      <c r="A17" s="234" t="s">
        <v>138</v>
      </c>
      <c r="B17" s="143" t="s">
        <v>35</v>
      </c>
      <c r="C17" s="232">
        <v>0</v>
      </c>
      <c r="D17" s="233">
        <v>4700</v>
      </c>
      <c r="E17" s="146">
        <f>(C17*D17)</f>
        <v>0</v>
      </c>
      <c r="F17" s="209"/>
      <c r="G17" s="125"/>
    </row>
    <row r="18" spans="1:14" x14ac:dyDescent="0.35">
      <c r="A18" s="231" t="s">
        <v>70</v>
      </c>
      <c r="B18" s="143" t="s">
        <v>35</v>
      </c>
      <c r="C18" s="232">
        <v>0</v>
      </c>
      <c r="D18" s="233">
        <v>4700</v>
      </c>
      <c r="E18" s="146">
        <f>(C18*D18)</f>
        <v>0</v>
      </c>
      <c r="F18" s="209"/>
      <c r="G18" s="127"/>
      <c r="I18" s="207"/>
      <c r="J18" s="207"/>
      <c r="K18" s="207"/>
      <c r="L18" s="207"/>
      <c r="M18" s="207"/>
      <c r="N18" s="207"/>
    </row>
    <row r="19" spans="1:14" ht="13.15" x14ac:dyDescent="0.35">
      <c r="A19" s="235" t="s">
        <v>137</v>
      </c>
      <c r="B19" s="147" t="s">
        <v>35</v>
      </c>
      <c r="C19" s="187">
        <v>0</v>
      </c>
      <c r="D19" s="188">
        <v>4700</v>
      </c>
      <c r="E19" s="150">
        <f>(C19*D19)</f>
        <v>0</v>
      </c>
      <c r="F19" s="185"/>
      <c r="G19" s="127"/>
      <c r="I19" s="186"/>
      <c r="J19" s="186"/>
      <c r="K19" s="186"/>
      <c r="L19" s="186"/>
      <c r="M19" s="186"/>
      <c r="N19" s="186"/>
    </row>
    <row r="20" spans="1:14" x14ac:dyDescent="0.35">
      <c r="A20" s="33" t="s">
        <v>36</v>
      </c>
      <c r="B20" s="34"/>
      <c r="C20" s="35"/>
      <c r="D20" s="35"/>
      <c r="E20" s="36"/>
    </row>
    <row r="21" spans="1:14" x14ac:dyDescent="0.35">
      <c r="A21" s="14" t="s">
        <v>37</v>
      </c>
      <c r="B21" s="18" t="s">
        <v>38</v>
      </c>
      <c r="C21" s="39">
        <v>0</v>
      </c>
      <c r="D21" s="40">
        <v>7</v>
      </c>
      <c r="E21" s="41">
        <f>C21*D21</f>
        <v>0</v>
      </c>
    </row>
    <row r="22" spans="1:14" x14ac:dyDescent="0.35">
      <c r="A22" s="33" t="s">
        <v>39</v>
      </c>
      <c r="B22" s="34"/>
      <c r="C22" s="35"/>
      <c r="D22" s="35"/>
      <c r="E22" s="36"/>
    </row>
    <row r="23" spans="1:14" x14ac:dyDescent="0.35">
      <c r="A23" s="14" t="s">
        <v>40</v>
      </c>
      <c r="B23" s="18" t="s">
        <v>41</v>
      </c>
      <c r="C23" s="39">
        <v>0</v>
      </c>
      <c r="D23" s="40">
        <v>1</v>
      </c>
      <c r="E23" s="41">
        <f>C23*D23</f>
        <v>0</v>
      </c>
    </row>
    <row r="24" spans="1:14" ht="22.5" x14ac:dyDescent="0.35">
      <c r="A24" s="42"/>
      <c r="B24" s="43"/>
      <c r="C24" s="44"/>
      <c r="D24" s="45" t="s">
        <v>50</v>
      </c>
      <c r="E24" s="46">
        <f>SUM(E4:E23)</f>
        <v>0</v>
      </c>
    </row>
    <row r="25" spans="1:14" x14ac:dyDescent="0.35">
      <c r="A25" s="42"/>
      <c r="B25" s="43"/>
      <c r="C25" s="44"/>
      <c r="D25" s="47"/>
      <c r="E25" s="44"/>
    </row>
    <row r="26" spans="1:14" ht="27.75" customHeight="1" x14ac:dyDescent="0.35">
      <c r="A26" s="49" t="s">
        <v>129</v>
      </c>
      <c r="B26" s="50" t="s">
        <v>133</v>
      </c>
      <c r="C26" s="50" t="s">
        <v>134</v>
      </c>
      <c r="D26" s="50" t="s">
        <v>0</v>
      </c>
      <c r="E26" s="51" t="s">
        <v>29</v>
      </c>
    </row>
    <row r="27" spans="1:14" x14ac:dyDescent="0.35">
      <c r="A27" s="27" t="s">
        <v>82</v>
      </c>
      <c r="B27" s="28"/>
      <c r="C27" s="29"/>
      <c r="D27" s="29"/>
      <c r="E27" s="30"/>
    </row>
    <row r="28" spans="1:14" x14ac:dyDescent="0.35">
      <c r="A28" s="192" t="s">
        <v>130</v>
      </c>
      <c r="B28" s="139" t="s">
        <v>132</v>
      </c>
      <c r="C28" s="154">
        <v>0</v>
      </c>
      <c r="D28" s="141">
        <v>1500</v>
      </c>
      <c r="E28" s="142">
        <f>(C28*D28)</f>
        <v>0</v>
      </c>
    </row>
    <row r="29" spans="1:14" x14ac:dyDescent="0.35">
      <c r="A29" s="153" t="s">
        <v>130</v>
      </c>
      <c r="B29" s="147" t="s">
        <v>131</v>
      </c>
      <c r="C29" s="155">
        <v>0</v>
      </c>
      <c r="D29" s="149">
        <v>300</v>
      </c>
      <c r="E29" s="150">
        <f>(C29*D29)</f>
        <v>0</v>
      </c>
    </row>
    <row r="30" spans="1:14" ht="22.5" x14ac:dyDescent="0.35">
      <c r="A30" s="54"/>
      <c r="B30" s="55"/>
      <c r="C30" s="56"/>
      <c r="D30" s="45" t="s">
        <v>135</v>
      </c>
      <c r="E30" s="184">
        <f>SUM(E28:E29)</f>
        <v>0</v>
      </c>
    </row>
    <row r="31" spans="1:14" x14ac:dyDescent="0.35">
      <c r="A31" s="42"/>
      <c r="B31" s="43"/>
      <c r="C31" s="44"/>
      <c r="D31" s="48"/>
      <c r="E31" s="44"/>
    </row>
    <row r="32" spans="1:14" x14ac:dyDescent="0.35">
      <c r="A32" s="49" t="s">
        <v>42</v>
      </c>
      <c r="B32" s="50" t="s">
        <v>27</v>
      </c>
      <c r="C32" s="50" t="s">
        <v>43</v>
      </c>
      <c r="D32" s="50" t="s">
        <v>0</v>
      </c>
      <c r="E32" s="51" t="s">
        <v>29</v>
      </c>
    </row>
    <row r="33" spans="1:7" ht="13.15" x14ac:dyDescent="0.35">
      <c r="A33" s="27" t="s">
        <v>82</v>
      </c>
      <c r="B33" s="28"/>
      <c r="C33" s="29"/>
      <c r="D33" s="29"/>
      <c r="E33" s="30"/>
      <c r="F33" s="124"/>
    </row>
    <row r="34" spans="1:7" ht="13.15" x14ac:dyDescent="0.35">
      <c r="A34" s="151" t="s">
        <v>49</v>
      </c>
      <c r="B34" s="139" t="s">
        <v>24</v>
      </c>
      <c r="C34" s="154">
        <v>0</v>
      </c>
      <c r="D34" s="141">
        <v>1250</v>
      </c>
      <c r="E34" s="142">
        <f>(C34*D34)</f>
        <v>0</v>
      </c>
      <c r="F34" s="124"/>
    </row>
    <row r="35" spans="1:7" ht="23.25" customHeight="1" x14ac:dyDescent="0.35">
      <c r="A35" s="153" t="s">
        <v>78</v>
      </c>
      <c r="B35" s="147" t="s">
        <v>24</v>
      </c>
      <c r="C35" s="155">
        <v>0</v>
      </c>
      <c r="D35" s="149">
        <v>750</v>
      </c>
      <c r="E35" s="150">
        <f>(C35*D35)</f>
        <v>0</v>
      </c>
      <c r="F35" s="124"/>
      <c r="G35" s="130"/>
    </row>
    <row r="36" spans="1:7" ht="13.15" x14ac:dyDescent="0.35">
      <c r="A36" s="52" t="s">
        <v>83</v>
      </c>
      <c r="B36" s="53"/>
      <c r="C36" s="52"/>
      <c r="D36" s="53"/>
      <c r="E36" s="52"/>
      <c r="F36" s="124"/>
    </row>
    <row r="37" spans="1:7" ht="13.15" x14ac:dyDescent="0.35">
      <c r="A37" s="14" t="s">
        <v>44</v>
      </c>
      <c r="B37" s="18" t="s">
        <v>24</v>
      </c>
      <c r="C37" s="37">
        <v>0</v>
      </c>
      <c r="D37" s="31">
        <v>750</v>
      </c>
      <c r="E37" s="32">
        <f>(C37*D37)</f>
        <v>0</v>
      </c>
      <c r="F37" s="65"/>
    </row>
    <row r="38" spans="1:7" ht="22.5" x14ac:dyDescent="0.35">
      <c r="A38" s="54"/>
      <c r="B38" s="55"/>
      <c r="C38" s="56"/>
      <c r="D38" s="45" t="s">
        <v>50</v>
      </c>
      <c r="E38" s="57">
        <f>SUM(E34:E37)</f>
        <v>0</v>
      </c>
      <c r="F38" s="65"/>
    </row>
    <row r="39" spans="1:7" ht="13.5" x14ac:dyDescent="0.35">
      <c r="A39" s="54"/>
      <c r="B39" s="55"/>
      <c r="C39" s="56"/>
      <c r="D39" s="47"/>
      <c r="E39" s="58"/>
      <c r="F39" s="65"/>
    </row>
    <row r="40" spans="1:7" x14ac:dyDescent="0.35">
      <c r="A40" s="42"/>
      <c r="B40" s="43"/>
      <c r="C40" s="44"/>
      <c r="D40" s="48"/>
      <c r="E40" s="44"/>
    </row>
    <row r="41" spans="1:7" ht="13.9" x14ac:dyDescent="0.35">
      <c r="A41" s="59"/>
      <c r="B41" s="59"/>
      <c r="C41" s="60"/>
      <c r="D41" s="61" t="s">
        <v>45</v>
      </c>
      <c r="E41" s="62">
        <f>E24+E30+E38</f>
        <v>0</v>
      </c>
    </row>
    <row r="42" spans="1:7" x14ac:dyDescent="0.35">
      <c r="A42" s="63"/>
      <c r="B42" s="63"/>
      <c r="C42" s="64"/>
      <c r="D42" s="64"/>
      <c r="E42" s="64"/>
    </row>
    <row r="43" spans="1:7" ht="58.35" customHeight="1" x14ac:dyDescent="0.35">
      <c r="A43" s="208" t="s">
        <v>46</v>
      </c>
      <c r="B43" s="208"/>
      <c r="C43" s="208"/>
      <c r="D43" s="208"/>
      <c r="E43" s="208"/>
    </row>
  </sheetData>
  <mergeCells count="5">
    <mergeCell ref="C1:E1"/>
    <mergeCell ref="I18:N18"/>
    <mergeCell ref="A43:E43"/>
    <mergeCell ref="F5:F9"/>
    <mergeCell ref="F16:F18"/>
  </mergeCells>
  <pageMargins left="0.78740157480314965" right="0.78740157480314965" top="0.98425196850393704" bottom="0.98425196850393704" header="0.51181102362204722" footer="0.51181102362204722"/>
  <pageSetup paperSize="9" scale="4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A96A-3B39-468D-8697-C898919ECDF7}">
  <sheetPr>
    <tabColor rgb="FF7030A0"/>
    <pageSetUpPr fitToPage="1"/>
  </sheetPr>
  <dimension ref="A1:G80"/>
  <sheetViews>
    <sheetView showGridLines="0" view="pageBreakPreview" zoomScale="90" zoomScaleNormal="100" zoomScaleSheetLayoutView="90" workbookViewId="0">
      <selection activeCell="A5" sqref="A5:B5"/>
    </sheetView>
  </sheetViews>
  <sheetFormatPr defaultRowHeight="13.15" x14ac:dyDescent="0.35"/>
  <cols>
    <col min="1" max="1" width="97.59765625" customWidth="1"/>
    <col min="2" max="2" width="23.1328125" customWidth="1"/>
    <col min="3" max="3" width="16.86328125" customWidth="1"/>
    <col min="4" max="4" width="12.59765625" customWidth="1"/>
    <col min="5" max="5" width="19.1328125" customWidth="1"/>
    <col min="6" max="6" width="31.3984375" style="1" customWidth="1"/>
  </cols>
  <sheetData>
    <row r="1" spans="1:6" ht="63" customHeight="1" x14ac:dyDescent="0.35">
      <c r="A1" s="66" t="s">
        <v>79</v>
      </c>
      <c r="B1" s="23" t="s">
        <v>26</v>
      </c>
      <c r="C1" s="205"/>
      <c r="D1" s="205"/>
      <c r="E1" s="206"/>
      <c r="F1" s="128"/>
    </row>
    <row r="2" spans="1:6" ht="22.5" x14ac:dyDescent="0.35">
      <c r="A2" s="108" t="s">
        <v>103</v>
      </c>
      <c r="B2" s="67"/>
      <c r="C2" s="68" t="s">
        <v>51</v>
      </c>
      <c r="D2" s="69" t="s">
        <v>0</v>
      </c>
      <c r="E2" s="70" t="s">
        <v>1</v>
      </c>
      <c r="F2" s="128"/>
    </row>
    <row r="3" spans="1:6" ht="29.85" customHeight="1" x14ac:dyDescent="0.35">
      <c r="A3" s="213" t="s">
        <v>120</v>
      </c>
      <c r="B3" s="214"/>
      <c r="C3" s="170">
        <v>0</v>
      </c>
      <c r="D3" s="77">
        <v>15</v>
      </c>
      <c r="E3" s="104">
        <f t="shared" ref="E3:E7" si="0">C3*D3</f>
        <v>0</v>
      </c>
      <c r="F3" s="124"/>
    </row>
    <row r="4" spans="1:6" ht="27.6" customHeight="1" x14ac:dyDescent="0.35">
      <c r="A4" s="213" t="s">
        <v>112</v>
      </c>
      <c r="B4" s="214"/>
      <c r="C4" s="170">
        <v>0</v>
      </c>
      <c r="D4" s="77">
        <v>7</v>
      </c>
      <c r="E4" s="104">
        <f t="shared" si="0"/>
        <v>0</v>
      </c>
      <c r="F4" s="124"/>
    </row>
    <row r="5" spans="1:6" ht="23.1" customHeight="1" x14ac:dyDescent="0.35">
      <c r="A5" s="213" t="s">
        <v>119</v>
      </c>
      <c r="B5" s="214"/>
      <c r="C5" s="170">
        <v>0</v>
      </c>
      <c r="D5" s="77">
        <v>4</v>
      </c>
      <c r="E5" s="104">
        <f t="shared" si="0"/>
        <v>0</v>
      </c>
      <c r="F5" s="124"/>
    </row>
    <row r="6" spans="1:6" x14ac:dyDescent="0.35">
      <c r="A6" s="168" t="s">
        <v>104</v>
      </c>
      <c r="B6" s="72"/>
      <c r="C6" s="73">
        <v>0</v>
      </c>
      <c r="D6" s="77">
        <v>20</v>
      </c>
      <c r="E6" s="75">
        <f t="shared" si="0"/>
        <v>0</v>
      </c>
      <c r="F6" s="171"/>
    </row>
    <row r="7" spans="1:6" x14ac:dyDescent="0.35">
      <c r="A7" s="168" t="s">
        <v>105</v>
      </c>
      <c r="B7" s="72"/>
      <c r="C7" s="73">
        <v>0</v>
      </c>
      <c r="D7" s="77">
        <v>6</v>
      </c>
      <c r="E7" s="75">
        <f t="shared" si="0"/>
        <v>0</v>
      </c>
      <c r="F7" s="129"/>
    </row>
    <row r="8" spans="1:6" x14ac:dyDescent="0.35">
      <c r="A8" s="76"/>
      <c r="B8" s="72"/>
      <c r="C8" s="78"/>
      <c r="D8" s="74"/>
      <c r="E8" s="75"/>
      <c r="F8" s="128"/>
    </row>
    <row r="9" spans="1:6" x14ac:dyDescent="0.35">
      <c r="A9" s="79" t="s">
        <v>52</v>
      </c>
      <c r="B9" s="72"/>
      <c r="C9" s="78"/>
      <c r="D9" s="74"/>
      <c r="E9" s="75"/>
      <c r="F9" s="128"/>
    </row>
    <row r="10" spans="1:6" ht="12.75" x14ac:dyDescent="0.35">
      <c r="A10" s="169" t="s">
        <v>106</v>
      </c>
      <c r="B10" s="72"/>
      <c r="C10" s="73">
        <v>0</v>
      </c>
      <c r="D10" s="77">
        <v>3</v>
      </c>
      <c r="E10" s="75">
        <f t="shared" ref="E10:E15" si="1">C10*D10</f>
        <v>0</v>
      </c>
      <c r="F10" s="20"/>
    </row>
    <row r="11" spans="1:6" ht="12.75" x14ac:dyDescent="0.35">
      <c r="A11" s="80" t="s">
        <v>53</v>
      </c>
      <c r="B11" s="81"/>
      <c r="C11" s="73">
        <v>0</v>
      </c>
      <c r="D11" s="77">
        <v>3</v>
      </c>
      <c r="E11" s="75">
        <f t="shared" si="1"/>
        <v>0</v>
      </c>
      <c r="F11" s="20"/>
    </row>
    <row r="12" spans="1:6" ht="12.75" x14ac:dyDescent="0.35">
      <c r="A12" s="71" t="s">
        <v>54</v>
      </c>
      <c r="B12" s="81"/>
      <c r="C12" s="73">
        <v>0</v>
      </c>
      <c r="D12" s="77">
        <v>3</v>
      </c>
      <c r="E12" s="75">
        <f t="shared" si="1"/>
        <v>0</v>
      </c>
      <c r="F12" s="20"/>
    </row>
    <row r="13" spans="1:6" ht="12.75" x14ac:dyDescent="0.35">
      <c r="A13" s="71" t="s">
        <v>107</v>
      </c>
      <c r="B13" s="81"/>
      <c r="C13" s="73">
        <v>0</v>
      </c>
      <c r="D13" s="77">
        <v>3</v>
      </c>
      <c r="E13" s="75">
        <f t="shared" si="1"/>
        <v>0</v>
      </c>
      <c r="F13" s="20"/>
    </row>
    <row r="14" spans="1:6" ht="12.75" x14ac:dyDescent="0.35">
      <c r="A14" s="71" t="s">
        <v>108</v>
      </c>
      <c r="B14" s="81"/>
      <c r="C14" s="73">
        <v>0</v>
      </c>
      <c r="D14" s="77">
        <v>3</v>
      </c>
      <c r="E14" s="75">
        <f t="shared" si="1"/>
        <v>0</v>
      </c>
      <c r="F14" s="20"/>
    </row>
    <row r="15" spans="1:6" ht="12.75" x14ac:dyDescent="0.35">
      <c r="A15" s="82" t="s">
        <v>55</v>
      </c>
      <c r="B15" s="83"/>
      <c r="C15" s="84">
        <v>0</v>
      </c>
      <c r="D15" s="85">
        <v>5</v>
      </c>
      <c r="E15" s="86">
        <f t="shared" si="1"/>
        <v>0</v>
      </c>
      <c r="F15" s="20"/>
    </row>
    <row r="16" spans="1:6" x14ac:dyDescent="0.35">
      <c r="A16" s="87" t="s">
        <v>56</v>
      </c>
      <c r="B16" s="87"/>
      <c r="C16" s="211" t="s">
        <v>57</v>
      </c>
      <c r="D16" s="212"/>
      <c r="E16" s="88">
        <f>SUM(E3:E15)</f>
        <v>0</v>
      </c>
    </row>
    <row r="17" spans="1:7" ht="12.75" customHeight="1" x14ac:dyDescent="0.35">
      <c r="A17" s="93"/>
      <c r="B17" s="93"/>
      <c r="C17" s="89"/>
      <c r="D17" s="89"/>
      <c r="E17" s="96"/>
      <c r="F17" s="124"/>
    </row>
    <row r="18" spans="1:7" ht="22.5" x14ac:dyDescent="0.35">
      <c r="A18" s="108" t="s">
        <v>96</v>
      </c>
      <c r="B18" s="67"/>
      <c r="C18" s="68" t="s">
        <v>51</v>
      </c>
      <c r="D18" s="69" t="s">
        <v>0</v>
      </c>
      <c r="E18" s="70" t="s">
        <v>1</v>
      </c>
      <c r="F18" s="124"/>
    </row>
    <row r="19" spans="1:7" ht="12.75" customHeight="1" x14ac:dyDescent="0.35">
      <c r="A19" s="215" t="s">
        <v>110</v>
      </c>
      <c r="B19" s="215"/>
      <c r="C19" s="98">
        <v>0</v>
      </c>
      <c r="D19" s="99">
        <v>23</v>
      </c>
      <c r="E19" s="100">
        <f t="shared" ref="E19:E24" si="2">C19*D19</f>
        <v>0</v>
      </c>
      <c r="F19" s="124"/>
    </row>
    <row r="20" spans="1:7" ht="12.75" customHeight="1" x14ac:dyDescent="0.35">
      <c r="A20" s="230" t="s">
        <v>111</v>
      </c>
      <c r="B20" s="230"/>
      <c r="C20" s="103">
        <v>0</v>
      </c>
      <c r="D20" s="77">
        <v>30</v>
      </c>
      <c r="E20" s="104">
        <f t="shared" si="2"/>
        <v>0</v>
      </c>
      <c r="F20" s="124"/>
    </row>
    <row r="21" spans="1:7" ht="12.75" customHeight="1" x14ac:dyDescent="0.35">
      <c r="A21" s="133" t="s">
        <v>77</v>
      </c>
      <c r="B21" s="102"/>
      <c r="C21" s="103">
        <v>0</v>
      </c>
      <c r="D21" s="77">
        <v>58</v>
      </c>
      <c r="E21" s="104">
        <f t="shared" si="2"/>
        <v>0</v>
      </c>
      <c r="F21" s="124"/>
    </row>
    <row r="22" spans="1:7" ht="12.75" customHeight="1" x14ac:dyDescent="0.35">
      <c r="A22" s="101" t="s">
        <v>69</v>
      </c>
      <c r="B22" s="102"/>
      <c r="C22" s="103">
        <v>0</v>
      </c>
      <c r="D22" s="77">
        <v>100</v>
      </c>
      <c r="E22" s="104">
        <f t="shared" si="2"/>
        <v>0</v>
      </c>
      <c r="F22" s="210"/>
      <c r="G22" s="19"/>
    </row>
    <row r="23" spans="1:7" ht="12.75" customHeight="1" x14ac:dyDescent="0.35">
      <c r="A23" s="101" t="s">
        <v>59</v>
      </c>
      <c r="B23" s="102"/>
      <c r="C23" s="103">
        <v>0</v>
      </c>
      <c r="D23" s="77">
        <v>58</v>
      </c>
      <c r="E23" s="104">
        <f t="shared" si="2"/>
        <v>0</v>
      </c>
      <c r="F23" s="210"/>
      <c r="G23" s="19"/>
    </row>
    <row r="24" spans="1:7" ht="12.75" customHeight="1" x14ac:dyDescent="0.35">
      <c r="A24" s="132" t="s">
        <v>74</v>
      </c>
      <c r="B24" s="105"/>
      <c r="C24" s="106">
        <v>0</v>
      </c>
      <c r="D24" s="85">
        <v>5</v>
      </c>
      <c r="E24" s="107">
        <f t="shared" si="2"/>
        <v>0</v>
      </c>
      <c r="F24" s="210"/>
    </row>
    <row r="25" spans="1:7" ht="12.75" customHeight="1" x14ac:dyDescent="0.35">
      <c r="A25" s="97"/>
      <c r="B25" s="97"/>
      <c r="C25" s="211" t="s">
        <v>57</v>
      </c>
      <c r="D25" s="212"/>
      <c r="E25" s="94">
        <f>SUM(E19:E24)</f>
        <v>0</v>
      </c>
      <c r="F25" s="210"/>
    </row>
    <row r="26" spans="1:7" ht="12.75" customHeight="1" x14ac:dyDescent="0.35">
      <c r="A26" s="97"/>
      <c r="B26" s="97"/>
      <c r="C26" s="89"/>
      <c r="D26" s="89"/>
      <c r="E26" s="96"/>
      <c r="F26" s="210"/>
    </row>
    <row r="27" spans="1:7" ht="24.75" customHeight="1" x14ac:dyDescent="0.35">
      <c r="A27" s="109" t="s">
        <v>58</v>
      </c>
      <c r="B27" s="90"/>
      <c r="C27" s="91" t="s">
        <v>51</v>
      </c>
      <c r="D27" s="92" t="s">
        <v>0</v>
      </c>
      <c r="E27" s="92" t="s">
        <v>1</v>
      </c>
      <c r="F27" s="210"/>
    </row>
    <row r="28" spans="1:7" ht="27" customHeight="1" x14ac:dyDescent="0.35">
      <c r="A28" s="215" t="s">
        <v>122</v>
      </c>
      <c r="B28" s="215"/>
      <c r="C28" s="176">
        <v>0</v>
      </c>
      <c r="D28" s="99">
        <v>23</v>
      </c>
      <c r="E28" s="100">
        <f>C28*D28</f>
        <v>0</v>
      </c>
      <c r="F28" s="210"/>
    </row>
    <row r="29" spans="1:7" ht="27" customHeight="1" x14ac:dyDescent="0.35">
      <c r="A29" s="225" t="s">
        <v>121</v>
      </c>
      <c r="B29" s="225"/>
      <c r="C29" s="175">
        <v>0</v>
      </c>
      <c r="D29" s="85">
        <v>30</v>
      </c>
      <c r="E29" s="107">
        <f>C29*D29</f>
        <v>0</v>
      </c>
      <c r="F29" s="210"/>
    </row>
    <row r="30" spans="1:7" ht="12.75" x14ac:dyDescent="0.35">
      <c r="A30" s="93"/>
      <c r="B30" s="93"/>
      <c r="C30" s="211" t="s">
        <v>57</v>
      </c>
      <c r="D30" s="212"/>
      <c r="E30" s="94">
        <f>SUM(E28:E28)</f>
        <v>0</v>
      </c>
      <c r="F30" s="210"/>
    </row>
    <row r="31" spans="1:7" ht="12.75" x14ac:dyDescent="0.35">
      <c r="F31" s="210"/>
    </row>
    <row r="32" spans="1:7" ht="22.5" x14ac:dyDescent="0.35">
      <c r="A32" s="119" t="s">
        <v>60</v>
      </c>
      <c r="B32" s="120"/>
      <c r="C32" s="69" t="s">
        <v>51</v>
      </c>
      <c r="D32" s="69" t="s">
        <v>0</v>
      </c>
      <c r="E32" s="69" t="s">
        <v>1</v>
      </c>
      <c r="F32" s="95"/>
    </row>
    <row r="33" spans="1:6" x14ac:dyDescent="0.35">
      <c r="A33" s="110" t="s">
        <v>61</v>
      </c>
      <c r="B33" s="112"/>
      <c r="C33" s="98">
        <v>0</v>
      </c>
      <c r="D33" s="99">
        <f>D3+D4+D19+D20</f>
        <v>75</v>
      </c>
      <c r="E33" s="100">
        <f>C33*D33</f>
        <v>0</v>
      </c>
      <c r="F33" s="95"/>
    </row>
    <row r="34" spans="1:6" x14ac:dyDescent="0.35">
      <c r="A34" s="80" t="s">
        <v>62</v>
      </c>
      <c r="B34" s="113"/>
      <c r="C34" s="103">
        <v>0</v>
      </c>
      <c r="D34" s="77">
        <v>1</v>
      </c>
      <c r="E34" s="104">
        <f>C34*D34</f>
        <v>0</v>
      </c>
      <c r="F34" s="95"/>
    </row>
    <row r="35" spans="1:6" x14ac:dyDescent="0.35">
      <c r="A35" s="216" t="s">
        <v>136</v>
      </c>
      <c r="B35" s="217"/>
      <c r="C35" s="103">
        <v>0</v>
      </c>
      <c r="D35" s="77">
        <v>2</v>
      </c>
      <c r="E35" s="104">
        <f>C35*D35</f>
        <v>0</v>
      </c>
      <c r="F35" s="95"/>
    </row>
    <row r="36" spans="1:6" x14ac:dyDescent="0.35">
      <c r="A36" s="218" t="s">
        <v>63</v>
      </c>
      <c r="B36" s="217"/>
      <c r="C36" s="103">
        <v>0</v>
      </c>
      <c r="D36" s="77">
        <f>(D33*12)*10</f>
        <v>9000</v>
      </c>
      <c r="E36" s="104">
        <f>C36*D36</f>
        <v>0</v>
      </c>
      <c r="F36" s="95"/>
    </row>
    <row r="37" spans="1:6" x14ac:dyDescent="0.35">
      <c r="A37" s="114"/>
      <c r="B37" s="115"/>
      <c r="C37" s="121"/>
      <c r="D37" s="121"/>
      <c r="E37" s="121"/>
      <c r="F37" s="95"/>
    </row>
    <row r="38" spans="1:6" x14ac:dyDescent="0.35">
      <c r="A38" s="123" t="s">
        <v>52</v>
      </c>
      <c r="B38" s="115"/>
      <c r="C38" s="121"/>
      <c r="D38" s="121"/>
      <c r="E38" s="121"/>
      <c r="F38" s="95"/>
    </row>
    <row r="39" spans="1:6" x14ac:dyDescent="0.35">
      <c r="A39" s="116" t="s">
        <v>64</v>
      </c>
      <c r="B39" s="115"/>
      <c r="C39" s="103">
        <v>0</v>
      </c>
      <c r="D39" s="77">
        <v>8</v>
      </c>
      <c r="E39" s="104">
        <f>C39*D39</f>
        <v>0</v>
      </c>
      <c r="F39" s="95"/>
    </row>
    <row r="40" spans="1:6" x14ac:dyDescent="0.35">
      <c r="A40" s="116" t="s">
        <v>65</v>
      </c>
      <c r="B40" s="115"/>
      <c r="C40" s="103">
        <v>0</v>
      </c>
      <c r="D40" s="77">
        <v>8</v>
      </c>
      <c r="E40" s="104">
        <f>C40*D40</f>
        <v>0</v>
      </c>
      <c r="F40" s="95"/>
    </row>
    <row r="41" spans="1:6" x14ac:dyDescent="0.35">
      <c r="A41" s="116" t="s">
        <v>66</v>
      </c>
      <c r="B41" s="115"/>
      <c r="C41" s="103">
        <v>0</v>
      </c>
      <c r="D41" s="77">
        <v>8</v>
      </c>
      <c r="E41" s="104">
        <f>C41*D41</f>
        <v>0</v>
      </c>
      <c r="F41" s="95"/>
    </row>
    <row r="42" spans="1:6" x14ac:dyDescent="0.35">
      <c r="A42" s="117" t="s">
        <v>67</v>
      </c>
      <c r="B42" s="118"/>
      <c r="C42" s="106">
        <v>0</v>
      </c>
      <c r="D42" s="85">
        <v>8</v>
      </c>
      <c r="E42" s="107">
        <f>C42*D42</f>
        <v>0</v>
      </c>
      <c r="F42" s="95"/>
    </row>
    <row r="43" spans="1:6" x14ac:dyDescent="0.35">
      <c r="A43" s="111"/>
      <c r="B43" s="111"/>
      <c r="C43" s="211" t="s">
        <v>57</v>
      </c>
      <c r="D43" s="212"/>
      <c r="E43" s="94">
        <f>SUM(E33:E42)</f>
        <v>0</v>
      </c>
      <c r="F43" s="95"/>
    </row>
    <row r="44" spans="1:6" x14ac:dyDescent="0.35">
      <c r="A44" s="111"/>
      <c r="B44" s="111"/>
      <c r="C44" s="89"/>
      <c r="D44" s="89"/>
      <c r="E44" s="96"/>
      <c r="F44" s="95"/>
    </row>
    <row r="45" spans="1:6" ht="22.5" x14ac:dyDescent="0.35">
      <c r="A45" s="109" t="s">
        <v>58</v>
      </c>
      <c r="B45" s="90"/>
      <c r="C45" s="91" t="s">
        <v>51</v>
      </c>
      <c r="D45" s="92" t="s">
        <v>0</v>
      </c>
      <c r="E45" s="92" t="s">
        <v>1</v>
      </c>
      <c r="F45" s="95"/>
    </row>
    <row r="46" spans="1:6" ht="14.65" x14ac:dyDescent="0.35">
      <c r="A46" s="110" t="s">
        <v>117</v>
      </c>
      <c r="B46" s="174"/>
      <c r="C46" s="176">
        <v>0</v>
      </c>
      <c r="D46" s="99">
        <f>D3+D4+D19+D20</f>
        <v>75</v>
      </c>
      <c r="E46" s="100">
        <f>C46*D46</f>
        <v>0</v>
      </c>
      <c r="F46" s="95"/>
    </row>
    <row r="47" spans="1:6" x14ac:dyDescent="0.35">
      <c r="A47" s="213" t="s">
        <v>68</v>
      </c>
      <c r="B47" s="214"/>
      <c r="C47" s="170">
        <v>0</v>
      </c>
      <c r="D47" s="77">
        <f>D46</f>
        <v>75</v>
      </c>
      <c r="E47" s="104">
        <f>C47*D47</f>
        <v>0</v>
      </c>
      <c r="F47" s="95"/>
    </row>
    <row r="48" spans="1:6" x14ac:dyDescent="0.35">
      <c r="A48" s="219" t="s">
        <v>118</v>
      </c>
      <c r="B48" s="220"/>
      <c r="C48" s="175">
        <v>0</v>
      </c>
      <c r="D48" s="85">
        <f>D46</f>
        <v>75</v>
      </c>
      <c r="E48" s="107">
        <f>C48*D48</f>
        <v>0</v>
      </c>
      <c r="F48" s="95"/>
    </row>
    <row r="49" spans="1:6" x14ac:dyDescent="0.35">
      <c r="A49" s="93"/>
      <c r="B49" s="93"/>
      <c r="C49" s="211" t="s">
        <v>57</v>
      </c>
      <c r="D49" s="212"/>
      <c r="E49" s="94">
        <f>SUM(E46:E48)</f>
        <v>0</v>
      </c>
      <c r="F49" s="95"/>
    </row>
    <row r="50" spans="1:6" x14ac:dyDescent="0.35">
      <c r="A50" s="93"/>
      <c r="B50" s="93"/>
      <c r="C50" s="89"/>
      <c r="D50" s="89"/>
      <c r="E50" s="134"/>
      <c r="F50" s="95"/>
    </row>
    <row r="51" spans="1:6" ht="22.5" x14ac:dyDescent="0.35">
      <c r="A51" s="119" t="s">
        <v>84</v>
      </c>
      <c r="B51" s="120"/>
      <c r="C51" s="69" t="s">
        <v>51</v>
      </c>
      <c r="D51" s="69" t="s">
        <v>0</v>
      </c>
      <c r="E51" s="69" t="s">
        <v>1</v>
      </c>
      <c r="F51" s="95"/>
    </row>
    <row r="52" spans="1:6" ht="24" customHeight="1" x14ac:dyDescent="0.35">
      <c r="A52" s="223" t="s">
        <v>109</v>
      </c>
      <c r="B52" s="224"/>
      <c r="C52" s="98">
        <v>0</v>
      </c>
      <c r="D52" s="99">
        <f>(D19+D20)+5</f>
        <v>58</v>
      </c>
      <c r="E52" s="100">
        <f>C52*D52</f>
        <v>0</v>
      </c>
      <c r="F52" s="95"/>
    </row>
    <row r="53" spans="1:6" x14ac:dyDescent="0.35">
      <c r="A53" s="131"/>
      <c r="B53" s="156"/>
      <c r="C53" s="157"/>
      <c r="D53" s="158"/>
      <c r="E53" s="159"/>
      <c r="F53" s="95"/>
    </row>
    <row r="54" spans="1:6" ht="33.75" customHeight="1" x14ac:dyDescent="0.35">
      <c r="A54" s="221" t="s">
        <v>89</v>
      </c>
      <c r="B54" s="222"/>
      <c r="C54" s="160"/>
      <c r="D54" s="160"/>
      <c r="E54" s="160"/>
      <c r="F54" s="95"/>
    </row>
    <row r="55" spans="1:6" ht="16.5" customHeight="1" x14ac:dyDescent="0.35">
      <c r="A55" s="161" t="s">
        <v>90</v>
      </c>
      <c r="B55" s="162"/>
      <c r="C55" s="160"/>
      <c r="D55" s="160"/>
      <c r="E55" s="160"/>
      <c r="F55" s="95"/>
    </row>
    <row r="56" spans="1:6" x14ac:dyDescent="0.35">
      <c r="A56" s="163" t="s">
        <v>94</v>
      </c>
      <c r="B56" s="162"/>
      <c r="C56" s="103">
        <v>0</v>
      </c>
      <c r="D56" s="77">
        <v>1</v>
      </c>
      <c r="E56" s="104">
        <f>C56*D56</f>
        <v>0</v>
      </c>
      <c r="F56" s="172"/>
    </row>
    <row r="57" spans="1:6" ht="16.5" customHeight="1" x14ac:dyDescent="0.35">
      <c r="A57" s="163" t="s">
        <v>85</v>
      </c>
      <c r="B57" s="162"/>
      <c r="C57" s="103">
        <v>0</v>
      </c>
      <c r="D57" s="77">
        <v>1</v>
      </c>
      <c r="E57" s="104">
        <f>C57*D57</f>
        <v>0</v>
      </c>
      <c r="F57" s="173"/>
    </row>
    <row r="58" spans="1:6" ht="16.5" customHeight="1" x14ac:dyDescent="0.35">
      <c r="A58" s="165" t="s">
        <v>86</v>
      </c>
      <c r="B58" s="162"/>
      <c r="C58" s="103">
        <v>0</v>
      </c>
      <c r="D58" s="77">
        <v>1</v>
      </c>
      <c r="E58" s="104">
        <f>C58*D58</f>
        <v>0</v>
      </c>
      <c r="F58" s="173"/>
    </row>
    <row r="59" spans="1:6" ht="16.5" customHeight="1" x14ac:dyDescent="0.35">
      <c r="A59" s="161" t="s">
        <v>95</v>
      </c>
      <c r="B59" s="162"/>
      <c r="C59" s="160"/>
      <c r="D59" s="160"/>
      <c r="E59" s="160"/>
      <c r="F59" s="95"/>
    </row>
    <row r="60" spans="1:6" ht="15.75" customHeight="1" x14ac:dyDescent="0.35">
      <c r="A60" s="163" t="s">
        <v>97</v>
      </c>
      <c r="B60" s="162"/>
      <c r="C60" s="103">
        <v>0</v>
      </c>
      <c r="D60" s="77">
        <v>6</v>
      </c>
      <c r="E60" s="104">
        <f>C60*D60</f>
        <v>0</v>
      </c>
      <c r="F60" s="95"/>
    </row>
    <row r="61" spans="1:6" ht="15.75" customHeight="1" x14ac:dyDescent="0.35">
      <c r="A61" s="163" t="s">
        <v>87</v>
      </c>
      <c r="B61" s="156"/>
      <c r="C61" s="103">
        <v>0</v>
      </c>
      <c r="D61" s="77">
        <v>6</v>
      </c>
      <c r="E61" s="104">
        <f>C61*D61</f>
        <v>0</v>
      </c>
      <c r="F61" s="95"/>
    </row>
    <row r="62" spans="1:6" ht="15.75" customHeight="1" x14ac:dyDescent="0.35">
      <c r="A62" s="163" t="s">
        <v>98</v>
      </c>
      <c r="B62" s="156"/>
      <c r="C62" s="103">
        <v>0</v>
      </c>
      <c r="D62" s="77">
        <v>6</v>
      </c>
      <c r="E62" s="104">
        <f>C62*D62</f>
        <v>0</v>
      </c>
      <c r="F62" s="95"/>
    </row>
    <row r="63" spans="1:6" ht="15.75" customHeight="1" x14ac:dyDescent="0.35">
      <c r="A63" s="228" t="s">
        <v>99</v>
      </c>
      <c r="B63" s="229"/>
      <c r="C63" s="103">
        <v>0</v>
      </c>
      <c r="D63" s="77">
        <v>6</v>
      </c>
      <c r="E63" s="104">
        <f>C63*D63</f>
        <v>0</v>
      </c>
      <c r="F63" s="95"/>
    </row>
    <row r="64" spans="1:6" ht="12.95" customHeight="1" x14ac:dyDescent="0.35">
      <c r="A64" s="161" t="s">
        <v>96</v>
      </c>
      <c r="B64" s="156"/>
      <c r="C64" s="160"/>
      <c r="D64" s="160"/>
      <c r="E64" s="160"/>
      <c r="F64" s="95"/>
    </row>
    <row r="65" spans="1:6" ht="12.95" customHeight="1" x14ac:dyDescent="0.35">
      <c r="A65" s="163" t="s">
        <v>100</v>
      </c>
      <c r="B65" s="156"/>
      <c r="C65" s="103">
        <v>0</v>
      </c>
      <c r="D65" s="77">
        <v>5</v>
      </c>
      <c r="E65" s="104">
        <f>C65*D65</f>
        <v>0</v>
      </c>
      <c r="F65" s="95"/>
    </row>
    <row r="66" spans="1:6" x14ac:dyDescent="0.35">
      <c r="A66" s="167" t="s">
        <v>91</v>
      </c>
      <c r="B66" s="166"/>
      <c r="C66" s="121"/>
      <c r="D66" s="121"/>
      <c r="E66" s="121"/>
      <c r="F66" s="95"/>
    </row>
    <row r="67" spans="1:6" x14ac:dyDescent="0.35">
      <c r="A67" s="164" t="s">
        <v>88</v>
      </c>
      <c r="B67" s="166"/>
      <c r="C67" s="103">
        <v>0</v>
      </c>
      <c r="D67" s="77">
        <v>7</v>
      </c>
      <c r="E67" s="104">
        <f>C67*D67</f>
        <v>0</v>
      </c>
      <c r="F67" s="95"/>
    </row>
    <row r="68" spans="1:6" x14ac:dyDescent="0.35">
      <c r="A68" s="164" t="s">
        <v>92</v>
      </c>
      <c r="B68" s="166"/>
      <c r="C68" s="103">
        <v>0</v>
      </c>
      <c r="D68" s="77">
        <v>7</v>
      </c>
      <c r="E68" s="104">
        <f>C68*D68</f>
        <v>0</v>
      </c>
      <c r="F68" s="95"/>
    </row>
    <row r="69" spans="1:6" ht="13.5" customHeight="1" x14ac:dyDescent="0.35">
      <c r="A69" s="226" t="s">
        <v>93</v>
      </c>
      <c r="B69" s="227"/>
      <c r="C69" s="106">
        <v>0</v>
      </c>
      <c r="D69" s="85">
        <v>7</v>
      </c>
      <c r="E69" s="104">
        <f>C69*D69</f>
        <v>0</v>
      </c>
      <c r="F69" s="95"/>
    </row>
    <row r="70" spans="1:6" x14ac:dyDescent="0.35">
      <c r="A70" s="111"/>
      <c r="B70" s="111"/>
      <c r="C70" s="211" t="s">
        <v>57</v>
      </c>
      <c r="D70" s="212"/>
      <c r="E70" s="94">
        <f>SUM(E52:E69)</f>
        <v>0</v>
      </c>
      <c r="F70" s="95"/>
    </row>
    <row r="71" spans="1:6" x14ac:dyDescent="0.35">
      <c r="A71" s="93"/>
      <c r="B71" s="93"/>
      <c r="C71" s="89"/>
      <c r="D71" s="89"/>
      <c r="E71" s="96"/>
      <c r="F71" s="95"/>
    </row>
    <row r="72" spans="1:6" x14ac:dyDescent="0.35">
      <c r="A72" s="93"/>
      <c r="B72" s="93"/>
      <c r="C72" s="89"/>
      <c r="D72" s="122"/>
      <c r="E72" s="135"/>
      <c r="F72" s="95"/>
    </row>
    <row r="73" spans="1:6" x14ac:dyDescent="0.35">
      <c r="D73" s="61" t="s">
        <v>45</v>
      </c>
      <c r="E73" s="62">
        <f>E16+E25+E43+E49+E70</f>
        <v>0</v>
      </c>
    </row>
    <row r="75" spans="1:6" ht="45.95" customHeight="1" x14ac:dyDescent="0.35">
      <c r="A75" s="208" t="s">
        <v>46</v>
      </c>
      <c r="B75" s="208"/>
      <c r="C75" s="208"/>
      <c r="D75" s="208"/>
      <c r="E75" s="208"/>
    </row>
    <row r="76" spans="1:6" ht="45.95" customHeight="1" x14ac:dyDescent="0.35"/>
    <row r="77" spans="1:6" ht="45.95" customHeight="1" x14ac:dyDescent="0.35"/>
    <row r="78" spans="1:6" ht="45.95" customHeight="1" x14ac:dyDescent="0.35"/>
    <row r="79" spans="1:6" ht="45.95" customHeight="1" x14ac:dyDescent="0.35"/>
    <row r="80" spans="1:6" ht="45.95" customHeight="1" x14ac:dyDescent="0.35"/>
  </sheetData>
  <mergeCells count="24">
    <mergeCell ref="C30:D30"/>
    <mergeCell ref="A29:B29"/>
    <mergeCell ref="A69:B69"/>
    <mergeCell ref="A63:B63"/>
    <mergeCell ref="A4:B4"/>
    <mergeCell ref="A5:B5"/>
    <mergeCell ref="A20:B20"/>
    <mergeCell ref="A28:B28"/>
    <mergeCell ref="F22:F31"/>
    <mergeCell ref="C1:E1"/>
    <mergeCell ref="C16:D16"/>
    <mergeCell ref="A3:B3"/>
    <mergeCell ref="A75:E75"/>
    <mergeCell ref="A19:B19"/>
    <mergeCell ref="C25:D25"/>
    <mergeCell ref="A35:B35"/>
    <mergeCell ref="A36:B36"/>
    <mergeCell ref="C43:D43"/>
    <mergeCell ref="A48:B48"/>
    <mergeCell ref="C49:D49"/>
    <mergeCell ref="A54:B54"/>
    <mergeCell ref="C70:D70"/>
    <mergeCell ref="A52:B52"/>
    <mergeCell ref="A47:B47"/>
  </mergeCells>
  <pageMargins left="0.78740157480314965" right="0.78740157480314965" top="0.98425196850393704" bottom="0.98425196850393704" header="0.51181102362204722" footer="0.51181102362204722"/>
  <pageSetup paperSize="9" scale="7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2" manualBreakCount="2">
    <brk id="30" max="4" man="1"/>
    <brk id="49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D38A4-626D-46F0-9567-CE460F219B55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62d65e8-ec2e-4f08-b510-02888a857b6e"/>
    <ds:schemaRef ds:uri="b77e2b43-37d4-4532-953b-53983e0992e2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72F1E2-0C56-4536-A8A1-894B01775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</vt:lpstr>
      <vt:lpstr>T10 Prijsinvulformulier P1</vt:lpstr>
      <vt:lpstr>T11 Prijsinvulformulier P2</vt:lpstr>
      <vt:lpstr>'T11 Prijsinvulformulier P2'!Afdrukbereik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Jennifer Hakkert</cp:lastModifiedBy>
  <cp:lastPrinted>2022-01-21T08:07:28Z</cp:lastPrinted>
  <dcterms:created xsi:type="dcterms:W3CDTF">2008-02-01T08:20:49Z</dcterms:created>
  <dcterms:modified xsi:type="dcterms:W3CDTF">2022-01-24T08:26:08Z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</Properties>
</file>