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filterPrivacy="1"/>
  <xr:revisionPtr revIDLastSave="4" documentId="8_{DB098D05-ED21-4E5B-9B01-75EBBE7BFE37}" xr6:coauthVersionLast="47" xr6:coauthVersionMax="47" xr10:uidLastSave="{8BD14815-E0D2-4254-83EB-C4B8DD20D271}"/>
  <bookViews>
    <workbookView xWindow="-120" yWindow="-16320" windowWidth="29040" windowHeight="15840" activeTab="1" xr2:uid="{00000000-000D-0000-FFFF-FFFF00000000}"/>
  </bookViews>
  <sheets>
    <sheet name="Parameters berekening" sheetId="1" r:id="rId1"/>
    <sheet name="Draagkrachtberekening" sheetId="2" r:id="rId2"/>
  </sheets>
  <definedNames>
    <definedName name="Normen" localSheetId="1">'Parameters berekening'!#REF!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9" i="2" l="1"/>
  <c r="L39" i="2"/>
  <c r="M38" i="2"/>
  <c r="L38" i="2"/>
  <c r="M37" i="2"/>
  <c r="L37" i="2"/>
  <c r="M36" i="2"/>
  <c r="L36" i="2"/>
  <c r="M35" i="2"/>
  <c r="L35" i="2"/>
  <c r="M34" i="2"/>
  <c r="M33" i="2"/>
  <c r="M32" i="2"/>
  <c r="M31" i="2"/>
  <c r="M30" i="2"/>
  <c r="M29" i="2"/>
  <c r="M28" i="2"/>
  <c r="M27" i="2"/>
  <c r="M26" i="2"/>
  <c r="M25" i="2"/>
  <c r="M24" i="2"/>
  <c r="M23" i="2"/>
  <c r="M22" i="2"/>
  <c r="M40" i="2" s="1"/>
  <c r="C21" i="2" s="1"/>
  <c r="D15" i="2"/>
  <c r="D18" i="2" s="1"/>
  <c r="D27" i="2" l="1"/>
  <c r="D30" i="2" s="1"/>
  <c r="C22" i="2"/>
  <c r="D25" i="2"/>
</calcChain>
</file>

<file path=xl/sharedStrings.xml><?xml version="1.0" encoding="utf-8"?>
<sst xmlns="http://schemas.openxmlformats.org/spreadsheetml/2006/main" count="75" uniqueCount="45">
  <si>
    <t>Bijstandsnormen</t>
  </si>
  <si>
    <t>Huishouding</t>
  </si>
  <si>
    <t>Alleenstaande (ouder) &lt;21</t>
  </si>
  <si>
    <t>één persoon</t>
  </si>
  <si>
    <t>Gehuwden beiden &lt;21 z.k.</t>
  </si>
  <si>
    <t>twee personen</t>
  </si>
  <si>
    <t>Gehuwden beiden &lt;21 m.k.</t>
  </si>
  <si>
    <t>drie personen</t>
  </si>
  <si>
    <t>Gehuwden 1 &lt;21 / 1 &gt;21 &lt;pgl z.k.</t>
  </si>
  <si>
    <t>vier personen</t>
  </si>
  <si>
    <t>Alleenstaande (ouder) &gt;21 &lt; pgl</t>
  </si>
  <si>
    <t>vijf personen</t>
  </si>
  <si>
    <t>Alleenstaande (ouder) &gt;pgl</t>
  </si>
  <si>
    <t>zes personen</t>
  </si>
  <si>
    <t>Gehuwden 1 &lt;21 / 1 &gt;21 &lt;pgl m.k.</t>
  </si>
  <si>
    <t>Gehuwden beiden &gt;21 &lt;pgl</t>
  </si>
  <si>
    <t>Gehuwden beiden &gt;pgl</t>
  </si>
  <si>
    <t>Inrichtingsnorm alleenstaande</t>
  </si>
  <si>
    <t>Inrichtingsnorm all.st. incl. verhoging</t>
  </si>
  <si>
    <t>Inrichtingsnorm gehuwden</t>
  </si>
  <si>
    <t>Inrichtingsnorm geh. incl. verhoging</t>
  </si>
  <si>
    <t>2 kostendeler</t>
  </si>
  <si>
    <t>3 kostendelers</t>
  </si>
  <si>
    <t>4 kostendelers</t>
  </si>
  <si>
    <t>5 kostendelers</t>
  </si>
  <si>
    <t>6 kostendelers</t>
  </si>
  <si>
    <t>DRAAGKRACHTBEREKENING</t>
  </si>
  <si>
    <t>Naam belanghebbende</t>
  </si>
  <si>
    <t>Geboortedatum</t>
  </si>
  <si>
    <t>Grootte huishouding</t>
  </si>
  <si>
    <t>Inkomen</t>
  </si>
  <si>
    <t>Netto inkomsten per maand incl. VT</t>
  </si>
  <si>
    <t>Overige inkomsten per maand incl. VT</t>
  </si>
  <si>
    <t>------------------</t>
  </si>
  <si>
    <t>Totaal inkomsten per maand incl. VT</t>
  </si>
  <si>
    <t>Aftrekposten</t>
  </si>
  <si>
    <t>afwijzen</t>
  </si>
  <si>
    <t>toekennen</t>
  </si>
  <si>
    <t>Besteedbaar inkomen per maand</t>
  </si>
  <si>
    <t>Bijstandsniveau</t>
  </si>
  <si>
    <t>Bijstandnorm per maand incl. VT</t>
  </si>
  <si>
    <t>Verhoging (20%)</t>
  </si>
  <si>
    <t>Draagkrachtloos inkomen</t>
  </si>
  <si>
    <t>DRAAGKRACHT</t>
  </si>
  <si>
    <t>=========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</si>
</sst>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€&quot;\ #,##0.00;&quot;€&quot;\ \-#,##0.00"/>
    <numFmt numFmtId="43" formatCode="_ * #,##0.00_ ;_ * \-#,##0.00_ ;_ * &quot;-&quot;??_ ;_ @_ "/>
    <numFmt numFmtId="164" formatCode="&quot;€&quot;\ #,##0.00"/>
    <numFmt numFmtId="165" formatCode="_-&quot;€&quot;\ * #,##0.00_-;_-&quot;€&quot;\ * #,##0.00\-;_-&quot;€&quot;\ * &quot;-&quot;??_-;_-@_-"/>
    <numFmt numFmtId="166" formatCode="&quot;€&quot;\ #,##0"/>
  </numFmts>
  <fonts count="14" x14ac:knownFonts="1">
    <font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u/>
      <sz val="10"/>
      <color theme="1"/>
      <name val="Arial"/>
      <family val="2"/>
    </font>
    <font>
      <i/>
      <sz val="10"/>
      <color theme="1"/>
      <name val="Arial"/>
      <family val="2"/>
    </font>
    <font>
      <sz val="11"/>
      <color theme="0"/>
      <name val="Calibri"/>
      <family val="2"/>
      <scheme val="minor"/>
    </font>
    <font>
      <sz val="10"/>
      <color theme="0"/>
      <name val="Arial"/>
      <family val="2"/>
    </font>
    <font>
      <sz val="10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none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/>
      <top/>
      <bottom/>
      <diagonal/>
    </border>
  </borders>
  <cellStyleXfs count="3">
    <xf numFmtId="0" fontId="0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3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right"/>
    </xf>
    <xf numFmtId="7" fontId="0" fillId="0" borderId="0" xfId="0" applyNumberFormat="1"/>
    <xf numFmtId="0" fontId="2" fillId="0" borderId="1" xfId="0" applyFont="1" applyBorder="1"/>
    <xf numFmtId="0" fontId="5" fillId="0" borderId="0" xfId="0" applyFont="1"/>
    <xf numFmtId="0" fontId="6" fillId="0" borderId="0" xfId="0" applyFont="1"/>
    <xf numFmtId="0" fontId="4" fillId="0" borderId="0" xfId="0" applyFont="1"/>
    <xf numFmtId="7" fontId="8" fillId="2" borderId="2" xfId="2" applyNumberFormat="1" applyFont="1" applyFill="1" applyBorder="1"/>
    <xf numFmtId="7" fontId="9" fillId="2" borderId="2" xfId="2" applyNumberFormat="1" applyFont="1" applyFill="1" applyBorder="1"/>
    <xf numFmtId="7" fontId="10" fillId="2" borderId="2" xfId="2" applyNumberFormat="1" applyFont="1" applyFill="1" applyBorder="1"/>
    <xf numFmtId="164" fontId="10" fillId="2" borderId="2" xfId="2" applyNumberFormat="1" applyFont="1" applyFill="1" applyBorder="1" applyAlignment="1">
      <alignment horizontal="right"/>
    </xf>
    <xf numFmtId="7" fontId="8" fillId="3" borderId="2" xfId="2" applyNumberFormat="1" applyFont="1" applyFill="1" applyBorder="1"/>
    <xf numFmtId="7" fontId="12" fillId="3" borderId="2" xfId="2" applyNumberFormat="1" applyFont="1" applyFill="1" applyBorder="1"/>
    <xf numFmtId="7" fontId="11" fillId="2" borderId="2" xfId="2" applyNumberFormat="1" applyFont="1" applyFill="1" applyBorder="1"/>
    <xf numFmtId="7" fontId="12" fillId="2" borderId="2" xfId="2" applyNumberFormat="1" applyFont="1" applyFill="1" applyBorder="1"/>
    <xf numFmtId="165" fontId="12" fillId="3" borderId="2" xfId="2" applyNumberFormat="1" applyFont="1" applyFill="1" applyBorder="1"/>
    <xf numFmtId="165" fontId="12" fillId="2" borderId="2" xfId="2" applyNumberFormat="1" applyFont="1" applyFill="1" applyBorder="1"/>
    <xf numFmtId="166" fontId="10" fillId="6" borderId="2" xfId="2" applyNumberFormat="1" applyFont="1" applyFill="1" applyBorder="1" applyAlignment="1">
      <alignment horizontal="center"/>
    </xf>
    <xf numFmtId="7" fontId="13" fillId="2" borderId="2" xfId="2" applyNumberFormat="1" applyFont="1" applyFill="1" applyBorder="1"/>
    <xf numFmtId="7" fontId="4" fillId="2" borderId="2" xfId="1" applyNumberFormat="1" applyFont="1" applyFill="1" applyBorder="1"/>
    <xf numFmtId="7" fontId="2" fillId="2" borderId="2" xfId="2" applyNumberFormat="1" applyFont="1" applyFill="1" applyBorder="1"/>
    <xf numFmtId="7" fontId="4" fillId="4" borderId="2" xfId="2" applyNumberFormat="1" applyFont="1" applyFill="1" applyBorder="1" applyProtection="1">
      <protection locked="0"/>
    </xf>
    <xf numFmtId="164" fontId="5" fillId="2" borderId="2" xfId="2" applyNumberFormat="1" applyFont="1" applyFill="1" applyBorder="1" applyAlignment="1">
      <alignment horizontal="right"/>
    </xf>
    <xf numFmtId="21" fontId="4" fillId="2" borderId="2" xfId="2" applyNumberFormat="1" applyFont="1" applyFill="1" applyBorder="1"/>
    <xf numFmtId="7" fontId="4" fillId="2" borderId="2" xfId="2" applyNumberFormat="1" applyFont="1" applyFill="1" applyBorder="1"/>
    <xf numFmtId="7" fontId="5" fillId="2" borderId="2" xfId="2" applyNumberFormat="1" applyFont="1" applyFill="1" applyBorder="1"/>
    <xf numFmtId="164" fontId="5" fillId="5" borderId="2" xfId="2" applyNumberFormat="1" applyFont="1" applyFill="1" applyBorder="1" applyAlignment="1" applyProtection="1">
      <alignment horizontal="right"/>
      <protection locked="0"/>
    </xf>
    <xf numFmtId="164" fontId="5" fillId="2" borderId="2" xfId="2" quotePrefix="1" applyNumberFormat="1" applyFont="1" applyFill="1" applyBorder="1" applyAlignment="1">
      <alignment horizontal="right"/>
    </xf>
    <xf numFmtId="164" fontId="5" fillId="2" borderId="2" xfId="2" applyNumberFormat="1" applyFont="1" applyFill="1" applyBorder="1" applyAlignment="1" applyProtection="1">
      <alignment horizontal="right"/>
    </xf>
    <xf numFmtId="7" fontId="6" fillId="2" borderId="2" xfId="2" applyNumberFormat="1" applyFont="1" applyFill="1" applyBorder="1"/>
    <xf numFmtId="164" fontId="6" fillId="2" borderId="2" xfId="2" applyNumberFormat="1" applyFont="1" applyFill="1" applyBorder="1" applyAlignment="1">
      <alignment horizontal="right"/>
    </xf>
    <xf numFmtId="164" fontId="5" fillId="2" borderId="2" xfId="2" applyNumberFormat="1" applyFont="1" applyFill="1" applyBorder="1" applyAlignment="1" applyProtection="1">
      <alignment horizontal="right"/>
      <protection locked="0"/>
    </xf>
  </cellXfs>
  <cellStyles count="3">
    <cellStyle name="Komma" xfId="2" builtinId="3"/>
    <cellStyle name="Komma 2" xfId="1" xr:uid="{74D8FEAB-22AA-4669-B190-C6B9747FCBAB}"/>
    <cellStyle name="Standaard" xfId="0" builtinId="0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2"/>
  <sheetViews>
    <sheetView workbookViewId="0">
      <selection activeCell="C16" sqref="C16:C17"/>
    </sheetView>
  </sheetViews>
  <sheetFormatPr defaultRowHeight="14.5" x14ac:dyDescent="0.35"/>
  <cols>
    <col min="1" max="1" width="31.6328125" bestFit="1" customWidth="1"/>
    <col min="3" max="3" width="13.08984375" bestFit="1" customWidth="1"/>
  </cols>
  <sheetData>
    <row r="1" spans="1:3" x14ac:dyDescent="0.35">
      <c r="A1" s="5" t="s">
        <v>0</v>
      </c>
      <c r="C1" s="7" t="s">
        <v>1</v>
      </c>
    </row>
    <row r="2" spans="1:3" x14ac:dyDescent="0.35">
      <c r="A2" s="8" t="s">
        <v>2</v>
      </c>
      <c r="C2" s="6" t="s">
        <v>3</v>
      </c>
    </row>
    <row r="3" spans="1:3" x14ac:dyDescent="0.35">
      <c r="A3" s="8" t="s">
        <v>4</v>
      </c>
      <c r="C3" s="6" t="s">
        <v>5</v>
      </c>
    </row>
    <row r="4" spans="1:3" x14ac:dyDescent="0.35">
      <c r="A4" s="8" t="s">
        <v>6</v>
      </c>
      <c r="C4" s="6" t="s">
        <v>7</v>
      </c>
    </row>
    <row r="5" spans="1:3" x14ac:dyDescent="0.35">
      <c r="A5" s="8" t="s">
        <v>8</v>
      </c>
      <c r="C5" s="6" t="s">
        <v>9</v>
      </c>
    </row>
    <row r="6" spans="1:3" x14ac:dyDescent="0.35">
      <c r="A6" s="8" t="s">
        <v>10</v>
      </c>
      <c r="C6" s="6" t="s">
        <v>11</v>
      </c>
    </row>
    <row r="7" spans="1:3" x14ac:dyDescent="0.35">
      <c r="A7" s="8" t="s">
        <v>12</v>
      </c>
      <c r="C7" s="6" t="s">
        <v>13</v>
      </c>
    </row>
    <row r="8" spans="1:3" x14ac:dyDescent="0.35">
      <c r="A8" s="8" t="s">
        <v>14</v>
      </c>
    </row>
    <row r="9" spans="1:3" x14ac:dyDescent="0.35">
      <c r="A9" s="8" t="s">
        <v>15</v>
      </c>
    </row>
    <row r="10" spans="1:3" x14ac:dyDescent="0.35">
      <c r="A10" s="8" t="s">
        <v>16</v>
      </c>
    </row>
    <row r="11" spans="1:3" x14ac:dyDescent="0.35">
      <c r="A11" s="8" t="s">
        <v>17</v>
      </c>
    </row>
    <row r="12" spans="1:3" x14ac:dyDescent="0.35">
      <c r="A12" s="8" t="s">
        <v>18</v>
      </c>
    </row>
    <row r="13" spans="1:3" x14ac:dyDescent="0.35">
      <c r="A13" s="8" t="s">
        <v>19</v>
      </c>
    </row>
    <row r="14" spans="1:3" x14ac:dyDescent="0.35">
      <c r="A14" s="8" t="s">
        <v>20</v>
      </c>
    </row>
    <row r="15" spans="1:3" x14ac:dyDescent="0.35">
      <c r="A15" s="8" t="s">
        <v>21</v>
      </c>
    </row>
    <row r="16" spans="1:3" x14ac:dyDescent="0.35">
      <c r="A16" s="8" t="s">
        <v>22</v>
      </c>
    </row>
    <row r="17" spans="1:1" x14ac:dyDescent="0.35">
      <c r="A17" s="8" t="s">
        <v>23</v>
      </c>
    </row>
    <row r="18" spans="1:1" x14ac:dyDescent="0.35">
      <c r="A18" s="8" t="s">
        <v>24</v>
      </c>
    </row>
    <row r="19" spans="1:1" x14ac:dyDescent="0.35">
      <c r="A19" s="8" t="s">
        <v>25</v>
      </c>
    </row>
    <row r="20" spans="1:1" x14ac:dyDescent="0.35">
      <c r="A20" s="21"/>
    </row>
    <row r="21" spans="1:1" x14ac:dyDescent="0.35">
      <c r="A21" s="21"/>
    </row>
    <row r="22" spans="1:1" x14ac:dyDescent="0.35">
      <c r="A22" s="21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C8C2B8-E2F4-41C8-982F-8118C1B850EF}">
  <dimension ref="A1:M66"/>
  <sheetViews>
    <sheetView showGridLines="0" tabSelected="1" workbookViewId="0">
      <selection activeCell="C10" sqref="C10"/>
    </sheetView>
  </sheetViews>
  <sheetFormatPr defaultRowHeight="14.5" x14ac:dyDescent="0.35"/>
  <cols>
    <col min="1" max="1" width="37" customWidth="1"/>
    <col min="2" max="2" width="42.6328125" bestFit="1" customWidth="1"/>
    <col min="3" max="3" width="14.453125" customWidth="1"/>
    <col min="4" max="4" width="11.453125" customWidth="1"/>
  </cols>
  <sheetData>
    <row r="1" spans="1:13" ht="26" x14ac:dyDescent="0.6">
      <c r="A1" s="1" t="s">
        <v>26</v>
      </c>
    </row>
    <row r="3" spans="1:13" x14ac:dyDescent="0.35">
      <c r="A3" s="2" t="s">
        <v>27</v>
      </c>
      <c r="B3" s="3"/>
    </row>
    <row r="4" spans="1:13" x14ac:dyDescent="0.35">
      <c r="A4" s="2" t="s">
        <v>28</v>
      </c>
      <c r="B4" s="3"/>
    </row>
    <row r="6" spans="1:13" x14ac:dyDescent="0.35">
      <c r="A6" s="22" t="s">
        <v>29</v>
      </c>
      <c r="B6" s="23"/>
      <c r="C6" s="24"/>
      <c r="D6" s="9"/>
      <c r="E6" s="25"/>
      <c r="F6" s="20"/>
      <c r="G6" s="20"/>
      <c r="H6" s="20"/>
      <c r="I6" s="20"/>
      <c r="J6" s="20"/>
      <c r="K6" s="13" t="s">
        <v>1</v>
      </c>
      <c r="L6" s="14"/>
      <c r="M6" s="14"/>
    </row>
    <row r="7" spans="1:13" x14ac:dyDescent="0.35">
      <c r="A7" s="22"/>
      <c r="B7" s="26"/>
      <c r="C7" s="24"/>
      <c r="D7" s="9"/>
      <c r="E7" s="25"/>
      <c r="F7" s="20"/>
      <c r="G7" s="20"/>
      <c r="H7" s="20"/>
      <c r="I7" s="20"/>
      <c r="J7" s="20"/>
      <c r="K7" s="14" t="s">
        <v>3</v>
      </c>
      <c r="L7" s="14"/>
      <c r="M7" s="14"/>
    </row>
    <row r="8" spans="1:13" x14ac:dyDescent="0.35">
      <c r="A8" s="22"/>
      <c r="B8" s="26"/>
      <c r="C8" s="24"/>
      <c r="D8" s="9"/>
      <c r="E8" s="25"/>
      <c r="F8" s="20"/>
      <c r="G8" s="20"/>
      <c r="H8" s="20"/>
      <c r="I8" s="20"/>
      <c r="J8" s="20"/>
      <c r="K8" s="14" t="s">
        <v>5</v>
      </c>
      <c r="L8" s="14"/>
      <c r="M8" s="14"/>
    </row>
    <row r="9" spans="1:13" x14ac:dyDescent="0.35">
      <c r="D9" s="24"/>
      <c r="K9" s="14" t="s">
        <v>7</v>
      </c>
      <c r="L9" s="15"/>
      <c r="M9" s="15"/>
    </row>
    <row r="10" spans="1:13" x14ac:dyDescent="0.35">
      <c r="D10" s="24"/>
      <c r="K10" s="14" t="s">
        <v>9</v>
      </c>
      <c r="L10" s="15"/>
      <c r="M10" s="15"/>
    </row>
    <row r="11" spans="1:13" x14ac:dyDescent="0.35">
      <c r="A11" s="10" t="s">
        <v>30</v>
      </c>
      <c r="B11" s="24"/>
      <c r="C11" s="24"/>
      <c r="D11" s="24"/>
      <c r="K11" s="14" t="s">
        <v>11</v>
      </c>
      <c r="L11" s="15"/>
      <c r="M11" s="15"/>
    </row>
    <row r="12" spans="1:13" x14ac:dyDescent="0.35">
      <c r="A12" s="27" t="s">
        <v>31</v>
      </c>
      <c r="B12" s="24"/>
      <c r="C12" s="28">
        <v>0</v>
      </c>
      <c r="D12" s="29"/>
      <c r="K12" s="14" t="s">
        <v>13</v>
      </c>
      <c r="L12" s="15"/>
      <c r="M12" s="15"/>
    </row>
    <row r="13" spans="1:13" x14ac:dyDescent="0.35">
      <c r="A13" s="27" t="s">
        <v>32</v>
      </c>
      <c r="B13" s="24"/>
      <c r="C13" s="28">
        <v>0</v>
      </c>
      <c r="D13" s="30"/>
      <c r="K13" s="15"/>
      <c r="L13" s="15"/>
      <c r="M13" s="15"/>
    </row>
    <row r="14" spans="1:13" x14ac:dyDescent="0.35">
      <c r="A14" s="27"/>
      <c r="B14" s="24"/>
      <c r="C14" s="29" t="s">
        <v>33</v>
      </c>
      <c r="D14" s="30"/>
      <c r="K14" s="15"/>
      <c r="L14" s="15"/>
      <c r="M14" s="15"/>
    </row>
    <row r="15" spans="1:13" x14ac:dyDescent="0.35">
      <c r="A15" s="27" t="s">
        <v>34</v>
      </c>
      <c r="B15" s="24"/>
      <c r="C15" s="30"/>
      <c r="D15" s="30">
        <f>SUM(C12:C13)</f>
        <v>0</v>
      </c>
      <c r="K15" s="15"/>
      <c r="L15" s="15"/>
      <c r="M15" s="15"/>
    </row>
    <row r="16" spans="1:13" x14ac:dyDescent="0.35">
      <c r="A16" s="27" t="s">
        <v>35</v>
      </c>
      <c r="B16" s="24"/>
      <c r="C16" s="24"/>
      <c r="D16" s="28">
        <v>0</v>
      </c>
      <c r="K16" s="15" t="s">
        <v>36</v>
      </c>
      <c r="L16" s="15"/>
      <c r="M16" s="15"/>
    </row>
    <row r="17" spans="1:13" x14ac:dyDescent="0.35">
      <c r="A17" s="27"/>
      <c r="B17" s="24"/>
      <c r="C17" s="29"/>
      <c r="D17" s="29" t="s">
        <v>33</v>
      </c>
      <c r="K17" s="15" t="s">
        <v>37</v>
      </c>
      <c r="L17" s="15"/>
      <c r="M17" s="15"/>
    </row>
    <row r="18" spans="1:13" x14ac:dyDescent="0.35">
      <c r="A18" s="31" t="s">
        <v>38</v>
      </c>
      <c r="B18" s="24"/>
      <c r="C18" s="24"/>
      <c r="D18" s="24">
        <f>SUM(D15-D16)</f>
        <v>0</v>
      </c>
      <c r="K18" s="15"/>
      <c r="L18" s="15"/>
      <c r="M18" s="15"/>
    </row>
    <row r="19" spans="1:13" x14ac:dyDescent="0.35">
      <c r="A19" s="27"/>
      <c r="B19" s="24"/>
      <c r="C19" s="24"/>
      <c r="D19" s="24"/>
      <c r="K19" s="15"/>
      <c r="L19" s="15"/>
      <c r="M19" s="15"/>
    </row>
    <row r="20" spans="1:13" x14ac:dyDescent="0.35">
      <c r="A20" s="11" t="s">
        <v>39</v>
      </c>
      <c r="B20" s="24"/>
      <c r="C20" s="24"/>
      <c r="D20" s="24"/>
      <c r="K20" s="9"/>
      <c r="L20" s="13"/>
      <c r="M20" s="13"/>
    </row>
    <row r="21" spans="1:13" x14ac:dyDescent="0.35">
      <c r="A21" s="27" t="s">
        <v>40</v>
      </c>
      <c r="B21" s="23"/>
      <c r="C21" s="24">
        <f>M40</f>
        <v>0</v>
      </c>
      <c r="D21" s="24"/>
      <c r="K21" s="9" t="s">
        <v>0</v>
      </c>
      <c r="L21" s="13"/>
      <c r="M21" s="13"/>
    </row>
    <row r="22" spans="1:13" x14ac:dyDescent="0.35">
      <c r="A22" s="27" t="s">
        <v>41</v>
      </c>
      <c r="B22" s="24"/>
      <c r="C22" s="24">
        <f>SUM(C21*20%)</f>
        <v>0</v>
      </c>
      <c r="D22" s="24"/>
      <c r="K22" s="16" t="s">
        <v>2</v>
      </c>
      <c r="L22" s="17">
        <v>269.51</v>
      </c>
      <c r="M22" s="17">
        <f>IF(B21=(K22),L22,0)</f>
        <v>0</v>
      </c>
    </row>
    <row r="23" spans="1:13" x14ac:dyDescent="0.35">
      <c r="A23" s="27"/>
      <c r="B23" s="24"/>
      <c r="C23" s="29" t="s">
        <v>33</v>
      </c>
      <c r="D23" s="24"/>
      <c r="K23" s="16" t="s">
        <v>4</v>
      </c>
      <c r="L23" s="18">
        <v>539.02</v>
      </c>
      <c r="M23" s="17">
        <f>IF(B21=(K23),L23,0)</f>
        <v>0</v>
      </c>
    </row>
    <row r="24" spans="1:13" x14ac:dyDescent="0.35">
      <c r="A24" s="27"/>
      <c r="B24" s="24"/>
      <c r="C24" s="29"/>
      <c r="D24" s="24"/>
      <c r="K24" s="16" t="s">
        <v>6</v>
      </c>
      <c r="L24" s="18">
        <v>850.94</v>
      </c>
      <c r="M24" s="17">
        <f>IF(B21=(K24),L24,0)</f>
        <v>0</v>
      </c>
    </row>
    <row r="25" spans="1:13" x14ac:dyDescent="0.35">
      <c r="A25" s="27" t="s">
        <v>42</v>
      </c>
      <c r="B25" s="24"/>
      <c r="C25" s="24"/>
      <c r="D25" s="24">
        <f>SUM(C21+C22)</f>
        <v>0</v>
      </c>
      <c r="K25" s="16" t="s">
        <v>8</v>
      </c>
      <c r="L25" s="18">
        <v>1049.3</v>
      </c>
      <c r="M25" s="17">
        <f>IF(B21=(K25),L25,0)</f>
        <v>0</v>
      </c>
    </row>
    <row r="26" spans="1:13" x14ac:dyDescent="0.35">
      <c r="A26" s="27"/>
      <c r="B26" s="24"/>
      <c r="C26" s="24"/>
      <c r="D26" s="29" t="s">
        <v>33</v>
      </c>
      <c r="K26" s="16" t="s">
        <v>10</v>
      </c>
      <c r="L26" s="17">
        <v>1091.71</v>
      </c>
      <c r="M26" s="17">
        <f>IF(B21=(K26),L26,0)</f>
        <v>0</v>
      </c>
    </row>
    <row r="27" spans="1:13" x14ac:dyDescent="0.35">
      <c r="A27" s="31" t="s">
        <v>43</v>
      </c>
      <c r="B27" s="24"/>
      <c r="C27" s="24"/>
      <c r="D27" s="32">
        <f>IF(D18-D25&gt;=0,D18-D25,0)</f>
        <v>0</v>
      </c>
      <c r="K27" s="16" t="s">
        <v>12</v>
      </c>
      <c r="L27" s="18">
        <v>1213.06</v>
      </c>
      <c r="M27" s="17">
        <f>IF(B21=(K27),L27,0)</f>
        <v>0</v>
      </c>
    </row>
    <row r="28" spans="1:13" x14ac:dyDescent="0.35">
      <c r="A28" s="31"/>
      <c r="B28" s="24"/>
      <c r="C28" s="24"/>
      <c r="D28" s="29" t="s">
        <v>44</v>
      </c>
      <c r="K28" s="16" t="s">
        <v>14</v>
      </c>
      <c r="L28" s="18">
        <v>1361.22</v>
      </c>
      <c r="M28" s="17">
        <f>IF(B21=(K28),L28,0)</f>
        <v>0</v>
      </c>
    </row>
    <row r="29" spans="1:13" x14ac:dyDescent="0.35">
      <c r="A29" s="31"/>
      <c r="B29" s="32"/>
      <c r="C29" s="12"/>
      <c r="D29" s="12"/>
      <c r="K29" s="16" t="s">
        <v>15</v>
      </c>
      <c r="L29" s="17">
        <v>1559.58</v>
      </c>
      <c r="M29" s="17">
        <f>IF(B21=(K29),L29,0)</f>
        <v>0</v>
      </c>
    </row>
    <row r="30" spans="1:13" x14ac:dyDescent="0.35">
      <c r="A30" s="27"/>
      <c r="B30" s="24"/>
      <c r="C30" s="24"/>
      <c r="D30" s="19" t="str">
        <f>IF(D27&gt;(0),K16,K17)</f>
        <v>toekennen</v>
      </c>
      <c r="K30" s="16" t="s">
        <v>16</v>
      </c>
      <c r="L30" s="18">
        <v>1642.54</v>
      </c>
      <c r="M30" s="17">
        <f>IF(B21=(K30),L30,0)</f>
        <v>0</v>
      </c>
    </row>
    <row r="31" spans="1:13" x14ac:dyDescent="0.35">
      <c r="A31" s="10"/>
      <c r="B31" s="24"/>
      <c r="C31" s="24"/>
      <c r="D31" s="24"/>
      <c r="K31" s="16" t="s">
        <v>17</v>
      </c>
      <c r="L31" s="18">
        <v>345.68</v>
      </c>
      <c r="M31" s="17">
        <f>IF(B21=(K31),L31,0)</f>
        <v>0</v>
      </c>
    </row>
    <row r="32" spans="1:13" x14ac:dyDescent="0.35">
      <c r="A32" s="27"/>
      <c r="B32" s="24"/>
      <c r="C32" s="33"/>
      <c r="D32" s="24"/>
      <c r="K32" s="16" t="s">
        <v>18</v>
      </c>
      <c r="L32" s="18">
        <v>379.68</v>
      </c>
      <c r="M32" s="17">
        <f>IF(B21=(K32),L32,0)</f>
        <v>0</v>
      </c>
    </row>
    <row r="33" spans="1:13" x14ac:dyDescent="0.35">
      <c r="A33" s="27"/>
      <c r="B33" s="24"/>
      <c r="C33" s="32"/>
      <c r="D33" s="32"/>
      <c r="K33" s="16" t="s">
        <v>19</v>
      </c>
      <c r="L33" s="17">
        <v>537.69000000000005</v>
      </c>
      <c r="M33" s="17">
        <f>IF(B21=(K33),L33,0)</f>
        <v>0</v>
      </c>
    </row>
    <row r="34" spans="1:13" x14ac:dyDescent="0.35">
      <c r="A34" s="27"/>
      <c r="B34" s="24"/>
      <c r="C34" s="29"/>
      <c r="D34" s="24"/>
      <c r="K34" s="16" t="s">
        <v>20</v>
      </c>
      <c r="L34" s="17">
        <v>616.69000000000005</v>
      </c>
      <c r="M34" s="17">
        <f>IF(B21=(K34),L34,0)</f>
        <v>0</v>
      </c>
    </row>
    <row r="35" spans="1:13" x14ac:dyDescent="0.35">
      <c r="A35" s="27"/>
      <c r="B35" s="24"/>
      <c r="C35" s="24"/>
      <c r="D35" s="24"/>
      <c r="K35" s="16" t="s">
        <v>21</v>
      </c>
      <c r="L35" s="17">
        <f>SUM(L29*50%)</f>
        <v>779.79</v>
      </c>
      <c r="M35" s="17">
        <f>IF(B21=(K35),L35,0)</f>
        <v>0</v>
      </c>
    </row>
    <row r="36" spans="1:13" x14ac:dyDescent="0.35">
      <c r="A36" s="27"/>
      <c r="B36" s="24"/>
      <c r="C36" s="24"/>
      <c r="D36" s="24"/>
      <c r="K36" s="16" t="s">
        <v>22</v>
      </c>
      <c r="L36" s="17">
        <f>SUM(L29*43.3333%)</f>
        <v>675.81748014000004</v>
      </c>
      <c r="M36" s="17">
        <f>IF(B21=(K36),L36,0)</f>
        <v>0</v>
      </c>
    </row>
    <row r="37" spans="1:13" x14ac:dyDescent="0.35">
      <c r="A37" s="27"/>
      <c r="B37" s="24"/>
      <c r="C37" s="24"/>
      <c r="D37" s="33"/>
      <c r="K37" s="16" t="s">
        <v>23</v>
      </c>
      <c r="L37" s="17">
        <f>SUM(L29*40%)</f>
        <v>623.83199999999999</v>
      </c>
      <c r="M37" s="17">
        <f>IF(B21=(K37),L37,0)</f>
        <v>0</v>
      </c>
    </row>
    <row r="38" spans="1:13" x14ac:dyDescent="0.35">
      <c r="A38" s="27"/>
      <c r="B38" s="24"/>
      <c r="C38" s="24"/>
      <c r="D38" s="29"/>
      <c r="K38" s="16" t="s">
        <v>24</v>
      </c>
      <c r="L38" s="17">
        <f>SUM(L29*38%)</f>
        <v>592.6404</v>
      </c>
      <c r="M38" s="17">
        <f>IF(B21=(K38),L38,0)</f>
        <v>0</v>
      </c>
    </row>
    <row r="39" spans="1:13" x14ac:dyDescent="0.35">
      <c r="A39" s="27"/>
      <c r="B39" s="24"/>
      <c r="C39" s="24"/>
      <c r="D39" s="24"/>
      <c r="K39" s="16" t="s">
        <v>25</v>
      </c>
      <c r="L39" s="17">
        <f>SUM(L29*36.6667%)</f>
        <v>571.84651985999994</v>
      </c>
      <c r="M39" s="17">
        <f>IF(B21=(K39),L39,0)</f>
        <v>0</v>
      </c>
    </row>
    <row r="40" spans="1:13" x14ac:dyDescent="0.35">
      <c r="A40" s="27"/>
      <c r="B40" s="24"/>
      <c r="C40" s="24"/>
      <c r="D40" s="24"/>
      <c r="K40" s="15"/>
      <c r="L40" s="15"/>
      <c r="M40" s="18">
        <f>SUM(M22:M39)</f>
        <v>0</v>
      </c>
    </row>
    <row r="41" spans="1:13" x14ac:dyDescent="0.35">
      <c r="A41" s="27"/>
      <c r="B41" s="24"/>
      <c r="C41" s="24"/>
      <c r="D41" s="29"/>
    </row>
    <row r="42" spans="1:13" x14ac:dyDescent="0.35">
      <c r="A42" s="31"/>
      <c r="B42" s="24"/>
      <c r="C42" s="24"/>
      <c r="D42" s="32"/>
    </row>
    <row r="43" spans="1:13" x14ac:dyDescent="0.35">
      <c r="A43" s="27"/>
      <c r="B43" s="24"/>
      <c r="C43" s="24"/>
      <c r="D43" s="24"/>
    </row>
    <row r="44" spans="1:13" x14ac:dyDescent="0.35">
      <c r="A44" s="10"/>
      <c r="B44" s="24"/>
      <c r="C44" s="24"/>
      <c r="D44" s="24"/>
    </row>
    <row r="45" spans="1:13" x14ac:dyDescent="0.35">
      <c r="A45" s="27"/>
      <c r="B45" s="24"/>
      <c r="C45" s="24"/>
      <c r="D45" s="24"/>
    </row>
    <row r="46" spans="1:13" x14ac:dyDescent="0.35">
      <c r="A46" s="27"/>
      <c r="B46" s="24"/>
      <c r="C46" s="24"/>
      <c r="D46" s="24"/>
    </row>
    <row r="47" spans="1:13" x14ac:dyDescent="0.35">
      <c r="A47" s="27"/>
      <c r="B47" s="24"/>
      <c r="C47" s="24"/>
      <c r="D47" s="29"/>
    </row>
    <row r="48" spans="1:13" x14ac:dyDescent="0.35">
      <c r="A48" s="27"/>
      <c r="B48" s="24"/>
      <c r="C48" s="24"/>
      <c r="D48" s="24"/>
    </row>
    <row r="49" spans="1:4" x14ac:dyDescent="0.35">
      <c r="A49" s="27"/>
      <c r="B49" s="24"/>
      <c r="C49" s="24"/>
      <c r="D49" s="24"/>
    </row>
    <row r="50" spans="1:4" x14ac:dyDescent="0.35">
      <c r="A50" s="31"/>
      <c r="B50" s="24"/>
      <c r="C50" s="24"/>
      <c r="D50" s="32"/>
    </row>
    <row r="51" spans="1:4" x14ac:dyDescent="0.35">
      <c r="A51" s="27"/>
      <c r="B51" s="24"/>
      <c r="C51" s="24"/>
      <c r="D51" s="29"/>
    </row>
    <row r="66" spans="2:3" x14ac:dyDescent="0.35">
      <c r="B66" t="s">
        <v>2</v>
      </c>
      <c r="C66" s="4"/>
    </row>
  </sheetData>
  <conditionalFormatting sqref="D25">
    <cfRule type="containsText" dxfId="1" priority="2" operator="containsText" text="afwijzen">
      <formula>NOT(ISERROR(SEARCH("afwijzen",D25)))</formula>
    </cfRule>
  </conditionalFormatting>
  <conditionalFormatting sqref="D30">
    <cfRule type="containsText" dxfId="0" priority="1" operator="containsText" text="afwijzen">
      <formula>NOT(ISERROR(SEARCH("afwijzen",D30)))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6499AD17-4DDC-414B-B10F-27FB95509960}">
          <x14:formula1>
            <xm:f>'Parameters berekening'!$A$2:$A$19</xm:f>
          </x14:formula1>
          <xm:sqref>B21</xm:sqref>
        </x14:dataValidation>
        <x14:dataValidation type="list" allowBlank="1" showInputMessage="1" showErrorMessage="1" xr:uid="{D7D0756B-397C-4CC8-AB97-4EF29DB8378A}">
          <x14:formula1>
            <xm:f>'Parameters berekening'!$C$2:$C$7</xm:f>
          </x14:formula1>
          <xm:sqref>B6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Parameters berekening</vt:lpstr>
      <vt:lpstr>Draagkrachtberekening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2022-10-25T12:08:33Z</dcterms:created>
  <dcterms:modified xsi:type="dcterms:W3CDTF">2022-10-25T12:09:43Z</dcterms:modified>
  <cp:category/>
  <cp:contentStatus/>
</cp:coreProperties>
</file>