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24226"/>
  <mc:AlternateContent xmlns:mc="http://schemas.openxmlformats.org/markup-compatibility/2006">
    <mc:Choice Requires="x15">
      <x15ac:absPath xmlns:x15ac="http://schemas.microsoft.com/office/spreadsheetml/2010/11/ac" url="P:\Organisatie\Juridische Zaken (JZ)\Inkoop &amp; Aanbestedingen\5_Dossiers\1_Actuele dossiers\2022-371 Flexibele arbeidskrachten (HRM)\_11 Nota van Inlichtingen\NVI 1\"/>
    </mc:Choice>
  </mc:AlternateContent>
  <xr:revisionPtr revIDLastSave="0" documentId="13_ncr:1_{C33C24D7-A385-4E7C-BA5E-5403C511C8D4}" xr6:coauthVersionLast="47" xr6:coauthVersionMax="48" xr10:uidLastSave="{00000000-0000-0000-0000-000000000000}"/>
  <bookViews>
    <workbookView xWindow="-120" yWindow="-120" windowWidth="29040" windowHeight="17640" tabRatio="819" activeTab="6" xr2:uid="{00000000-000D-0000-FFFF-FFFF00000000}"/>
  </bookViews>
  <sheets>
    <sheet name="Invulinstructie" sheetId="14" r:id="rId1"/>
    <sheet name="1. Fase A - regulier " sheetId="9" r:id="rId2"/>
    <sheet name="2. Fase A - verlengd " sheetId="12" r:id="rId3"/>
    <sheet name="3. Fase A - vakantiekrachten" sheetId="11" r:id="rId4"/>
    <sheet name="4. Fase BC - regulier" sheetId="7" r:id="rId5"/>
    <sheet name="5. Fase BC - verlengd" sheetId="13" r:id="rId6"/>
    <sheet name="6. Totaal en ondertekening" sheetId="8" r:id="rId7"/>
  </sheets>
  <definedNames>
    <definedName name="_xlnm.Print_Area" localSheetId="1">'1. Fase A - regulier '!$A$1:$L$51</definedName>
    <definedName name="_xlnm.Print_Area" localSheetId="2">'2. Fase A - verlengd '!$A$1:$L$51</definedName>
    <definedName name="_xlnm.Print_Area" localSheetId="3">'3. Fase A - vakantiekrachten'!$A$1:$L$51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1" i="9" l="1"/>
  <c r="C37" i="12" l="1"/>
  <c r="C37" i="11"/>
  <c r="C37" i="7"/>
  <c r="C37" i="13"/>
  <c r="C37" i="9"/>
  <c r="C42" i="13"/>
  <c r="C24" i="13"/>
  <c r="C21" i="13"/>
  <c r="C12" i="13"/>
  <c r="D12" i="13" s="1"/>
  <c r="C42" i="12"/>
  <c r="C24" i="12"/>
  <c r="C21" i="12"/>
  <c r="C12" i="12"/>
  <c r="D12" i="12" s="1"/>
  <c r="C42" i="11"/>
  <c r="C24" i="11"/>
  <c r="C21" i="11"/>
  <c r="C12" i="11"/>
  <c r="D12" i="11" s="1"/>
  <c r="C42" i="9"/>
  <c r="C24" i="9"/>
  <c r="C12" i="9"/>
  <c r="D12" i="9" s="1"/>
  <c r="C42" i="7"/>
  <c r="C24" i="7"/>
  <c r="C21" i="7"/>
  <c r="C12" i="7"/>
  <c r="D12" i="7" s="1"/>
  <c r="D21" i="13" l="1"/>
  <c r="D24" i="13" s="1"/>
  <c r="D37" i="13" s="1"/>
  <c r="D42" i="13" s="1"/>
  <c r="D43" i="13" s="1"/>
  <c r="D45" i="13" s="1"/>
  <c r="E14" i="8" s="1"/>
  <c r="D21" i="12"/>
  <c r="D24" i="12" s="1"/>
  <c r="D37" i="12" s="1"/>
  <c r="D42" i="12" s="1"/>
  <c r="D43" i="12" s="1"/>
  <c r="D45" i="12" s="1"/>
  <c r="E11" i="8" s="1"/>
  <c r="D21" i="11"/>
  <c r="D24" i="11" s="1"/>
  <c r="D37" i="11" s="1"/>
  <c r="D42" i="11" s="1"/>
  <c r="D43" i="11" s="1"/>
  <c r="D45" i="11" s="1"/>
  <c r="E12" i="8" s="1"/>
  <c r="D21" i="9"/>
  <c r="D24" i="9" s="1"/>
  <c r="D37" i="9" s="1"/>
  <c r="D42" i="9" s="1"/>
  <c r="D43" i="9" s="1"/>
  <c r="D45" i="9" s="1"/>
  <c r="E10" i="8" s="1"/>
  <c r="D21" i="7"/>
  <c r="D24" i="7" s="1"/>
  <c r="D37" i="7" s="1"/>
  <c r="D42" i="7" s="1"/>
  <c r="D43" i="7" s="1"/>
  <c r="D45" i="7" s="1"/>
  <c r="E13" i="8" s="1"/>
  <c r="E17" i="8" l="1"/>
  <c r="C21" i="8" s="1"/>
  <c r="C22" i="8" s="1"/>
</calcChain>
</file>

<file path=xl/sharedStrings.xml><?xml version="1.0" encoding="utf-8"?>
<sst xmlns="http://schemas.openxmlformats.org/spreadsheetml/2006/main" count="371" uniqueCount="109">
  <si>
    <t>Versie 1.0;  d.d. 25 mei 2022</t>
  </si>
  <si>
    <t xml:space="preserve">Tarievenblad "Flexibele Arbeidskrachten; Uitzenden tot en met schaal 9
</t>
  </si>
  <si>
    <t>Invulinstructie</t>
  </si>
  <si>
    <t xml:space="preserve">Inschrijver vult uitsluitend de Excel Bijlage E – Tarievenblad in ten behoeve van zijn prijsaanbieding binnen zijn Inschrijving. </t>
  </si>
  <si>
    <r>
      <t>Aanbestedende dienst maakt in dit tarievenblad onderscheid tussen de tariefsoorten zoals weergegeven in onderstaande tabel. 
Per tariefsoort geeft inschrijver een onderbouwing van de loonsomopbouw. De te onderbouwen posten zijn opgenomen in tabblad 1 t/m 5. Er is een 6</t>
    </r>
    <r>
      <rPr>
        <vertAlign val="superscript"/>
        <sz val="10"/>
        <color theme="1"/>
        <rFont val="Calibri"/>
        <family val="2"/>
      </rPr>
      <t>e</t>
    </r>
    <r>
      <rPr>
        <sz val="10"/>
        <color theme="1"/>
        <rFont val="Calibri"/>
        <family val="2"/>
      </rPr>
      <t xml:space="preserve"> tabblad opgenomen teneinde de omrekenfactor voor toeslagen/overuren te kunnen invoeren, de gewogen gemiddelde omrekenfactor te kunnen berekenen, de score voor het onderdeel prijs te kunnen berekenen en het tarievenblad te kunnen ondertekenen. </t>
    </r>
  </si>
  <si>
    <r>
      <t>1</t>
    </r>
    <r>
      <rPr>
        <sz val="10"/>
        <color theme="1"/>
        <rFont val="Calibri"/>
        <family val="2"/>
      </rPr>
      <t xml:space="preserve"> Gebaseerd op het fasensysteem ABU ten aanzien van de rechtspositie van uitzendkrachten.</t>
    </r>
  </si>
  <si>
    <r>
      <t xml:space="preserve">2 </t>
    </r>
    <r>
      <rPr>
        <sz val="10"/>
        <color theme="1"/>
        <rFont val="Calibri"/>
        <family val="2"/>
      </rPr>
      <t>De duur per fase uitgedrukt in uren.</t>
    </r>
  </si>
  <si>
    <r>
      <t>3</t>
    </r>
    <r>
      <rPr>
        <sz val="10"/>
        <color theme="1"/>
        <rFont val="Calibri"/>
        <family val="2"/>
      </rPr>
      <t xml:space="preserve"> Het geraamde percentage gebaseerd op het aantal uitzendkrachten per fase, ingehuurd door aanbestedende dienst.</t>
    </r>
    <r>
      <rPr>
        <sz val="8"/>
        <color theme="1"/>
        <rFont val="Times New Roman"/>
        <family val="1"/>
      </rPr>
      <t> </t>
    </r>
  </si>
  <si>
    <t xml:space="preserve">Stap 1: </t>
  </si>
  <si>
    <t>Vul de groen gearceerde cellen in tabbladen 1 t/m 5 in.</t>
  </si>
  <si>
    <t xml:space="preserve">In tabbladen 1 t/m 5 dient inschrijver een specificatie van de loonsomopbouw te geven door bij elk kostprijsonderdeel een percentage in te voeren in de groen gearceerde cellen. </t>
  </si>
  <si>
    <t xml:space="preserve">Het resultaat van de door inschrijver ingevulde percentages in tabbladen 1 t/m 5 wordt uitgedrukt in een omrekenfactor. 
Deze omrekenfactor wordt automatisch berekend en overgenomen in de corresponderende cellen in tabel 1 in tabblad 6 (“totaal en ondertekening”). </t>
  </si>
  <si>
    <t>Stap 2:</t>
  </si>
  <si>
    <t>Vul de groen gearceerde cellen in tabblad 6 in.</t>
  </si>
  <si>
    <t>In het tabblad “totaal en ondertekening” dient inschrijver de omrekenfactor in te vullen voor respectievelijk Fase A – toeslag/overuren en Fase B – toeslag/overuren in de groen gearceerde cellen.</t>
  </si>
  <si>
    <t xml:space="preserve">Stap 3: </t>
  </si>
  <si>
    <t>Vul de blauw gearceerde cellen in tabblad 6 in.</t>
  </si>
  <si>
    <t xml:space="preserve">In het tabblad “totaal en ondertekening” dient inschrijver de blauwe velden in te vullen. </t>
  </si>
  <si>
    <t>Opmerkingen:</t>
  </si>
  <si>
    <r>
      <t>·</t>
    </r>
    <r>
      <rPr>
        <sz val="7"/>
        <color theme="1"/>
        <rFont val="Times New Roman"/>
        <family val="1"/>
      </rPr>
      <t xml:space="preserve">         </t>
    </r>
    <r>
      <rPr>
        <sz val="10"/>
        <color theme="1"/>
        <rFont val="Calibri"/>
        <family val="2"/>
      </rPr>
      <t>Er wordt geen onderscheid gemaakt tussen risicogroep 1 en 2. Binnen de scope neemt het aandeel risicogroep 2 een klein aandeel in, verwachting is gemiddeld minder dan 5% aan uren op jaarbasis.</t>
    </r>
  </si>
  <si>
    <r>
      <t>·</t>
    </r>
    <r>
      <rPr>
        <sz val="7"/>
        <color theme="1"/>
        <rFont val="Times New Roman"/>
        <family val="1"/>
      </rPr>
      <t xml:space="preserve">         </t>
    </r>
    <r>
      <rPr>
        <sz val="10"/>
        <color theme="1"/>
        <rFont val="Calibri"/>
        <family val="2"/>
      </rPr>
      <t>Naast de groen gemarkeerde cellen, alsmede de geel gemarkeerde cellen met het resultaat uit de afzonderlijke tabbladen en de blauw gemarkeerde cellen ten behoeve van de ondertekening, zijn alle overige velden geblokkeerd.</t>
    </r>
  </si>
  <si>
    <r>
      <t>·</t>
    </r>
    <r>
      <rPr>
        <sz val="7"/>
        <color theme="1"/>
        <rFont val="Times New Roman"/>
        <family val="1"/>
      </rPr>
      <t xml:space="preserve">         </t>
    </r>
    <r>
      <rPr>
        <sz val="10"/>
        <color theme="1"/>
        <rFont val="Calibri"/>
        <family val="2"/>
      </rPr>
      <t xml:space="preserve">Tabblad 6: Waardes buiten de bandbreedte van 1,75 en 3,00 kunnen in tabblad 6 niet worden ingevuld in de groen gearceerde cellen. Deze worden niet geaccepteerd door Excel. </t>
    </r>
  </si>
  <si>
    <t>Berekening</t>
  </si>
  <si>
    <t xml:space="preserve">De aangeboden totale gewogen omrekenfactor wordt als volgt berekend:
De aangeboden omrekenfactoren per tariefsoort ( tabbladen 1 t/m 5 en cel E13 en E14 tabblad 6) worden eerst vermenigvuldigd met de in tabel 1, tabblad 6 vermelde, bijbehorende wegingsfactor. Vervolgens worden deze getallen bij elkaar opgeteld. </t>
  </si>
  <si>
    <t>De score voor Prijs als bedoeld in hoofdstuk in de aanbestedingsleidraad wordt vervolgens als volgt bepaald:</t>
  </si>
  <si>
    <t>Score = 40 -/- (40*((totale gewogen omrekenfactor -/- 1,75)/ (3,00-1,75)))</t>
  </si>
  <si>
    <t xml:space="preserve">Opmerkingen: </t>
  </si>
  <si>
    <t>Indienen</t>
  </si>
  <si>
    <t xml:space="preserve">Inschrijver dient het prijzenblad in tweevoud in. 1 versie in Excel én 1 ondertekende versie in PDF. </t>
  </si>
  <si>
    <t>U dient de groen gearceerde cellen in te vullen!</t>
  </si>
  <si>
    <t>Onderbouwing omrekenfactor</t>
  </si>
  <si>
    <t>Basis</t>
  </si>
  <si>
    <t>Bruto uurloon*</t>
  </si>
  <si>
    <t>Wachtdagcompensatie</t>
  </si>
  <si>
    <t>Grondslag = Bruto loon</t>
  </si>
  <si>
    <t>Subtotaal</t>
  </si>
  <si>
    <t>Reserveringen (mag alleen aangepast worden nav CAO of wettelijke wijzigingen)</t>
  </si>
  <si>
    <t>Vakantiedagen</t>
  </si>
  <si>
    <t>Grondslag = bruto loon + wachtdagcompensatie</t>
  </si>
  <si>
    <t>Feestdagen</t>
  </si>
  <si>
    <t>Bijzonder verlof</t>
  </si>
  <si>
    <t>Kort verzuim</t>
  </si>
  <si>
    <t>Ziekte</t>
  </si>
  <si>
    <t>Leeglooprisico</t>
  </si>
  <si>
    <t>Vakantietoeslag</t>
  </si>
  <si>
    <t>Grondslag = bruto loon + wachtdagcompensatie + vakantiedagen + Feestdagen + Kort Verzuim + Ziekte + Leeglooprisico</t>
  </si>
  <si>
    <t>Werkgeverslasten (mag aangepast worden nav wettelijke wijzigingen)</t>
  </si>
  <si>
    <t>ZVW bijdrage</t>
  </si>
  <si>
    <t>Grondslag = Bruto loon + wachtdagcompensatie + reserveringen</t>
  </si>
  <si>
    <t>Awf (WW)</t>
  </si>
  <si>
    <t>Zw.aanv.verzekering</t>
  </si>
  <si>
    <t>WAO/WIA basispremie</t>
  </si>
  <si>
    <t>ZW gediff, ERD (deel van Whk)</t>
  </si>
  <si>
    <t>WGA premie vast (deel van Whk)</t>
  </si>
  <si>
    <t>WGA Flex (deel van Whk)</t>
  </si>
  <si>
    <t>Pensioen</t>
  </si>
  <si>
    <t>Opleiding &amp; Sociaal fonds</t>
  </si>
  <si>
    <t>Overige werkgeverslasten (mogen gedurende de looptijd van de Raamovereenkomst niet aangepast worden)</t>
  </si>
  <si>
    <t>Overige kosten</t>
  </si>
  <si>
    <t>Grondslag = Bruto loon + wachtdagcompensatie + reserveringen + Wg Lasten</t>
  </si>
  <si>
    <t>Transitie vergoeding</t>
  </si>
  <si>
    <t>Loonsomfactor excl. BTW</t>
  </si>
  <si>
    <t>Bureaumarge</t>
  </si>
  <si>
    <t>Omrekenfactor**</t>
  </si>
  <si>
    <t>* Bij de berekening mag inschrijver uitgaan van een bruto uurloon bij een volledig dienstverband van 36 uur passend bij functieschaal 7, trede 11; Cao gemeenten.</t>
  </si>
  <si>
    <t>** De omrekenfactor wordt afgerond op twee (2) decimalen.</t>
  </si>
  <si>
    <t>*** Indien een onderdeel niet van toepassing is, vul dan 0,00% in.</t>
  </si>
  <si>
    <t>** De omrekenfactor wordt afgerond op twee (2) decimalen. De waarde mag niet kleiner zijn dan 1,75 en niet groter dan 3,00.</t>
  </si>
  <si>
    <t xml:space="preserve">Totaal en ondertekening
</t>
  </si>
  <si>
    <t xml:space="preserve">U dient de groen gearceerde cellen in te vullen! </t>
  </si>
  <si>
    <t xml:space="preserve">Tabel 1: Tariefsoorten Uitzenden </t>
  </si>
  <si>
    <t xml:space="preserve">Uren </t>
  </si>
  <si>
    <t>Wegingsfactor</t>
  </si>
  <si>
    <t>Omrekenfactor*</t>
  </si>
  <si>
    <t xml:space="preserve">1. Fase A/ 1-2 Overeenkomst – regulier </t>
  </si>
  <si>
    <t>0-520 uur</t>
  </si>
  <si>
    <t xml:space="preserve">2. Fase A/ 1-2 Overeenkomst – verlengd </t>
  </si>
  <si>
    <t>&gt;520uur</t>
  </si>
  <si>
    <t>3. Fase A/ 1-2 Overeenkomst – vakantiekrachten</t>
  </si>
  <si>
    <t>n.v.t.</t>
  </si>
  <si>
    <t>4. Fase B/C/ 3-4 Overeenkomst - regulier</t>
  </si>
  <si>
    <t>5. Fase B/C/ 3-4 Overeenkomst - verlengd</t>
  </si>
  <si>
    <t>&gt;520 uur</t>
  </si>
  <si>
    <t>Fase A Overeenkomst – toeslag/overuren</t>
  </si>
  <si>
    <t>Fase B/C contract – toeslag/overuren</t>
  </si>
  <si>
    <t xml:space="preserve">Totale gewogen omrekenfactor: </t>
  </si>
  <si>
    <t>Tabel 2: Berekening score voor gewogen omrekenfactor Uitzenden</t>
  </si>
  <si>
    <t>Waarde</t>
  </si>
  <si>
    <t>Totale gewogen omrekenfactor*</t>
  </si>
  <si>
    <t>Score voor gewogen omrekenfactor (max. 40 punten)**</t>
  </si>
  <si>
    <t>Ondertekening</t>
  </si>
  <si>
    <t>Inschrijver verklaart door ondertekening van deze inschrijfstaat dat deze met de bepalingen uit deze aanbestedingsleidraad onverkort en onvoorwaardelijk instemt met en bereid is tot de uitvoering van de opdracht overeenkomstig de conceptovereenkomst met annexen, waaronder de vraagspecificatie en de daarbij behorende bijlagen.</t>
  </si>
  <si>
    <t>Naam :</t>
  </si>
  <si>
    <t>Functie :</t>
  </si>
  <si>
    <t>Onderneming :</t>
  </si>
  <si>
    <t xml:space="preserve">Handtekening: </t>
  </si>
  <si>
    <t>Plaats en datum :</t>
  </si>
  <si>
    <t>** De score voor de "totale gewogen omrekenfactor" kan niet kleiner zijn dan 0 en niet groter zijn dan 40.</t>
  </si>
  <si>
    <t>Fase A/1-2 - Overeenkomst regulier; 0 - 520 uur</t>
  </si>
  <si>
    <t>Fase A/ 1-2 - Overeenkomst verlengd ; &gt; 520 uur</t>
  </si>
  <si>
    <t>Fase A/ 1-2 - Overeenkomst Vakantiekrachten</t>
  </si>
  <si>
    <t>Fase B/C/ 3-4 - Overeenkomst regulier; 0 - 250 uur</t>
  </si>
  <si>
    <t>Fase B/C 3-4 - Overeenkomst verlengd; &gt;520 uur</t>
  </si>
  <si>
    <t>Werkelijk % reservering in loonsomfactor</t>
  </si>
  <si>
    <t>Opbouw loonsomfactor</t>
  </si>
  <si>
    <r>
      <rPr>
        <sz val="10"/>
        <color theme="1"/>
        <rFont val="Calibri"/>
        <family val="2"/>
        <scheme val="minor"/>
      </rPr>
      <t xml:space="preserve">* </t>
    </r>
    <r>
      <rPr>
        <sz val="7"/>
        <color theme="1"/>
        <rFont val="Times New Roman"/>
        <family val="1"/>
      </rPr>
      <t xml:space="preserve"> </t>
    </r>
    <r>
      <rPr>
        <sz val="10"/>
        <color theme="1"/>
        <rFont val="Calibri"/>
        <family val="2"/>
      </rPr>
      <t xml:space="preserve">De totale gewogen omrekenfactor mag niet lager zijn dan 1,75 en niet hoger zijn dan 3,00. Een inschrijving waarbij de aangeboden gemiddelde omrekenfactor buiten voornoemde bandbreedte ligt, wordt uitgesloten van verdere deelname.
* De waarde van de omrekenfactor voor verlengde overeenkomsten (&gt;520 uur), dient lager te zijn dan de waarde van de omrekenfactor voor reguliere overeenkomsten (&lt;520 uur) conform eis 51 in de vraagspecificatie. </t>
    </r>
    <r>
      <rPr>
        <sz val="10"/>
        <color theme="1"/>
        <rFont val="Symbol"/>
        <family val="1"/>
        <charset val="2"/>
      </rPr>
      <t xml:space="preserve">
</t>
    </r>
  </si>
  <si>
    <r>
      <t xml:space="preserve">* De waarde van de individuele omrekenfactoren en de totale gewogen omrekenfactor mag niet kleiner zijn dan 1,75 en niet groter zijn dan 3,00 op straffe van uitsluiting.
</t>
    </r>
    <r>
      <rPr>
        <i/>
        <sz val="10"/>
        <color theme="1"/>
        <rFont val="Calibri"/>
        <family val="2"/>
        <scheme val="minor"/>
      </rPr>
      <t>Let op: Indien de in te vullen velden afwijken van de bandbreedte, blijven de waardes in Tabel 1 op 0, respectievelijk 1,75 staan, alsook de waarde totaal gewogen omrekenfactor in Tabel 2. De score in tabel 2 geeft dan 'ONWAAR' aan.</t>
    </r>
    <r>
      <rPr>
        <sz val="10"/>
        <color theme="1"/>
        <rFont val="Calibri"/>
        <family val="2"/>
        <scheme val="minor"/>
      </rPr>
      <t xml:space="preserve">
* De waarde van de omrekenfactor voor verlengde overeenkomsten (&gt;520 uur), afhankelijk van de fase waarin de flexibele arbeidskracht zich bevindt, dient lager te zijn dan de waarde van de omrekenfactor voor reguliere overeenkomsten (&lt;520 uur) conform eis 51 in de vraagspecificatie. </t>
    </r>
  </si>
  <si>
    <t>PAWW premie</t>
  </si>
  <si>
    <t>Versie 1.2;  d.d. 9 augustus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</si>
</sst>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000"/>
  </numFmts>
  <fonts count="31" x14ac:knownFonts="1">
    <font>
      <sz val="10"/>
      <color theme="1"/>
      <name val="Tahoma"/>
      <family val="2"/>
    </font>
    <font>
      <sz val="10"/>
      <color theme="1"/>
      <name val="Calibri"/>
      <family val="2"/>
    </font>
    <font>
      <sz val="10"/>
      <name val="Calibri"/>
      <family val="2"/>
    </font>
    <font>
      <b/>
      <sz val="10"/>
      <name val="Calibri"/>
      <family val="2"/>
    </font>
    <font>
      <b/>
      <i/>
      <sz val="12"/>
      <name val="Calibri"/>
      <family val="2"/>
    </font>
    <font>
      <sz val="12"/>
      <name val="Calibri"/>
      <family val="2"/>
    </font>
    <font>
      <sz val="11"/>
      <color theme="1"/>
      <name val="Calibri"/>
      <family val="2"/>
    </font>
    <font>
      <sz val="10"/>
      <name val="Arial"/>
      <family val="2"/>
    </font>
    <font>
      <b/>
      <sz val="14"/>
      <name val="Calibri"/>
      <family val="2"/>
      <scheme val="minor"/>
    </font>
    <font>
      <sz val="11"/>
      <name val="Calibri"/>
      <family val="2"/>
      <scheme val="minor"/>
    </font>
    <font>
      <b/>
      <sz val="10"/>
      <color theme="1"/>
      <name val="Calibri"/>
      <family val="2"/>
    </font>
    <font>
      <b/>
      <sz val="14"/>
      <color theme="1"/>
      <name val="Calibri"/>
      <family val="2"/>
    </font>
    <font>
      <b/>
      <sz val="12"/>
      <color theme="1"/>
      <name val="Calibri"/>
      <family val="2"/>
      <scheme val="minor"/>
    </font>
    <font>
      <sz val="12"/>
      <color theme="1"/>
      <name val="Calibri"/>
      <family val="2"/>
    </font>
    <font>
      <b/>
      <sz val="12"/>
      <name val="Calibri"/>
      <family val="2"/>
      <scheme val="minor"/>
    </font>
    <font>
      <vertAlign val="superscript"/>
      <sz val="10"/>
      <color theme="1"/>
      <name val="Calibri"/>
      <family val="2"/>
    </font>
    <font>
      <sz val="8"/>
      <color theme="1"/>
      <name val="Times New Roman"/>
      <family val="1"/>
    </font>
    <font>
      <sz val="10"/>
      <color theme="1"/>
      <name val="Symbol"/>
      <family val="1"/>
      <charset val="2"/>
    </font>
    <font>
      <sz val="7"/>
      <color theme="1"/>
      <name val="Times New Roman"/>
      <family val="1"/>
    </font>
    <font>
      <i/>
      <sz val="10"/>
      <color theme="1"/>
      <name val="Calibri"/>
      <family val="2"/>
    </font>
    <font>
      <b/>
      <sz val="12"/>
      <color theme="1"/>
      <name val="Calibri"/>
      <family val="2"/>
    </font>
    <font>
      <sz val="10"/>
      <color theme="1"/>
      <name val="Calibri"/>
      <family val="2"/>
      <scheme val="minor"/>
    </font>
    <font>
      <b/>
      <sz val="10"/>
      <color theme="1"/>
      <name val="Calibri"/>
      <family val="2"/>
      <scheme val="minor"/>
    </font>
    <font>
      <b/>
      <sz val="11"/>
      <color theme="1"/>
      <name val="Calibri"/>
      <family val="2"/>
      <scheme val="minor"/>
    </font>
    <font>
      <b/>
      <sz val="11"/>
      <name val="Calibri"/>
      <family val="2"/>
      <scheme val="minor"/>
    </font>
    <font>
      <sz val="10"/>
      <color theme="1"/>
      <name val="Symbol"/>
      <family val="2"/>
      <charset val="2"/>
    </font>
    <font>
      <b/>
      <sz val="10"/>
      <color rgb="FF000000"/>
      <name val="Calibri"/>
      <family val="2"/>
      <scheme val="minor"/>
    </font>
    <font>
      <sz val="10"/>
      <color rgb="FF000000"/>
      <name val="Calibri"/>
      <family val="2"/>
      <scheme val="minor"/>
    </font>
    <font>
      <i/>
      <sz val="10"/>
      <color theme="1"/>
      <name val="Calibri"/>
      <family val="2"/>
      <scheme val="minor"/>
    </font>
    <font>
      <sz val="10"/>
      <name val="Calibri"/>
      <family val="2"/>
      <scheme val="minor"/>
    </font>
    <font>
      <b/>
      <sz val="10"/>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D9D9D9"/>
        <bgColor rgb="FF000000"/>
      </patternFill>
    </fill>
    <fill>
      <patternFill patternType="solid">
        <fgColor rgb="FFBFBFBF"/>
        <bgColor rgb="FF000000"/>
      </patternFill>
    </fill>
    <fill>
      <patternFill patternType="solid">
        <fgColor rgb="FFFFFF00"/>
        <bgColor rgb="FF000000"/>
      </patternFill>
    </fill>
    <fill>
      <patternFill patternType="solid">
        <fgColor rgb="FFFFFFFF"/>
        <bgColor rgb="FF000000"/>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92D050"/>
        <bgColor rgb="FF000000"/>
      </patternFill>
    </fill>
    <fill>
      <patternFill patternType="solid">
        <fgColor rgb="FFB4C6E7"/>
        <bgColor indexed="64"/>
      </patternFill>
    </fill>
  </fills>
  <borders count="3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23">
    <xf numFmtId="0" fontId="0" fillId="0" borderId="0" xfId="0"/>
    <xf numFmtId="0" fontId="1" fillId="2" borderId="0" xfId="0" applyFont="1" applyFill="1"/>
    <xf numFmtId="0" fontId="9" fillId="2" borderId="0" xfId="0" applyFont="1" applyFill="1"/>
    <xf numFmtId="0" fontId="11" fillId="2" borderId="0" xfId="0" applyFont="1" applyFill="1"/>
    <xf numFmtId="10" fontId="2" fillId="4" borderId="11" xfId="0" applyNumberFormat="1" applyFont="1" applyFill="1" applyBorder="1" applyProtection="1">
      <protection locked="0"/>
    </xf>
    <xf numFmtId="10" fontId="2" fillId="4" borderId="4" xfId="0" applyNumberFormat="1" applyFont="1" applyFill="1" applyBorder="1" applyProtection="1">
      <protection locked="0"/>
    </xf>
    <xf numFmtId="0" fontId="12" fillId="2" borderId="0" xfId="0" applyFont="1" applyFill="1"/>
    <xf numFmtId="0" fontId="13" fillId="2" borderId="0" xfId="0" applyFont="1" applyFill="1"/>
    <xf numFmtId="0" fontId="12" fillId="0" borderId="0" xfId="0" applyFont="1"/>
    <xf numFmtId="0" fontId="1" fillId="0" borderId="0" xfId="0" applyFont="1" applyAlignment="1">
      <alignment vertical="center" wrapText="1"/>
    </xf>
    <xf numFmtId="0" fontId="9" fillId="2" borderId="0" xfId="0" applyFont="1" applyFill="1" applyAlignment="1">
      <alignment wrapText="1"/>
    </xf>
    <xf numFmtId="0" fontId="12" fillId="2" borderId="0" xfId="0" applyFont="1" applyFill="1" applyAlignment="1">
      <alignment wrapText="1"/>
    </xf>
    <xf numFmtId="0" fontId="20" fillId="0" borderId="0" xfId="0" applyFont="1" applyAlignment="1">
      <alignment vertical="center" wrapText="1"/>
    </xf>
    <xf numFmtId="0" fontId="10" fillId="0" borderId="0" xfId="0" applyFont="1" applyAlignment="1">
      <alignment vertical="center" wrapText="1"/>
    </xf>
    <xf numFmtId="0" fontId="1" fillId="0" borderId="0" xfId="0" applyFont="1" applyAlignment="1">
      <alignment horizontal="left" vertical="center" wrapText="1"/>
    </xf>
    <xf numFmtId="0" fontId="15" fillId="0" borderId="0" xfId="0" applyFont="1" applyAlignment="1">
      <alignment vertical="center" wrapText="1"/>
    </xf>
    <xf numFmtId="0" fontId="17" fillId="0" borderId="0" xfId="0" applyFont="1" applyAlignment="1">
      <alignment horizontal="left" vertical="center" wrapText="1"/>
    </xf>
    <xf numFmtId="0" fontId="19" fillId="0" borderId="0" xfId="0" applyFont="1" applyAlignment="1">
      <alignment vertical="center" wrapText="1"/>
    </xf>
    <xf numFmtId="0" fontId="0" fillId="0" borderId="0" xfId="0" applyAlignment="1">
      <alignment wrapText="1"/>
    </xf>
    <xf numFmtId="0" fontId="22" fillId="0" borderId="0" xfId="0" applyFont="1" applyAlignment="1">
      <alignment vertical="center" wrapText="1"/>
    </xf>
    <xf numFmtId="0" fontId="21" fillId="0" borderId="0" xfId="0" applyFont="1" applyAlignment="1">
      <alignment wrapText="1"/>
    </xf>
    <xf numFmtId="0" fontId="23" fillId="0" borderId="0" xfId="0" applyFont="1"/>
    <xf numFmtId="0" fontId="25" fillId="0" borderId="0" xfId="0" applyFont="1" applyAlignment="1">
      <alignment horizontal="left" vertical="center" wrapText="1"/>
    </xf>
    <xf numFmtId="0" fontId="27" fillId="8" borderId="22" xfId="0" applyFont="1" applyFill="1" applyBorder="1" applyAlignment="1">
      <alignment horizontal="left" vertical="center" wrapText="1"/>
    </xf>
    <xf numFmtId="0" fontId="27" fillId="8" borderId="23" xfId="0" applyFont="1" applyFill="1" applyBorder="1" applyAlignment="1">
      <alignment horizontal="left" vertical="center" wrapText="1"/>
    </xf>
    <xf numFmtId="0" fontId="27" fillId="8" borderId="24" xfId="0" applyFont="1" applyFill="1" applyBorder="1" applyAlignment="1">
      <alignment horizontal="left" vertical="center" wrapText="1"/>
    </xf>
    <xf numFmtId="0" fontId="21" fillId="0" borderId="0" xfId="0" applyFont="1"/>
    <xf numFmtId="0" fontId="29" fillId="0" borderId="0" xfId="0" applyFont="1"/>
    <xf numFmtId="0" fontId="29" fillId="0" borderId="0" xfId="0" applyFont="1" applyAlignment="1">
      <alignment horizontal="center"/>
    </xf>
    <xf numFmtId="0" fontId="26" fillId="5" borderId="14" xfId="0" applyFont="1" applyFill="1" applyBorder="1" applyAlignment="1">
      <alignment vertical="center"/>
    </xf>
    <xf numFmtId="0" fontId="26" fillId="5" borderId="15" xfId="0" applyFont="1" applyFill="1" applyBorder="1" applyAlignment="1">
      <alignment horizontal="center" vertical="center"/>
    </xf>
    <xf numFmtId="0" fontId="26" fillId="5" borderId="16" xfId="0" applyFont="1" applyFill="1" applyBorder="1" applyAlignment="1">
      <alignment horizontal="center" vertical="center"/>
    </xf>
    <xf numFmtId="0" fontId="27" fillId="6" borderId="17" xfId="0" applyFont="1" applyFill="1" applyBorder="1" applyAlignment="1">
      <alignment vertical="center"/>
    </xf>
    <xf numFmtId="0" fontId="27" fillId="6" borderId="4" xfId="0" applyFont="1" applyFill="1" applyBorder="1" applyAlignment="1">
      <alignment horizontal="center" vertical="center"/>
    </xf>
    <xf numFmtId="10" fontId="27" fillId="6" borderId="4" xfId="0" applyNumberFormat="1" applyFont="1" applyFill="1" applyBorder="1" applyAlignment="1">
      <alignment horizontal="center" vertical="center"/>
    </xf>
    <xf numFmtId="2" fontId="27" fillId="7" borderId="18" xfId="0" applyNumberFormat="1" applyFont="1" applyFill="1" applyBorder="1" applyAlignment="1">
      <alignment horizontal="center" vertical="center"/>
    </xf>
    <xf numFmtId="0" fontId="26" fillId="5" borderId="19" xfId="0" applyFont="1" applyFill="1" applyBorder="1" applyAlignment="1">
      <alignment vertical="center"/>
    </xf>
    <xf numFmtId="0" fontId="26" fillId="5" borderId="20" xfId="0" applyFont="1" applyFill="1" applyBorder="1" applyAlignment="1">
      <alignment horizontal="center" vertical="center"/>
    </xf>
    <xf numFmtId="9" fontId="26" fillId="5" borderId="20" xfId="0" applyNumberFormat="1" applyFont="1" applyFill="1" applyBorder="1" applyAlignment="1">
      <alignment horizontal="center" vertical="center"/>
    </xf>
    <xf numFmtId="2" fontId="26" fillId="5" borderId="21" xfId="0" applyNumberFormat="1" applyFont="1" applyFill="1" applyBorder="1" applyAlignment="1">
      <alignment horizontal="center" vertical="center"/>
    </xf>
    <xf numFmtId="0" fontId="30" fillId="10" borderId="14" xfId="0" applyFont="1" applyFill="1" applyBorder="1"/>
    <xf numFmtId="0" fontId="30" fillId="10" borderId="16" xfId="0" applyFont="1" applyFill="1" applyBorder="1" applyAlignment="1">
      <alignment horizontal="center"/>
    </xf>
    <xf numFmtId="0" fontId="27" fillId="11" borderId="17" xfId="0" applyFont="1" applyFill="1" applyBorder="1" applyAlignment="1">
      <alignment vertical="center"/>
    </xf>
    <xf numFmtId="2" fontId="29" fillId="0" borderId="18" xfId="0" applyNumberFormat="1" applyFont="1" applyBorder="1" applyAlignment="1">
      <alignment horizontal="center"/>
    </xf>
    <xf numFmtId="0" fontId="30" fillId="10" borderId="19" xfId="0" applyFont="1" applyFill="1" applyBorder="1"/>
    <xf numFmtId="2" fontId="30" fillId="12" borderId="18" xfId="0" applyNumberFormat="1" applyFont="1" applyFill="1" applyBorder="1" applyAlignment="1">
      <alignment horizontal="center"/>
    </xf>
    <xf numFmtId="0" fontId="27" fillId="8" borderId="27" xfId="0" applyFont="1" applyFill="1" applyBorder="1" applyAlignment="1">
      <alignment horizontal="left" vertical="center" wrapText="1"/>
    </xf>
    <xf numFmtId="0" fontId="27" fillId="8" borderId="0" xfId="0" applyFont="1" applyFill="1" applyAlignment="1">
      <alignment horizontal="left" vertical="center" wrapText="1"/>
    </xf>
    <xf numFmtId="0" fontId="27" fillId="8" borderId="28" xfId="0" applyFont="1" applyFill="1" applyBorder="1" applyAlignment="1">
      <alignment horizontal="left" vertical="center" wrapText="1"/>
    </xf>
    <xf numFmtId="2" fontId="2" fillId="0" borderId="4" xfId="0" applyNumberFormat="1" applyFont="1" applyBorder="1" applyProtection="1"/>
    <xf numFmtId="10" fontId="3" fillId="4" borderId="11" xfId="0" applyNumberFormat="1" applyFont="1" applyFill="1" applyBorder="1" applyProtection="1">
      <protection locked="0"/>
    </xf>
    <xf numFmtId="0" fontId="9" fillId="2" borderId="0" xfId="0" applyFont="1" applyFill="1" applyProtection="1"/>
    <xf numFmtId="0" fontId="1" fillId="2" borderId="0" xfId="0" applyFont="1" applyFill="1" applyProtection="1"/>
    <xf numFmtId="0" fontId="12" fillId="2" borderId="0" xfId="0" applyFont="1" applyFill="1" applyProtection="1"/>
    <xf numFmtId="0" fontId="13" fillId="2" borderId="0" xfId="0" applyFont="1" applyFill="1" applyProtection="1"/>
    <xf numFmtId="0" fontId="14" fillId="2" borderId="0" xfId="0" applyFont="1" applyFill="1" applyProtection="1"/>
    <xf numFmtId="0" fontId="24" fillId="2" borderId="0" xfId="0" applyFont="1" applyFill="1" applyProtection="1"/>
    <xf numFmtId="0" fontId="6" fillId="2" borderId="0" xfId="0" applyFont="1" applyFill="1" applyProtection="1"/>
    <xf numFmtId="0" fontId="8" fillId="2" borderId="0" xfId="0" applyFont="1" applyFill="1" applyProtection="1"/>
    <xf numFmtId="0" fontId="4" fillId="3" borderId="1" xfId="0" applyFont="1" applyFill="1" applyBorder="1" applyProtection="1"/>
    <xf numFmtId="0" fontId="5" fillId="3" borderId="1" xfId="0" applyFont="1" applyFill="1" applyBorder="1" applyProtection="1"/>
    <xf numFmtId="2" fontId="5" fillId="3" borderId="1" xfId="0" applyNumberFormat="1" applyFont="1" applyFill="1" applyBorder="1" applyProtection="1"/>
    <xf numFmtId="0" fontId="5" fillId="3" borderId="2" xfId="0" applyFont="1" applyFill="1" applyBorder="1" applyProtection="1"/>
    <xf numFmtId="0" fontId="4" fillId="3" borderId="0" xfId="0" applyFont="1" applyFill="1" applyProtection="1"/>
    <xf numFmtId="0" fontId="5" fillId="3" borderId="0" xfId="0" applyFont="1" applyFill="1" applyProtection="1"/>
    <xf numFmtId="2" fontId="5" fillId="3" borderId="3" xfId="0" applyNumberFormat="1" applyFont="1" applyFill="1" applyBorder="1" applyProtection="1"/>
    <xf numFmtId="0" fontId="5" fillId="3" borderId="13" xfId="0" applyFont="1" applyFill="1" applyBorder="1" applyProtection="1"/>
    <xf numFmtId="0" fontId="3" fillId="2" borderId="8" xfId="0" applyFont="1" applyFill="1" applyBorder="1" applyProtection="1"/>
    <xf numFmtId="0" fontId="2" fillId="2" borderId="11" xfId="0" applyFont="1" applyFill="1" applyBorder="1" applyProtection="1"/>
    <xf numFmtId="2" fontId="2" fillId="2" borderId="4" xfId="0" applyNumberFormat="1" applyFont="1" applyFill="1" applyBorder="1" applyProtection="1"/>
    <xf numFmtId="0" fontId="2" fillId="2" borderId="8" xfId="0" applyFont="1" applyFill="1" applyBorder="1" applyProtection="1"/>
    <xf numFmtId="44" fontId="2" fillId="2" borderId="7" xfId="0" applyNumberFormat="1" applyFont="1" applyFill="1" applyBorder="1" applyProtection="1"/>
    <xf numFmtId="2" fontId="2" fillId="2" borderId="9" xfId="0" applyNumberFormat="1" applyFont="1" applyFill="1" applyBorder="1" applyProtection="1"/>
    <xf numFmtId="0" fontId="2" fillId="0" borderId="8" xfId="0" applyFont="1" applyBorder="1" applyProtection="1"/>
    <xf numFmtId="10" fontId="3" fillId="0" borderId="11" xfId="0" applyNumberFormat="1" applyFont="1" applyBorder="1" applyProtection="1"/>
    <xf numFmtId="2" fontId="3" fillId="0" borderId="4" xfId="0" applyNumberFormat="1" applyFont="1" applyBorder="1" applyProtection="1"/>
    <xf numFmtId="10" fontId="2" fillId="2" borderId="11" xfId="0" applyNumberFormat="1" applyFont="1" applyFill="1" applyBorder="1" applyProtection="1"/>
    <xf numFmtId="0" fontId="3" fillId="0" borderId="8" xfId="0" applyFont="1" applyBorder="1" applyProtection="1"/>
    <xf numFmtId="0" fontId="3" fillId="2" borderId="11" xfId="0" applyFont="1" applyFill="1" applyBorder="1" applyProtection="1"/>
    <xf numFmtId="10" fontId="3" fillId="0" borderId="4" xfId="0" applyNumberFormat="1" applyFont="1" applyBorder="1" applyProtection="1"/>
    <xf numFmtId="2" fontId="3" fillId="2" borderId="4" xfId="0" applyNumberFormat="1" applyFont="1" applyFill="1" applyBorder="1" applyProtection="1"/>
    <xf numFmtId="0" fontId="10" fillId="2" borderId="0" xfId="0" applyFont="1" applyFill="1" applyProtection="1"/>
    <xf numFmtId="10" fontId="2" fillId="0" borderId="4" xfId="0" applyNumberFormat="1" applyFont="1" applyBorder="1" applyProtection="1"/>
    <xf numFmtId="2" fontId="2" fillId="2" borderId="4" xfId="0" applyNumberFormat="1" applyFont="1" applyFill="1" applyBorder="1" applyAlignment="1" applyProtection="1">
      <alignment wrapText="1"/>
    </xf>
    <xf numFmtId="10" fontId="3" fillId="0" borderId="10" xfId="0" applyNumberFormat="1" applyFont="1" applyBorder="1" applyProtection="1"/>
    <xf numFmtId="10" fontId="2" fillId="2" borderId="4" xfId="0" applyNumberFormat="1" applyFont="1" applyFill="1" applyBorder="1" applyProtection="1"/>
    <xf numFmtId="0" fontId="6" fillId="2" borderId="0" xfId="0" applyFont="1" applyFill="1" applyAlignment="1" applyProtection="1">
      <alignment horizontal="justify"/>
    </xf>
    <xf numFmtId="0" fontId="1" fillId="0" borderId="0" xfId="0" applyFont="1" applyProtection="1"/>
    <xf numFmtId="0" fontId="2" fillId="2" borderId="5" xfId="0" applyFont="1" applyFill="1" applyBorder="1" applyProtection="1"/>
    <xf numFmtId="0" fontId="2" fillId="2" borderId="6" xfId="0" applyFont="1" applyFill="1" applyBorder="1" applyProtection="1"/>
    <xf numFmtId="164" fontId="2" fillId="0" borderId="4" xfId="0" applyNumberFormat="1" applyFont="1" applyBorder="1" applyProtection="1"/>
    <xf numFmtId="164" fontId="2" fillId="2" borderId="4" xfId="0" applyNumberFormat="1" applyFont="1" applyFill="1" applyBorder="1" applyProtection="1"/>
    <xf numFmtId="0" fontId="2" fillId="0" borderId="5" xfId="0" applyFont="1" applyBorder="1" applyProtection="1"/>
    <xf numFmtId="0" fontId="2" fillId="2" borderId="7" xfId="0" applyFont="1" applyFill="1" applyBorder="1" applyProtection="1"/>
    <xf numFmtId="2" fontId="2" fillId="0" borderId="11" xfId="0" applyNumberFormat="1" applyFont="1" applyBorder="1" applyProtection="1"/>
    <xf numFmtId="0" fontId="3" fillId="0" borderId="5" xfId="0" applyFont="1" applyBorder="1" applyProtection="1"/>
    <xf numFmtId="0" fontId="3" fillId="2" borderId="6" xfId="0" applyFont="1" applyFill="1" applyBorder="1" applyProtection="1"/>
    <xf numFmtId="2" fontId="3" fillId="0" borderId="11" xfId="0" applyNumberFormat="1" applyFont="1" applyBorder="1" applyProtection="1"/>
    <xf numFmtId="0" fontId="3" fillId="2" borderId="12" xfId="0" applyFont="1" applyFill="1" applyBorder="1" applyProtection="1"/>
    <xf numFmtId="0" fontId="1" fillId="2" borderId="4" xfId="0" applyFont="1" applyFill="1" applyBorder="1" applyProtection="1"/>
    <xf numFmtId="2" fontId="3" fillId="9" borderId="11" xfId="0" applyNumberFormat="1" applyFont="1" applyFill="1" applyBorder="1" applyProtection="1"/>
    <xf numFmtId="0" fontId="10" fillId="2" borderId="0" xfId="0" applyFont="1" applyFill="1" applyAlignment="1" applyProtection="1">
      <alignment horizontal="left"/>
    </xf>
    <xf numFmtId="2" fontId="3" fillId="0" borderId="0" xfId="0" applyNumberFormat="1" applyFont="1" applyProtection="1"/>
    <xf numFmtId="0" fontId="11" fillId="2" borderId="0" xfId="0" applyFont="1" applyFill="1" applyProtection="1"/>
    <xf numFmtId="0" fontId="23" fillId="2" borderId="0" xfId="0" applyFont="1" applyFill="1" applyProtection="1"/>
    <xf numFmtId="2" fontId="27" fillId="13" borderId="18" xfId="0" applyNumberFormat="1" applyFont="1" applyFill="1" applyBorder="1" applyAlignment="1" applyProtection="1">
      <alignment horizontal="center" vertical="center"/>
      <protection locked="0"/>
    </xf>
    <xf numFmtId="0" fontId="10" fillId="2" borderId="8" xfId="0" applyFont="1" applyFill="1" applyBorder="1" applyAlignment="1" applyProtection="1">
      <alignment horizontal="left"/>
    </xf>
    <xf numFmtId="0" fontId="10" fillId="2" borderId="11" xfId="0" applyFont="1" applyFill="1" applyBorder="1" applyAlignment="1" applyProtection="1">
      <alignment horizontal="left"/>
    </xf>
    <xf numFmtId="0" fontId="26" fillId="5" borderId="25" xfId="0" applyFont="1" applyFill="1" applyBorder="1" applyAlignment="1">
      <alignment horizontal="left" vertical="center" wrapText="1"/>
    </xf>
    <xf numFmtId="0" fontId="26" fillId="5" borderId="26" xfId="0" applyFont="1" applyFill="1" applyBorder="1" applyAlignment="1">
      <alignment horizontal="left" vertical="center" wrapText="1"/>
    </xf>
    <xf numFmtId="0" fontId="26" fillId="5" borderId="13" xfId="0" applyFont="1" applyFill="1" applyBorder="1" applyAlignment="1">
      <alignment horizontal="left" vertical="center" wrapText="1"/>
    </xf>
    <xf numFmtId="0" fontId="26" fillId="14" borderId="34" xfId="0" applyFont="1" applyFill="1" applyBorder="1" applyAlignment="1" applyProtection="1">
      <alignment vertical="center" wrapText="1"/>
      <protection locked="0"/>
    </xf>
    <xf numFmtId="0" fontId="27" fillId="14" borderId="35" xfId="0" applyFont="1" applyFill="1" applyBorder="1" applyAlignment="1" applyProtection="1">
      <alignment horizontal="left" vertical="center" wrapText="1"/>
      <protection locked="0"/>
    </xf>
    <xf numFmtId="0" fontId="27" fillId="14" borderId="36" xfId="0" applyFont="1" applyFill="1" applyBorder="1" applyAlignment="1" applyProtection="1">
      <alignment horizontal="left" vertical="center" wrapText="1"/>
      <protection locked="0"/>
    </xf>
    <xf numFmtId="0" fontId="26" fillId="14" borderId="31" xfId="0" applyFont="1" applyFill="1" applyBorder="1" applyAlignment="1" applyProtection="1">
      <alignment vertical="center" wrapText="1"/>
      <protection locked="0"/>
    </xf>
    <xf numFmtId="0" fontId="27" fillId="14" borderId="32" xfId="0" applyFont="1" applyFill="1" applyBorder="1" applyAlignment="1" applyProtection="1">
      <alignment horizontal="left" vertical="center" wrapText="1"/>
      <protection locked="0"/>
    </xf>
    <xf numFmtId="0" fontId="27" fillId="14" borderId="33" xfId="0" applyFont="1" applyFill="1" applyBorder="1" applyAlignment="1" applyProtection="1">
      <alignment horizontal="left" vertical="center" wrapText="1"/>
      <protection locked="0"/>
    </xf>
    <xf numFmtId="0" fontId="26" fillId="14" borderId="29" xfId="0" applyFont="1" applyFill="1" applyBorder="1" applyAlignment="1" applyProtection="1">
      <alignment vertical="center" wrapText="1"/>
      <protection locked="0"/>
    </xf>
    <xf numFmtId="0" fontId="27" fillId="14" borderId="0" xfId="0" applyFont="1" applyFill="1" applyAlignment="1" applyProtection="1">
      <alignment horizontal="center" vertical="center" wrapText="1"/>
      <protection locked="0"/>
    </xf>
    <xf numFmtId="0" fontId="27" fillId="14" borderId="30" xfId="0" applyFont="1" applyFill="1" applyBorder="1" applyAlignment="1" applyProtection="1">
      <alignment horizontal="center" vertical="center" wrapText="1"/>
      <protection locked="0"/>
    </xf>
    <xf numFmtId="0" fontId="26" fillId="14" borderId="31" xfId="0" applyFont="1" applyFill="1" applyBorder="1" applyAlignment="1" applyProtection="1">
      <alignment vertical="center" wrapText="1"/>
      <protection locked="0"/>
    </xf>
    <xf numFmtId="0" fontId="27" fillId="14" borderId="32" xfId="0" applyFont="1" applyFill="1" applyBorder="1" applyAlignment="1" applyProtection="1">
      <alignment horizontal="center" vertical="center" wrapText="1"/>
      <protection locked="0"/>
    </xf>
    <xf numFmtId="0" fontId="27" fillId="14" borderId="33" xfId="0" applyFont="1" applyFill="1" applyBorder="1" applyAlignment="1" applyProtection="1">
      <alignment horizontal="center" vertical="center" wrapText="1"/>
      <protection locked="0"/>
    </xf>
  </cellXfs>
  <cellStyles count="2">
    <cellStyle name="Standaard" xfId="0" builtinId="0"/>
    <cellStyle name="Standaard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1</xdr:col>
      <xdr:colOff>56413</xdr:colOff>
      <xdr:row>17</xdr:row>
      <xdr:rowOff>104580</xdr:rowOff>
    </xdr:to>
    <xdr:pic>
      <xdr:nvPicPr>
        <xdr:cNvPr id="3" name="Afbeelding 2">
          <a:extLst>
            <a:ext uri="{FF2B5EF4-FFF2-40B4-BE49-F238E27FC236}">
              <a16:creationId xmlns:a16="http://schemas.microsoft.com/office/drawing/2014/main" id="{34D7D792-CB0F-4FB3-A367-E47283EFEA5A}"/>
            </a:ext>
          </a:extLst>
        </xdr:cNvPr>
        <xdr:cNvPicPr>
          <a:picLocks noChangeAspect="1"/>
        </xdr:cNvPicPr>
      </xdr:nvPicPr>
      <xdr:blipFill>
        <a:blip xmlns:r="http://schemas.openxmlformats.org/officeDocument/2006/relationships" r:embed="rId1"/>
        <a:stretch>
          <a:fillRect/>
        </a:stretch>
      </xdr:blipFill>
      <xdr:spPr>
        <a:xfrm>
          <a:off x="0" y="2381250"/>
          <a:ext cx="5895238" cy="15619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D4F94-3763-4154-AA8D-F95EABE68160}">
  <dimension ref="A1:A54"/>
  <sheetViews>
    <sheetView showGridLines="0" topLeftCell="A40" workbookViewId="0">
      <selection activeCell="A78" sqref="A78"/>
    </sheetView>
  </sheetViews>
  <sheetFormatPr defaultRowHeight="12.75" x14ac:dyDescent="0.2"/>
  <cols>
    <col min="1" max="1" width="87.5703125" style="18" customWidth="1"/>
    <col min="2" max="2" width="34.85546875" bestFit="1" customWidth="1"/>
    <col min="3" max="3" width="13.42578125" bestFit="1" customWidth="1"/>
    <col min="4" max="4" width="12.85546875" bestFit="1" customWidth="1"/>
  </cols>
  <sheetData>
    <row r="1" spans="1:1" s="1" customFormat="1" ht="15" x14ac:dyDescent="0.25">
      <c r="A1" s="10" t="s">
        <v>0</v>
      </c>
    </row>
    <row r="2" spans="1:1" s="7" customFormat="1" ht="27" customHeight="1" x14ac:dyDescent="0.25">
      <c r="A2" s="11" t="s">
        <v>1</v>
      </c>
    </row>
    <row r="3" spans="1:1" ht="15.75" x14ac:dyDescent="0.2">
      <c r="A3" s="12" t="s">
        <v>2</v>
      </c>
    </row>
    <row r="4" spans="1:1" x14ac:dyDescent="0.2">
      <c r="A4" s="13"/>
    </row>
    <row r="5" spans="1:1" ht="25.5" x14ac:dyDescent="0.2">
      <c r="A5" s="9" t="s">
        <v>3</v>
      </c>
    </row>
    <row r="6" spans="1:1" x14ac:dyDescent="0.2">
      <c r="A6" s="9"/>
    </row>
    <row r="7" spans="1:1" ht="78.75" x14ac:dyDescent="0.2">
      <c r="A7" s="9" t="s">
        <v>4</v>
      </c>
    </row>
    <row r="8" spans="1:1" x14ac:dyDescent="0.2">
      <c r="A8" s="9"/>
    </row>
    <row r="9" spans="1:1" x14ac:dyDescent="0.2">
      <c r="A9" s="9"/>
    </row>
    <row r="10" spans="1:1" x14ac:dyDescent="0.2">
      <c r="A10" s="9"/>
    </row>
    <row r="11" spans="1:1" x14ac:dyDescent="0.2">
      <c r="A11" s="9"/>
    </row>
    <row r="12" spans="1:1" x14ac:dyDescent="0.2">
      <c r="A12" s="9"/>
    </row>
    <row r="13" spans="1:1" x14ac:dyDescent="0.2">
      <c r="A13" s="9"/>
    </row>
    <row r="14" spans="1:1" x14ac:dyDescent="0.2">
      <c r="A14" s="9"/>
    </row>
    <row r="15" spans="1:1" x14ac:dyDescent="0.2">
      <c r="A15" s="9"/>
    </row>
    <row r="16" spans="1:1" x14ac:dyDescent="0.2">
      <c r="A16" s="9"/>
    </row>
    <row r="17" spans="1:1" x14ac:dyDescent="0.2">
      <c r="A17" s="9"/>
    </row>
    <row r="18" spans="1:1" x14ac:dyDescent="0.2">
      <c r="A18" s="14"/>
    </row>
    <row r="19" spans="1:1" ht="15" x14ac:dyDescent="0.2">
      <c r="A19" s="15" t="s">
        <v>5</v>
      </c>
    </row>
    <row r="20" spans="1:1" ht="15" x14ac:dyDescent="0.2">
      <c r="A20" s="15" t="s">
        <v>6</v>
      </c>
    </row>
    <row r="21" spans="1:1" ht="27.75" x14ac:dyDescent="0.2">
      <c r="A21" s="15" t="s">
        <v>7</v>
      </c>
    </row>
    <row r="22" spans="1:1" x14ac:dyDescent="0.2">
      <c r="A22" s="9"/>
    </row>
    <row r="23" spans="1:1" x14ac:dyDescent="0.2">
      <c r="A23" s="9" t="s">
        <v>8</v>
      </c>
    </row>
    <row r="24" spans="1:1" x14ac:dyDescent="0.2">
      <c r="A24" s="13" t="s">
        <v>9</v>
      </c>
    </row>
    <row r="25" spans="1:1" ht="25.5" x14ac:dyDescent="0.2">
      <c r="A25" s="9" t="s">
        <v>10</v>
      </c>
    </row>
    <row r="26" spans="1:1" ht="51" x14ac:dyDescent="0.2">
      <c r="A26" s="9" t="s">
        <v>11</v>
      </c>
    </row>
    <row r="27" spans="1:1" x14ac:dyDescent="0.2">
      <c r="A27" s="9"/>
    </row>
    <row r="28" spans="1:1" x14ac:dyDescent="0.2">
      <c r="A28" s="9" t="s">
        <v>12</v>
      </c>
    </row>
    <row r="29" spans="1:1" x14ac:dyDescent="0.2">
      <c r="A29" s="13" t="s">
        <v>13</v>
      </c>
    </row>
    <row r="30" spans="1:1" ht="25.5" x14ac:dyDescent="0.2">
      <c r="A30" s="9" t="s">
        <v>14</v>
      </c>
    </row>
    <row r="31" spans="1:1" x14ac:dyDescent="0.2">
      <c r="A31" s="9"/>
    </row>
    <row r="32" spans="1:1" x14ac:dyDescent="0.2">
      <c r="A32" s="9" t="s">
        <v>15</v>
      </c>
    </row>
    <row r="33" spans="1:1" x14ac:dyDescent="0.2">
      <c r="A33" s="13" t="s">
        <v>16</v>
      </c>
    </row>
    <row r="34" spans="1:1" x14ac:dyDescent="0.2">
      <c r="A34" s="9" t="s">
        <v>17</v>
      </c>
    </row>
    <row r="35" spans="1:1" x14ac:dyDescent="0.2">
      <c r="A35" s="9"/>
    </row>
    <row r="36" spans="1:1" x14ac:dyDescent="0.2">
      <c r="A36" s="9" t="s">
        <v>18</v>
      </c>
    </row>
    <row r="37" spans="1:1" ht="25.5" x14ac:dyDescent="0.2">
      <c r="A37" s="16" t="s">
        <v>19</v>
      </c>
    </row>
    <row r="38" spans="1:1" ht="38.25" x14ac:dyDescent="0.2">
      <c r="A38" s="16" t="s">
        <v>20</v>
      </c>
    </row>
    <row r="39" spans="1:1" ht="25.5" x14ac:dyDescent="0.2">
      <c r="A39" s="16" t="s">
        <v>21</v>
      </c>
    </row>
    <row r="40" spans="1:1" x14ac:dyDescent="0.2">
      <c r="A40" s="9"/>
    </row>
    <row r="41" spans="1:1" x14ac:dyDescent="0.2">
      <c r="A41" s="13" t="s">
        <v>22</v>
      </c>
    </row>
    <row r="42" spans="1:1" x14ac:dyDescent="0.2">
      <c r="A42" s="9"/>
    </row>
    <row r="43" spans="1:1" ht="51" x14ac:dyDescent="0.2">
      <c r="A43" s="9" t="s">
        <v>23</v>
      </c>
    </row>
    <row r="44" spans="1:1" x14ac:dyDescent="0.2">
      <c r="A44" s="9"/>
    </row>
    <row r="45" spans="1:1" ht="25.5" x14ac:dyDescent="0.2">
      <c r="A45" s="9" t="s">
        <v>24</v>
      </c>
    </row>
    <row r="46" spans="1:1" x14ac:dyDescent="0.2">
      <c r="A46" s="9"/>
    </row>
    <row r="47" spans="1:1" x14ac:dyDescent="0.2">
      <c r="A47" s="17" t="s">
        <v>25</v>
      </c>
    </row>
    <row r="48" spans="1:1" x14ac:dyDescent="0.2">
      <c r="A48" s="9"/>
    </row>
    <row r="49" spans="1:1" x14ac:dyDescent="0.2">
      <c r="A49" s="9" t="s">
        <v>26</v>
      </c>
    </row>
    <row r="50" spans="1:1" ht="89.25" x14ac:dyDescent="0.2">
      <c r="A50" s="22" t="s">
        <v>105</v>
      </c>
    </row>
    <row r="51" spans="1:1" x14ac:dyDescent="0.2">
      <c r="A51" s="14"/>
    </row>
    <row r="52" spans="1:1" x14ac:dyDescent="0.2">
      <c r="A52" s="19" t="s">
        <v>27</v>
      </c>
    </row>
    <row r="54" spans="1:1" x14ac:dyDescent="0.2">
      <c r="A54" s="20" t="s">
        <v>28</v>
      </c>
    </row>
  </sheetData>
  <sheetProtection algorithmName="SHA-512" hashValue="apC4WUW+WW9S5Q4ovW1Tzczuyc5MnI4HK5KPgnwZC7P5ZJU3ypKENcjyNMVYv+0uiB0S+L2jtF7kqtqbx/hhNg==" saltValue="a1Ov0agCXnabfPUpMhik3Q==" spinCount="100000" sheet="1" objects="1" scenarios="1" select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D5865-275F-4F18-89B2-F52B3E87F0B5}">
  <dimension ref="A1:J49"/>
  <sheetViews>
    <sheetView zoomScaleNormal="100" workbookViewId="0">
      <selection activeCell="C33" sqref="C33"/>
    </sheetView>
  </sheetViews>
  <sheetFormatPr defaultColWidth="9.140625" defaultRowHeight="12.75" x14ac:dyDescent="0.2"/>
  <cols>
    <col min="1" max="1" width="29" style="52" customWidth="1"/>
    <col min="2" max="2" width="12.5703125" style="52" customWidth="1"/>
    <col min="3" max="3" width="40" style="52" bestFit="1" customWidth="1"/>
    <col min="4" max="4" width="30.42578125" style="52" customWidth="1"/>
    <col min="5" max="5" width="65.28515625" style="52" hidden="1" customWidth="1"/>
    <col min="6" max="7" width="9.140625" style="52"/>
    <col min="8" max="8" width="37.85546875" style="52" customWidth="1"/>
    <col min="9" max="16384" width="9.140625" style="52"/>
  </cols>
  <sheetData>
    <row r="1" spans="1:5" ht="15" x14ac:dyDescent="0.25">
      <c r="A1" s="51" t="s">
        <v>108</v>
      </c>
    </row>
    <row r="2" spans="1:5" s="54" customFormat="1" ht="27" customHeight="1" x14ac:dyDescent="0.25">
      <c r="A2" s="53" t="s">
        <v>1</v>
      </c>
    </row>
    <row r="3" spans="1:5" ht="15.75" x14ac:dyDescent="0.25">
      <c r="A3" s="55" t="s">
        <v>98</v>
      </c>
    </row>
    <row r="4" spans="1:5" ht="15.75" x14ac:dyDescent="0.25">
      <c r="A4" s="55"/>
    </row>
    <row r="5" spans="1:5" s="57" customFormat="1" ht="15" x14ac:dyDescent="0.25">
      <c r="A5" s="56" t="s">
        <v>29</v>
      </c>
    </row>
    <row r="6" spans="1:5" ht="19.5" thickBot="1" x14ac:dyDescent="0.35">
      <c r="A6" s="58"/>
    </row>
    <row r="7" spans="1:5" ht="16.5" thickBot="1" x14ac:dyDescent="0.3">
      <c r="A7" s="59" t="s">
        <v>30</v>
      </c>
      <c r="B7" s="60"/>
      <c r="C7" s="61"/>
      <c r="D7" s="62"/>
      <c r="E7" s="62"/>
    </row>
    <row r="8" spans="1:5" ht="15.75" x14ac:dyDescent="0.25">
      <c r="A8" s="63"/>
      <c r="B8" s="64"/>
      <c r="C8" s="65" t="s">
        <v>103</v>
      </c>
      <c r="D8" s="66" t="s">
        <v>104</v>
      </c>
      <c r="E8" s="64"/>
    </row>
    <row r="9" spans="1:5" ht="15.75" x14ac:dyDescent="0.25">
      <c r="A9" s="67" t="s">
        <v>31</v>
      </c>
      <c r="B9" s="68"/>
      <c r="C9" s="69"/>
      <c r="D9" s="69"/>
      <c r="E9" s="64"/>
    </row>
    <row r="10" spans="1:5" x14ac:dyDescent="0.2">
      <c r="A10" s="70" t="s">
        <v>32</v>
      </c>
      <c r="B10" s="68"/>
      <c r="C10" s="71">
        <v>21.16</v>
      </c>
      <c r="D10" s="72">
        <v>100</v>
      </c>
      <c r="E10" s="72"/>
    </row>
    <row r="11" spans="1:5" x14ac:dyDescent="0.2">
      <c r="A11" s="73" t="s">
        <v>33</v>
      </c>
      <c r="B11" s="68"/>
      <c r="C11" s="4">
        <v>0</v>
      </c>
      <c r="D11" s="49"/>
      <c r="E11" s="69" t="s">
        <v>34</v>
      </c>
    </row>
    <row r="12" spans="1:5" x14ac:dyDescent="0.2">
      <c r="A12" s="67" t="s">
        <v>35</v>
      </c>
      <c r="B12" s="68"/>
      <c r="C12" s="74">
        <f>C11</f>
        <v>0</v>
      </c>
      <c r="D12" s="75">
        <f>C12*D10+D10</f>
        <v>100</v>
      </c>
      <c r="E12" s="69"/>
    </row>
    <row r="13" spans="1:5" x14ac:dyDescent="0.2">
      <c r="A13" s="70"/>
      <c r="B13" s="68"/>
      <c r="C13" s="76"/>
      <c r="D13" s="49"/>
      <c r="E13" s="69"/>
    </row>
    <row r="14" spans="1:5" x14ac:dyDescent="0.2">
      <c r="A14" s="67" t="s">
        <v>36</v>
      </c>
      <c r="B14" s="68"/>
      <c r="C14" s="76"/>
      <c r="D14" s="49"/>
      <c r="E14" s="69"/>
    </row>
    <row r="15" spans="1:5" x14ac:dyDescent="0.2">
      <c r="A15" s="73" t="s">
        <v>37</v>
      </c>
      <c r="B15" s="68"/>
      <c r="C15" s="5">
        <v>0</v>
      </c>
      <c r="D15" s="49"/>
      <c r="E15" s="69" t="s">
        <v>38</v>
      </c>
    </row>
    <row r="16" spans="1:5" x14ac:dyDescent="0.2">
      <c r="A16" s="73" t="s">
        <v>39</v>
      </c>
      <c r="B16" s="68"/>
      <c r="C16" s="5">
        <v>0</v>
      </c>
      <c r="D16" s="49"/>
      <c r="E16" s="69" t="s">
        <v>38</v>
      </c>
    </row>
    <row r="17" spans="1:10" x14ac:dyDescent="0.2">
      <c r="A17" s="52" t="s">
        <v>40</v>
      </c>
      <c r="B17" s="68"/>
      <c r="C17" s="5">
        <v>0</v>
      </c>
      <c r="D17" s="49"/>
      <c r="E17" s="69" t="s">
        <v>38</v>
      </c>
    </row>
    <row r="18" spans="1:10" x14ac:dyDescent="0.2">
      <c r="A18" s="73" t="s">
        <v>41</v>
      </c>
      <c r="B18" s="68"/>
      <c r="C18" s="5">
        <v>0</v>
      </c>
      <c r="D18" s="49"/>
      <c r="E18" s="69" t="s">
        <v>38</v>
      </c>
    </row>
    <row r="19" spans="1:10" x14ac:dyDescent="0.2">
      <c r="A19" s="73" t="s">
        <v>42</v>
      </c>
      <c r="B19" s="68"/>
      <c r="C19" s="5">
        <v>0</v>
      </c>
      <c r="D19" s="49"/>
      <c r="E19" s="69"/>
    </row>
    <row r="20" spans="1:10" x14ac:dyDescent="0.2">
      <c r="A20" s="73" t="s">
        <v>43</v>
      </c>
      <c r="B20" s="68"/>
      <c r="C20" s="5">
        <v>0</v>
      </c>
      <c r="D20" s="49"/>
      <c r="E20" s="69" t="s">
        <v>38</v>
      </c>
    </row>
    <row r="21" spans="1:10" s="81" customFormat="1" x14ac:dyDescent="0.2">
      <c r="A21" s="77" t="s">
        <v>35</v>
      </c>
      <c r="B21" s="78"/>
      <c r="C21" s="79">
        <f>SUM(C15:C20)</f>
        <v>0</v>
      </c>
      <c r="D21" s="75">
        <f>C21*D12+D12</f>
        <v>100</v>
      </c>
      <c r="E21" s="80"/>
    </row>
    <row r="22" spans="1:10" x14ac:dyDescent="0.2">
      <c r="A22" s="73"/>
      <c r="B22" s="68"/>
      <c r="C22" s="82"/>
      <c r="D22" s="49"/>
      <c r="E22" s="69"/>
    </row>
    <row r="23" spans="1:10" ht="12.75" customHeight="1" x14ac:dyDescent="0.2">
      <c r="A23" s="73" t="s">
        <v>44</v>
      </c>
      <c r="B23" s="68"/>
      <c r="C23" s="5">
        <v>0</v>
      </c>
      <c r="D23" s="49"/>
      <c r="E23" s="83" t="s">
        <v>45</v>
      </c>
    </row>
    <row r="24" spans="1:10" s="81" customFormat="1" x14ac:dyDescent="0.2">
      <c r="A24" s="77" t="s">
        <v>35</v>
      </c>
      <c r="B24" s="78"/>
      <c r="C24" s="84">
        <f>C23</f>
        <v>0</v>
      </c>
      <c r="D24" s="75">
        <f>C24*D21+D21</f>
        <v>100</v>
      </c>
      <c r="E24" s="80"/>
    </row>
    <row r="25" spans="1:10" ht="12.75" customHeight="1" x14ac:dyDescent="0.25">
      <c r="A25" s="73"/>
      <c r="B25" s="68"/>
      <c r="C25" s="85"/>
      <c r="D25" s="49"/>
      <c r="E25" s="69"/>
      <c r="H25" s="86"/>
      <c r="J25" s="87"/>
    </row>
    <row r="26" spans="1:10" ht="12.75" customHeight="1" x14ac:dyDescent="0.25">
      <c r="A26" s="77" t="s">
        <v>46</v>
      </c>
      <c r="B26" s="68"/>
      <c r="C26" s="85"/>
      <c r="D26" s="49"/>
      <c r="E26" s="69"/>
      <c r="H26" s="86"/>
      <c r="J26" s="87"/>
    </row>
    <row r="27" spans="1:10" x14ac:dyDescent="0.2">
      <c r="A27" s="73" t="s">
        <v>47</v>
      </c>
      <c r="B27" s="68"/>
      <c r="C27" s="5">
        <v>0</v>
      </c>
      <c r="D27" s="49"/>
      <c r="E27" s="69" t="s">
        <v>48</v>
      </c>
    </row>
    <row r="28" spans="1:10" x14ac:dyDescent="0.2">
      <c r="A28" s="73" t="s">
        <v>49</v>
      </c>
      <c r="B28" s="68"/>
      <c r="C28" s="5">
        <v>0</v>
      </c>
      <c r="D28" s="49"/>
      <c r="E28" s="69" t="s">
        <v>48</v>
      </c>
    </row>
    <row r="29" spans="1:10" x14ac:dyDescent="0.2">
      <c r="A29" s="73" t="s">
        <v>50</v>
      </c>
      <c r="B29" s="68"/>
      <c r="C29" s="5">
        <v>0</v>
      </c>
      <c r="D29" s="49"/>
      <c r="E29" s="69" t="s">
        <v>48</v>
      </c>
    </row>
    <row r="30" spans="1:10" x14ac:dyDescent="0.2">
      <c r="A30" s="73" t="s">
        <v>51</v>
      </c>
      <c r="B30" s="68"/>
      <c r="C30" s="5">
        <v>0</v>
      </c>
      <c r="D30" s="49"/>
      <c r="E30" s="69" t="s">
        <v>48</v>
      </c>
    </row>
    <row r="31" spans="1:10" x14ac:dyDescent="0.2">
      <c r="A31" s="73" t="s">
        <v>52</v>
      </c>
      <c r="B31" s="68"/>
      <c r="C31" s="5">
        <v>0</v>
      </c>
      <c r="D31" s="49"/>
      <c r="E31" s="69" t="s">
        <v>48</v>
      </c>
    </row>
    <row r="32" spans="1:10" x14ac:dyDescent="0.2">
      <c r="A32" s="73" t="s">
        <v>53</v>
      </c>
      <c r="B32" s="68"/>
      <c r="C32" s="5">
        <v>0</v>
      </c>
      <c r="D32" s="49"/>
      <c r="E32" s="69" t="s">
        <v>48</v>
      </c>
    </row>
    <row r="33" spans="1:5" x14ac:dyDescent="0.2">
      <c r="A33" s="73" t="s">
        <v>54</v>
      </c>
      <c r="B33" s="68"/>
      <c r="C33" s="5">
        <v>0</v>
      </c>
      <c r="D33" s="49"/>
      <c r="E33" s="69" t="s">
        <v>48</v>
      </c>
    </row>
    <row r="34" spans="1:5" x14ac:dyDescent="0.2">
      <c r="A34" s="73" t="s">
        <v>55</v>
      </c>
      <c r="B34" s="68"/>
      <c r="C34" s="5">
        <v>0</v>
      </c>
      <c r="D34" s="49"/>
      <c r="E34" s="69" t="s">
        <v>48</v>
      </c>
    </row>
    <row r="35" spans="1:5" x14ac:dyDescent="0.2">
      <c r="A35" s="73" t="s">
        <v>56</v>
      </c>
      <c r="B35" s="68"/>
      <c r="C35" s="5">
        <v>0</v>
      </c>
      <c r="D35" s="49"/>
      <c r="E35" s="69" t="s">
        <v>48</v>
      </c>
    </row>
    <row r="36" spans="1:5" x14ac:dyDescent="0.2">
      <c r="A36" s="73" t="s">
        <v>107</v>
      </c>
      <c r="B36" s="68"/>
      <c r="C36" s="5">
        <v>0</v>
      </c>
      <c r="D36" s="49"/>
      <c r="E36" s="69" t="s">
        <v>48</v>
      </c>
    </row>
    <row r="37" spans="1:5" s="81" customFormat="1" x14ac:dyDescent="0.2">
      <c r="A37" s="67" t="s">
        <v>35</v>
      </c>
      <c r="B37" s="78"/>
      <c r="C37" s="79">
        <f>SUM(C27:C36)</f>
        <v>0</v>
      </c>
      <c r="D37" s="75">
        <f>C37*D24+D24</f>
        <v>100</v>
      </c>
      <c r="E37" s="80"/>
    </row>
    <row r="38" spans="1:5" x14ac:dyDescent="0.2">
      <c r="A38" s="88"/>
      <c r="B38" s="89"/>
      <c r="C38" s="85"/>
      <c r="D38" s="90"/>
      <c r="E38" s="91"/>
    </row>
    <row r="39" spans="1:5" x14ac:dyDescent="0.2">
      <c r="A39" s="67" t="s">
        <v>57</v>
      </c>
      <c r="B39" s="68"/>
      <c r="C39" s="85"/>
      <c r="D39" s="90"/>
      <c r="E39" s="91"/>
    </row>
    <row r="40" spans="1:5" x14ac:dyDescent="0.2">
      <c r="A40" s="92" t="s">
        <v>58</v>
      </c>
      <c r="B40" s="93"/>
      <c r="C40" s="5">
        <v>0</v>
      </c>
      <c r="D40" s="49"/>
      <c r="E40" s="69" t="s">
        <v>59</v>
      </c>
    </row>
    <row r="41" spans="1:5" x14ac:dyDescent="0.2">
      <c r="A41" s="92" t="s">
        <v>60</v>
      </c>
      <c r="B41" s="89"/>
      <c r="C41" s="5">
        <v>0</v>
      </c>
      <c r="D41" s="94"/>
      <c r="E41" s="69"/>
    </row>
    <row r="42" spans="1:5" s="81" customFormat="1" x14ac:dyDescent="0.2">
      <c r="A42" s="95" t="s">
        <v>35</v>
      </c>
      <c r="B42" s="96"/>
      <c r="C42" s="79">
        <f>C40+C41</f>
        <v>0</v>
      </c>
      <c r="D42" s="97">
        <f>C42*D37+D37</f>
        <v>100</v>
      </c>
      <c r="E42" s="80"/>
    </row>
    <row r="43" spans="1:5" x14ac:dyDescent="0.2">
      <c r="A43" s="77" t="s">
        <v>61</v>
      </c>
      <c r="B43" s="89"/>
      <c r="C43" s="69"/>
      <c r="D43" s="97">
        <f>D42</f>
        <v>100</v>
      </c>
      <c r="E43" s="91"/>
    </row>
    <row r="44" spans="1:5" x14ac:dyDescent="0.2">
      <c r="A44" s="81" t="s">
        <v>62</v>
      </c>
      <c r="B44" s="98"/>
      <c r="C44" s="75"/>
      <c r="D44" s="50">
        <v>0</v>
      </c>
      <c r="E44" s="94"/>
    </row>
    <row r="45" spans="1:5" x14ac:dyDescent="0.2">
      <c r="A45" s="106" t="s">
        <v>63</v>
      </c>
      <c r="B45" s="107"/>
      <c r="C45" s="99"/>
      <c r="D45" s="100">
        <f>D43/(100%-D44)/100</f>
        <v>1</v>
      </c>
    </row>
    <row r="46" spans="1:5" x14ac:dyDescent="0.2">
      <c r="A46" s="101"/>
      <c r="B46" s="101"/>
      <c r="D46" s="102"/>
    </row>
    <row r="47" spans="1:5" x14ac:dyDescent="0.2">
      <c r="A47" s="52" t="s">
        <v>64</v>
      </c>
    </row>
    <row r="48" spans="1:5" x14ac:dyDescent="0.2">
      <c r="A48" s="52" t="s">
        <v>65</v>
      </c>
    </row>
    <row r="49" spans="1:1" x14ac:dyDescent="0.2">
      <c r="A49" s="52" t="s">
        <v>66</v>
      </c>
    </row>
  </sheetData>
  <sheetProtection algorithmName="SHA-512" hashValue="kOZzJgksskpnRnRaLDEv9FCPyQxYZ77uXm66NxbxZ77fLiVhfEwgqkRENevPcASkTCsfhmqasera8StRtd3NHg==" saltValue="2mA6kmrexS4D848gls4hSg==" spinCount="100000" sheet="1" objects="1" scenarios="1" selectLockedCells="1"/>
  <protectedRanges>
    <protectedRange password="FB90" sqref="C11:C43" name="Bereik1"/>
    <protectedRange password="FB90" sqref="C10" name="Bereik1_1"/>
  </protectedRanges>
  <mergeCells count="1">
    <mergeCell ref="A45:B45"/>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9CA5C-D4E0-4B6C-B859-E2B05710682E}">
  <dimension ref="A1:J49"/>
  <sheetViews>
    <sheetView topLeftCell="A2" zoomScaleNormal="100" workbookViewId="0">
      <selection activeCell="C27" sqref="C27"/>
    </sheetView>
  </sheetViews>
  <sheetFormatPr defaultColWidth="9.140625" defaultRowHeight="12.75" x14ac:dyDescent="0.2"/>
  <cols>
    <col min="1" max="1" width="29" style="52" customWidth="1"/>
    <col min="2" max="2" width="12.5703125" style="52" customWidth="1"/>
    <col min="3" max="3" width="40" style="52" bestFit="1" customWidth="1"/>
    <col min="4" max="4" width="30.42578125" style="52" customWidth="1"/>
    <col min="5" max="5" width="65.28515625" style="52" hidden="1" customWidth="1"/>
    <col min="6" max="7" width="9.140625" style="52"/>
    <col min="8" max="8" width="37.85546875" style="52" customWidth="1"/>
    <col min="9" max="16384" width="9.140625" style="52"/>
  </cols>
  <sheetData>
    <row r="1" spans="1:5" ht="15" x14ac:dyDescent="0.25">
      <c r="A1" s="51" t="s">
        <v>108</v>
      </c>
    </row>
    <row r="2" spans="1:5" s="54" customFormat="1" ht="27" customHeight="1" x14ac:dyDescent="0.25">
      <c r="A2" s="53" t="s">
        <v>1</v>
      </c>
    </row>
    <row r="3" spans="1:5" ht="15.75" x14ac:dyDescent="0.25">
      <c r="A3" s="55" t="s">
        <v>99</v>
      </c>
    </row>
    <row r="4" spans="1:5" ht="15.75" x14ac:dyDescent="0.25">
      <c r="A4" s="55"/>
    </row>
    <row r="5" spans="1:5" s="57" customFormat="1" ht="15" x14ac:dyDescent="0.25">
      <c r="A5" s="56" t="s">
        <v>29</v>
      </c>
    </row>
    <row r="6" spans="1:5" ht="19.5" thickBot="1" x14ac:dyDescent="0.35">
      <c r="A6" s="58"/>
    </row>
    <row r="7" spans="1:5" ht="16.5" thickBot="1" x14ac:dyDescent="0.3">
      <c r="A7" s="59" t="s">
        <v>30</v>
      </c>
      <c r="B7" s="60"/>
      <c r="C7" s="61"/>
      <c r="D7" s="62"/>
      <c r="E7" s="62"/>
    </row>
    <row r="8" spans="1:5" ht="15.75" x14ac:dyDescent="0.25">
      <c r="A8" s="63"/>
      <c r="B8" s="64"/>
      <c r="C8" s="65" t="s">
        <v>103</v>
      </c>
      <c r="D8" s="66" t="s">
        <v>104</v>
      </c>
      <c r="E8" s="64"/>
    </row>
    <row r="9" spans="1:5" ht="15.75" x14ac:dyDescent="0.25">
      <c r="A9" s="67" t="s">
        <v>31</v>
      </c>
      <c r="B9" s="68"/>
      <c r="C9" s="69"/>
      <c r="D9" s="69"/>
      <c r="E9" s="64"/>
    </row>
    <row r="10" spans="1:5" x14ac:dyDescent="0.2">
      <c r="A10" s="70" t="s">
        <v>32</v>
      </c>
      <c r="B10" s="68"/>
      <c r="C10" s="71">
        <v>21.16</v>
      </c>
      <c r="D10" s="72">
        <v>100</v>
      </c>
      <c r="E10" s="72"/>
    </row>
    <row r="11" spans="1:5" x14ac:dyDescent="0.2">
      <c r="A11" s="73" t="s">
        <v>33</v>
      </c>
      <c r="B11" s="68"/>
      <c r="C11" s="4">
        <v>0</v>
      </c>
      <c r="D11" s="49"/>
      <c r="E11" s="69" t="s">
        <v>34</v>
      </c>
    </row>
    <row r="12" spans="1:5" x14ac:dyDescent="0.2">
      <c r="A12" s="67" t="s">
        <v>35</v>
      </c>
      <c r="B12" s="68"/>
      <c r="C12" s="74">
        <f>C11</f>
        <v>0</v>
      </c>
      <c r="D12" s="75">
        <f>C12*D10+D10</f>
        <v>100</v>
      </c>
      <c r="E12" s="69"/>
    </row>
    <row r="13" spans="1:5" x14ac:dyDescent="0.2">
      <c r="A13" s="70"/>
      <c r="B13" s="68"/>
      <c r="C13" s="76"/>
      <c r="D13" s="49"/>
      <c r="E13" s="69"/>
    </row>
    <row r="14" spans="1:5" x14ac:dyDescent="0.2">
      <c r="A14" s="67" t="s">
        <v>36</v>
      </c>
      <c r="B14" s="68"/>
      <c r="C14" s="76"/>
      <c r="D14" s="49"/>
      <c r="E14" s="69"/>
    </row>
    <row r="15" spans="1:5" x14ac:dyDescent="0.2">
      <c r="A15" s="73" t="s">
        <v>37</v>
      </c>
      <c r="B15" s="68"/>
      <c r="C15" s="5">
        <v>0</v>
      </c>
      <c r="D15" s="49"/>
      <c r="E15" s="69" t="s">
        <v>38</v>
      </c>
    </row>
    <row r="16" spans="1:5" x14ac:dyDescent="0.2">
      <c r="A16" s="73" t="s">
        <v>39</v>
      </c>
      <c r="B16" s="68"/>
      <c r="C16" s="5">
        <v>0</v>
      </c>
      <c r="D16" s="49"/>
      <c r="E16" s="69" t="s">
        <v>38</v>
      </c>
    </row>
    <row r="17" spans="1:10" x14ac:dyDescent="0.2">
      <c r="A17" s="52" t="s">
        <v>40</v>
      </c>
      <c r="B17" s="68"/>
      <c r="C17" s="5">
        <v>0</v>
      </c>
      <c r="D17" s="49"/>
      <c r="E17" s="69" t="s">
        <v>38</v>
      </c>
    </row>
    <row r="18" spans="1:10" x14ac:dyDescent="0.2">
      <c r="A18" s="73" t="s">
        <v>41</v>
      </c>
      <c r="B18" s="68"/>
      <c r="C18" s="5">
        <v>0</v>
      </c>
      <c r="D18" s="49"/>
      <c r="E18" s="69" t="s">
        <v>38</v>
      </c>
    </row>
    <row r="19" spans="1:10" x14ac:dyDescent="0.2">
      <c r="A19" s="73" t="s">
        <v>42</v>
      </c>
      <c r="B19" s="68"/>
      <c r="C19" s="5">
        <v>0</v>
      </c>
      <c r="D19" s="49"/>
      <c r="E19" s="69"/>
    </row>
    <row r="20" spans="1:10" x14ac:dyDescent="0.2">
      <c r="A20" s="73" t="s">
        <v>43</v>
      </c>
      <c r="B20" s="68"/>
      <c r="C20" s="5">
        <v>0</v>
      </c>
      <c r="D20" s="49"/>
      <c r="E20" s="69" t="s">
        <v>38</v>
      </c>
    </row>
    <row r="21" spans="1:10" s="81" customFormat="1" x14ac:dyDescent="0.2">
      <c r="A21" s="77" t="s">
        <v>35</v>
      </c>
      <c r="B21" s="78"/>
      <c r="C21" s="79">
        <f>SUM(C15:C20)</f>
        <v>0</v>
      </c>
      <c r="D21" s="75">
        <f>C21*D12+D12</f>
        <v>100</v>
      </c>
      <c r="E21" s="80"/>
    </row>
    <row r="22" spans="1:10" x14ac:dyDescent="0.2">
      <c r="A22" s="73"/>
      <c r="B22" s="68"/>
      <c r="C22" s="82"/>
      <c r="D22" s="49"/>
      <c r="E22" s="69"/>
    </row>
    <row r="23" spans="1:10" ht="12.75" customHeight="1" x14ac:dyDescent="0.2">
      <c r="A23" s="73" t="s">
        <v>44</v>
      </c>
      <c r="B23" s="68"/>
      <c r="C23" s="5">
        <v>0</v>
      </c>
      <c r="D23" s="49"/>
      <c r="E23" s="83" t="s">
        <v>45</v>
      </c>
    </row>
    <row r="24" spans="1:10" s="81" customFormat="1" x14ac:dyDescent="0.2">
      <c r="A24" s="77" t="s">
        <v>35</v>
      </c>
      <c r="B24" s="78"/>
      <c r="C24" s="84">
        <f>C23</f>
        <v>0</v>
      </c>
      <c r="D24" s="75">
        <f>C24*D21+D21</f>
        <v>100</v>
      </c>
      <c r="E24" s="80"/>
    </row>
    <row r="25" spans="1:10" ht="12.75" customHeight="1" x14ac:dyDescent="0.25">
      <c r="A25" s="73"/>
      <c r="B25" s="68"/>
      <c r="C25" s="85"/>
      <c r="D25" s="49"/>
      <c r="E25" s="69"/>
      <c r="H25" s="86"/>
      <c r="J25" s="87"/>
    </row>
    <row r="26" spans="1:10" ht="12.75" customHeight="1" x14ac:dyDescent="0.25">
      <c r="A26" s="77" t="s">
        <v>46</v>
      </c>
      <c r="B26" s="68"/>
      <c r="C26" s="85"/>
      <c r="D26" s="49"/>
      <c r="E26" s="69"/>
      <c r="H26" s="86"/>
      <c r="J26" s="87"/>
    </row>
    <row r="27" spans="1:10" x14ac:dyDescent="0.2">
      <c r="A27" s="73" t="s">
        <v>47</v>
      </c>
      <c r="B27" s="68"/>
      <c r="C27" s="5">
        <v>0</v>
      </c>
      <c r="D27" s="49"/>
      <c r="E27" s="69" t="s">
        <v>48</v>
      </c>
    </row>
    <row r="28" spans="1:10" x14ac:dyDescent="0.2">
      <c r="A28" s="73" t="s">
        <v>49</v>
      </c>
      <c r="B28" s="68"/>
      <c r="C28" s="5">
        <v>0</v>
      </c>
      <c r="D28" s="49"/>
      <c r="E28" s="69" t="s">
        <v>48</v>
      </c>
    </row>
    <row r="29" spans="1:10" x14ac:dyDescent="0.2">
      <c r="A29" s="73" t="s">
        <v>50</v>
      </c>
      <c r="B29" s="68"/>
      <c r="C29" s="5">
        <v>0</v>
      </c>
      <c r="D29" s="49"/>
      <c r="E29" s="69" t="s">
        <v>48</v>
      </c>
    </row>
    <row r="30" spans="1:10" x14ac:dyDescent="0.2">
      <c r="A30" s="73" t="s">
        <v>51</v>
      </c>
      <c r="B30" s="68"/>
      <c r="C30" s="5">
        <v>0</v>
      </c>
      <c r="D30" s="49"/>
      <c r="E30" s="69" t="s">
        <v>48</v>
      </c>
    </row>
    <row r="31" spans="1:10" x14ac:dyDescent="0.2">
      <c r="A31" s="73" t="s">
        <v>52</v>
      </c>
      <c r="B31" s="68"/>
      <c r="C31" s="5">
        <v>0</v>
      </c>
      <c r="D31" s="49"/>
      <c r="E31" s="69" t="s">
        <v>48</v>
      </c>
    </row>
    <row r="32" spans="1:10" x14ac:dyDescent="0.2">
      <c r="A32" s="73" t="s">
        <v>53</v>
      </c>
      <c r="B32" s="68"/>
      <c r="C32" s="5">
        <v>0</v>
      </c>
      <c r="D32" s="49"/>
      <c r="E32" s="69" t="s">
        <v>48</v>
      </c>
    </row>
    <row r="33" spans="1:5" x14ac:dyDescent="0.2">
      <c r="A33" s="73" t="s">
        <v>54</v>
      </c>
      <c r="B33" s="68"/>
      <c r="C33" s="5">
        <v>0</v>
      </c>
      <c r="D33" s="49"/>
      <c r="E33" s="69" t="s">
        <v>48</v>
      </c>
    </row>
    <row r="34" spans="1:5" x14ac:dyDescent="0.2">
      <c r="A34" s="73" t="s">
        <v>55</v>
      </c>
      <c r="B34" s="68"/>
      <c r="C34" s="5">
        <v>0</v>
      </c>
      <c r="D34" s="49"/>
      <c r="E34" s="69" t="s">
        <v>48</v>
      </c>
    </row>
    <row r="35" spans="1:5" x14ac:dyDescent="0.2">
      <c r="A35" s="73" t="s">
        <v>56</v>
      </c>
      <c r="B35" s="68"/>
      <c r="C35" s="5">
        <v>0</v>
      </c>
      <c r="D35" s="49"/>
      <c r="E35" s="69" t="s">
        <v>48</v>
      </c>
    </row>
    <row r="36" spans="1:5" x14ac:dyDescent="0.2">
      <c r="A36" s="73" t="s">
        <v>107</v>
      </c>
      <c r="B36" s="68"/>
      <c r="C36" s="5">
        <v>0</v>
      </c>
      <c r="D36" s="49"/>
      <c r="E36" s="69" t="s">
        <v>48</v>
      </c>
    </row>
    <row r="37" spans="1:5" s="81" customFormat="1" x14ac:dyDescent="0.2">
      <c r="A37" s="67" t="s">
        <v>35</v>
      </c>
      <c r="B37" s="78"/>
      <c r="C37" s="79">
        <f>SUM(C27:C36)</f>
        <v>0</v>
      </c>
      <c r="D37" s="75">
        <f>C37*D24+D24</f>
        <v>100</v>
      </c>
      <c r="E37" s="80"/>
    </row>
    <row r="38" spans="1:5" x14ac:dyDescent="0.2">
      <c r="A38" s="88"/>
      <c r="B38" s="89"/>
      <c r="C38" s="85"/>
      <c r="D38" s="90"/>
      <c r="E38" s="91"/>
    </row>
    <row r="39" spans="1:5" x14ac:dyDescent="0.2">
      <c r="A39" s="67" t="s">
        <v>57</v>
      </c>
      <c r="B39" s="68"/>
      <c r="C39" s="85"/>
      <c r="D39" s="90"/>
      <c r="E39" s="91"/>
    </row>
    <row r="40" spans="1:5" x14ac:dyDescent="0.2">
      <c r="A40" s="92" t="s">
        <v>58</v>
      </c>
      <c r="B40" s="93"/>
      <c r="C40" s="5">
        <v>0</v>
      </c>
      <c r="D40" s="49"/>
      <c r="E40" s="69" t="s">
        <v>59</v>
      </c>
    </row>
    <row r="41" spans="1:5" x14ac:dyDescent="0.2">
      <c r="A41" s="92" t="s">
        <v>60</v>
      </c>
      <c r="B41" s="89"/>
      <c r="C41" s="5">
        <v>0</v>
      </c>
      <c r="D41" s="94"/>
      <c r="E41" s="69"/>
    </row>
    <row r="42" spans="1:5" s="81" customFormat="1" x14ac:dyDescent="0.2">
      <c r="A42" s="95" t="s">
        <v>35</v>
      </c>
      <c r="B42" s="96"/>
      <c r="C42" s="79">
        <f>C40+C41</f>
        <v>0</v>
      </c>
      <c r="D42" s="97">
        <f>C42*D37+D37</f>
        <v>100</v>
      </c>
      <c r="E42" s="80"/>
    </row>
    <row r="43" spans="1:5" x14ac:dyDescent="0.2">
      <c r="A43" s="77" t="s">
        <v>61</v>
      </c>
      <c r="B43" s="89"/>
      <c r="C43" s="69"/>
      <c r="D43" s="97">
        <f>D42</f>
        <v>100</v>
      </c>
      <c r="E43" s="91"/>
    </row>
    <row r="44" spans="1:5" x14ac:dyDescent="0.2">
      <c r="A44" s="81" t="s">
        <v>62</v>
      </c>
      <c r="B44" s="98"/>
      <c r="C44" s="75"/>
      <c r="D44" s="50">
        <v>0</v>
      </c>
      <c r="E44" s="94"/>
    </row>
    <row r="45" spans="1:5" x14ac:dyDescent="0.2">
      <c r="A45" s="106" t="s">
        <v>63</v>
      </c>
      <c r="B45" s="107"/>
      <c r="C45" s="99"/>
      <c r="D45" s="100">
        <f>D43/(100%-D44)/100</f>
        <v>1</v>
      </c>
    </row>
    <row r="46" spans="1:5" x14ac:dyDescent="0.2">
      <c r="A46" s="101"/>
      <c r="B46" s="101"/>
      <c r="D46" s="102"/>
    </row>
    <row r="47" spans="1:5" x14ac:dyDescent="0.2">
      <c r="A47" s="52" t="s">
        <v>64</v>
      </c>
    </row>
    <row r="48" spans="1:5" x14ac:dyDescent="0.2">
      <c r="A48" s="52" t="s">
        <v>67</v>
      </c>
    </row>
    <row r="49" spans="1:1" x14ac:dyDescent="0.2">
      <c r="A49" s="52" t="s">
        <v>66</v>
      </c>
    </row>
  </sheetData>
  <sheetProtection algorithmName="SHA-512" hashValue="jhvSqdLssdcT095fnNQLdW5XQEQVyLDCuXnkv8DgHOu3i5NTMJS7F/2heR9imtePWcuJgFGxLU6Mhf+dmXXBjg==" saltValue="9/1leeAnwai0Y1u4OyhQFw==" spinCount="100000" sheet="1" objects="1" scenarios="1" selectLockedCells="1"/>
  <protectedRanges>
    <protectedRange password="FB90" sqref="C11:C43" name="Bereik1"/>
    <protectedRange password="FB90" sqref="C10" name="Bereik1_1"/>
  </protectedRanges>
  <mergeCells count="1">
    <mergeCell ref="A45:B45"/>
  </mergeCells>
  <pageMargins left="0.7" right="0.7" top="0.75" bottom="0.75" header="0.3" footer="0.3"/>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4949-6810-4013-93DE-E42B77AF983C}">
  <dimension ref="A1:J49"/>
  <sheetViews>
    <sheetView zoomScaleNormal="100" workbookViewId="0">
      <selection activeCell="C15" sqref="C15:C16"/>
    </sheetView>
  </sheetViews>
  <sheetFormatPr defaultColWidth="9.140625" defaultRowHeight="12.75" x14ac:dyDescent="0.2"/>
  <cols>
    <col min="1" max="1" width="29" style="52" customWidth="1"/>
    <col min="2" max="2" width="12.5703125" style="52" customWidth="1"/>
    <col min="3" max="3" width="40" style="52" bestFit="1" customWidth="1"/>
    <col min="4" max="4" width="30.42578125" style="52" customWidth="1"/>
    <col min="5" max="5" width="65.28515625" style="52" hidden="1" customWidth="1"/>
    <col min="6" max="7" width="9.140625" style="52"/>
    <col min="8" max="8" width="37.85546875" style="52" customWidth="1"/>
    <col min="9" max="16384" width="9.140625" style="52"/>
  </cols>
  <sheetData>
    <row r="1" spans="1:5" ht="15" x14ac:dyDescent="0.25">
      <c r="A1" s="51" t="s">
        <v>108</v>
      </c>
    </row>
    <row r="2" spans="1:5" s="54" customFormat="1" ht="27" customHeight="1" x14ac:dyDescent="0.25">
      <c r="A2" s="53" t="s">
        <v>1</v>
      </c>
    </row>
    <row r="3" spans="1:5" ht="15.75" x14ac:dyDescent="0.25">
      <c r="A3" s="55" t="s">
        <v>100</v>
      </c>
    </row>
    <row r="4" spans="1:5" ht="15.75" x14ac:dyDescent="0.25">
      <c r="A4" s="55"/>
    </row>
    <row r="5" spans="1:5" s="57" customFormat="1" ht="15" x14ac:dyDescent="0.25">
      <c r="A5" s="56" t="s">
        <v>29</v>
      </c>
    </row>
    <row r="6" spans="1:5" ht="19.5" thickBot="1" x14ac:dyDescent="0.35">
      <c r="A6" s="58"/>
    </row>
    <row r="7" spans="1:5" ht="16.5" thickBot="1" x14ac:dyDescent="0.3">
      <c r="A7" s="59" t="s">
        <v>30</v>
      </c>
      <c r="B7" s="60"/>
      <c r="C7" s="61"/>
      <c r="D7" s="62"/>
      <c r="E7" s="62"/>
    </row>
    <row r="8" spans="1:5" ht="15.75" x14ac:dyDescent="0.25">
      <c r="A8" s="63"/>
      <c r="B8" s="64"/>
      <c r="C8" s="65" t="s">
        <v>103</v>
      </c>
      <c r="D8" s="66" t="s">
        <v>104</v>
      </c>
      <c r="E8" s="64"/>
    </row>
    <row r="9" spans="1:5" ht="15.75" x14ac:dyDescent="0.25">
      <c r="A9" s="67" t="s">
        <v>31</v>
      </c>
      <c r="B9" s="68"/>
      <c r="C9" s="69"/>
      <c r="D9" s="69"/>
      <c r="E9" s="64"/>
    </row>
    <row r="10" spans="1:5" x14ac:dyDescent="0.2">
      <c r="A10" s="70" t="s">
        <v>32</v>
      </c>
      <c r="B10" s="68"/>
      <c r="C10" s="71">
        <v>21.16</v>
      </c>
      <c r="D10" s="72">
        <v>100</v>
      </c>
      <c r="E10" s="72"/>
    </row>
    <row r="11" spans="1:5" x14ac:dyDescent="0.2">
      <c r="A11" s="73" t="s">
        <v>33</v>
      </c>
      <c r="B11" s="68"/>
      <c r="C11" s="4">
        <v>0</v>
      </c>
      <c r="D11" s="49"/>
      <c r="E11" s="69" t="s">
        <v>34</v>
      </c>
    </row>
    <row r="12" spans="1:5" x14ac:dyDescent="0.2">
      <c r="A12" s="67" t="s">
        <v>35</v>
      </c>
      <c r="B12" s="68"/>
      <c r="C12" s="74">
        <f>C11</f>
        <v>0</v>
      </c>
      <c r="D12" s="75">
        <f>C12*D10+D10</f>
        <v>100</v>
      </c>
      <c r="E12" s="69"/>
    </row>
    <row r="13" spans="1:5" x14ac:dyDescent="0.2">
      <c r="A13" s="70"/>
      <c r="B13" s="68"/>
      <c r="C13" s="76"/>
      <c r="D13" s="49"/>
      <c r="E13" s="69"/>
    </row>
    <row r="14" spans="1:5" x14ac:dyDescent="0.2">
      <c r="A14" s="67" t="s">
        <v>36</v>
      </c>
      <c r="B14" s="68"/>
      <c r="C14" s="76"/>
      <c r="D14" s="49"/>
      <c r="E14" s="69"/>
    </row>
    <row r="15" spans="1:5" x14ac:dyDescent="0.2">
      <c r="A15" s="73" t="s">
        <v>37</v>
      </c>
      <c r="B15" s="68"/>
      <c r="C15" s="5">
        <v>0</v>
      </c>
      <c r="D15" s="49"/>
      <c r="E15" s="69" t="s">
        <v>38</v>
      </c>
    </row>
    <row r="16" spans="1:5" x14ac:dyDescent="0.2">
      <c r="A16" s="73" t="s">
        <v>39</v>
      </c>
      <c r="B16" s="68"/>
      <c r="C16" s="5">
        <v>0</v>
      </c>
      <c r="D16" s="49"/>
      <c r="E16" s="69" t="s">
        <v>38</v>
      </c>
    </row>
    <row r="17" spans="1:10" x14ac:dyDescent="0.2">
      <c r="A17" s="52" t="s">
        <v>40</v>
      </c>
      <c r="B17" s="68"/>
      <c r="C17" s="5">
        <v>0</v>
      </c>
      <c r="D17" s="49"/>
      <c r="E17" s="69" t="s">
        <v>38</v>
      </c>
    </row>
    <row r="18" spans="1:10" x14ac:dyDescent="0.2">
      <c r="A18" s="73" t="s">
        <v>41</v>
      </c>
      <c r="B18" s="68"/>
      <c r="C18" s="5">
        <v>0</v>
      </c>
      <c r="D18" s="49"/>
      <c r="E18" s="69" t="s">
        <v>38</v>
      </c>
    </row>
    <row r="19" spans="1:10" x14ac:dyDescent="0.2">
      <c r="A19" s="73" t="s">
        <v>42</v>
      </c>
      <c r="B19" s="68"/>
      <c r="C19" s="5">
        <v>0</v>
      </c>
      <c r="D19" s="49"/>
      <c r="E19" s="69"/>
    </row>
    <row r="20" spans="1:10" x14ac:dyDescent="0.2">
      <c r="A20" s="73" t="s">
        <v>43</v>
      </c>
      <c r="B20" s="68"/>
      <c r="C20" s="5">
        <v>0</v>
      </c>
      <c r="D20" s="49"/>
      <c r="E20" s="69" t="s">
        <v>38</v>
      </c>
    </row>
    <row r="21" spans="1:10" s="81" customFormat="1" x14ac:dyDescent="0.2">
      <c r="A21" s="77" t="s">
        <v>35</v>
      </c>
      <c r="B21" s="78"/>
      <c r="C21" s="79">
        <f>SUM(C15:C20)</f>
        <v>0</v>
      </c>
      <c r="D21" s="75">
        <f>C21*D12+D12</f>
        <v>100</v>
      </c>
      <c r="E21" s="80"/>
    </row>
    <row r="22" spans="1:10" x14ac:dyDescent="0.2">
      <c r="A22" s="73"/>
      <c r="B22" s="68"/>
      <c r="C22" s="82"/>
      <c r="D22" s="49"/>
      <c r="E22" s="69"/>
    </row>
    <row r="23" spans="1:10" ht="12.75" customHeight="1" x14ac:dyDescent="0.2">
      <c r="A23" s="73" t="s">
        <v>44</v>
      </c>
      <c r="B23" s="68"/>
      <c r="C23" s="5">
        <v>0</v>
      </c>
      <c r="D23" s="49"/>
      <c r="E23" s="83" t="s">
        <v>45</v>
      </c>
    </row>
    <row r="24" spans="1:10" s="81" customFormat="1" x14ac:dyDescent="0.2">
      <c r="A24" s="77" t="s">
        <v>35</v>
      </c>
      <c r="B24" s="78"/>
      <c r="C24" s="84">
        <f>C23</f>
        <v>0</v>
      </c>
      <c r="D24" s="75">
        <f>C24*D21+D21</f>
        <v>100</v>
      </c>
      <c r="E24" s="80"/>
    </row>
    <row r="25" spans="1:10" ht="12.75" customHeight="1" x14ac:dyDescent="0.25">
      <c r="A25" s="73"/>
      <c r="B25" s="68"/>
      <c r="C25" s="85"/>
      <c r="D25" s="49"/>
      <c r="E25" s="69"/>
      <c r="H25" s="86"/>
      <c r="J25" s="87"/>
    </row>
    <row r="26" spans="1:10" ht="12.75" customHeight="1" x14ac:dyDescent="0.25">
      <c r="A26" s="77" t="s">
        <v>46</v>
      </c>
      <c r="B26" s="68"/>
      <c r="C26" s="85"/>
      <c r="D26" s="49"/>
      <c r="E26" s="69"/>
      <c r="H26" s="86"/>
      <c r="J26" s="87"/>
    </row>
    <row r="27" spans="1:10" x14ac:dyDescent="0.2">
      <c r="A27" s="73" t="s">
        <v>47</v>
      </c>
      <c r="B27" s="68"/>
      <c r="C27" s="5">
        <v>0</v>
      </c>
      <c r="D27" s="49"/>
      <c r="E27" s="69" t="s">
        <v>48</v>
      </c>
    </row>
    <row r="28" spans="1:10" x14ac:dyDescent="0.2">
      <c r="A28" s="73" t="s">
        <v>49</v>
      </c>
      <c r="B28" s="68"/>
      <c r="C28" s="5">
        <v>0</v>
      </c>
      <c r="D28" s="49"/>
      <c r="E28" s="69" t="s">
        <v>48</v>
      </c>
    </row>
    <row r="29" spans="1:10" x14ac:dyDescent="0.2">
      <c r="A29" s="73" t="s">
        <v>50</v>
      </c>
      <c r="B29" s="68"/>
      <c r="C29" s="5">
        <v>0</v>
      </c>
      <c r="D29" s="49"/>
      <c r="E29" s="69" t="s">
        <v>48</v>
      </c>
    </row>
    <row r="30" spans="1:10" x14ac:dyDescent="0.2">
      <c r="A30" s="73" t="s">
        <v>51</v>
      </c>
      <c r="B30" s="68"/>
      <c r="C30" s="5">
        <v>0</v>
      </c>
      <c r="D30" s="49"/>
      <c r="E30" s="69" t="s">
        <v>48</v>
      </c>
    </row>
    <row r="31" spans="1:10" x14ac:dyDescent="0.2">
      <c r="A31" s="73" t="s">
        <v>52</v>
      </c>
      <c r="B31" s="68"/>
      <c r="C31" s="5">
        <v>0</v>
      </c>
      <c r="D31" s="49"/>
      <c r="E31" s="69" t="s">
        <v>48</v>
      </c>
    </row>
    <row r="32" spans="1:10" x14ac:dyDescent="0.2">
      <c r="A32" s="73" t="s">
        <v>53</v>
      </c>
      <c r="B32" s="68"/>
      <c r="C32" s="5">
        <v>0</v>
      </c>
      <c r="D32" s="49"/>
      <c r="E32" s="69" t="s">
        <v>48</v>
      </c>
    </row>
    <row r="33" spans="1:5" x14ac:dyDescent="0.2">
      <c r="A33" s="73" t="s">
        <v>54</v>
      </c>
      <c r="B33" s="68"/>
      <c r="C33" s="5">
        <v>0</v>
      </c>
      <c r="D33" s="49"/>
      <c r="E33" s="69" t="s">
        <v>48</v>
      </c>
    </row>
    <row r="34" spans="1:5" x14ac:dyDescent="0.2">
      <c r="A34" s="73" t="s">
        <v>55</v>
      </c>
      <c r="B34" s="68"/>
      <c r="C34" s="5">
        <v>0</v>
      </c>
      <c r="D34" s="49"/>
      <c r="E34" s="69" t="s">
        <v>48</v>
      </c>
    </row>
    <row r="35" spans="1:5" x14ac:dyDescent="0.2">
      <c r="A35" s="73" t="s">
        <v>56</v>
      </c>
      <c r="B35" s="68"/>
      <c r="C35" s="5">
        <v>0</v>
      </c>
      <c r="D35" s="49"/>
      <c r="E35" s="69" t="s">
        <v>48</v>
      </c>
    </row>
    <row r="36" spans="1:5" x14ac:dyDescent="0.2">
      <c r="A36" s="73" t="s">
        <v>107</v>
      </c>
      <c r="B36" s="68"/>
      <c r="C36" s="5">
        <v>0</v>
      </c>
      <c r="D36" s="49"/>
      <c r="E36" s="69" t="s">
        <v>48</v>
      </c>
    </row>
    <row r="37" spans="1:5" s="81" customFormat="1" x14ac:dyDescent="0.2">
      <c r="A37" s="67" t="s">
        <v>35</v>
      </c>
      <c r="B37" s="78"/>
      <c r="C37" s="79">
        <f>SUM(C27:C36)</f>
        <v>0</v>
      </c>
      <c r="D37" s="75">
        <f>C37*D24+D24</f>
        <v>100</v>
      </c>
      <c r="E37" s="80"/>
    </row>
    <row r="38" spans="1:5" x14ac:dyDescent="0.2">
      <c r="A38" s="88"/>
      <c r="B38" s="89"/>
      <c r="C38" s="85"/>
      <c r="D38" s="90"/>
      <c r="E38" s="91"/>
    </row>
    <row r="39" spans="1:5" x14ac:dyDescent="0.2">
      <c r="A39" s="67" t="s">
        <v>57</v>
      </c>
      <c r="B39" s="68"/>
      <c r="C39" s="85"/>
      <c r="D39" s="90"/>
      <c r="E39" s="91"/>
    </row>
    <row r="40" spans="1:5" x14ac:dyDescent="0.2">
      <c r="A40" s="92" t="s">
        <v>58</v>
      </c>
      <c r="B40" s="93"/>
      <c r="C40" s="5">
        <v>0</v>
      </c>
      <c r="D40" s="49"/>
      <c r="E40" s="69" t="s">
        <v>59</v>
      </c>
    </row>
    <row r="41" spans="1:5" x14ac:dyDescent="0.2">
      <c r="A41" s="92" t="s">
        <v>60</v>
      </c>
      <c r="B41" s="89"/>
      <c r="C41" s="5">
        <v>0</v>
      </c>
      <c r="D41" s="94"/>
      <c r="E41" s="69"/>
    </row>
    <row r="42" spans="1:5" s="81" customFormat="1" x14ac:dyDescent="0.2">
      <c r="A42" s="95" t="s">
        <v>35</v>
      </c>
      <c r="B42" s="96"/>
      <c r="C42" s="79">
        <f>C40+C41</f>
        <v>0</v>
      </c>
      <c r="D42" s="97">
        <f>C42*D37+D37</f>
        <v>100</v>
      </c>
      <c r="E42" s="80"/>
    </row>
    <row r="43" spans="1:5" x14ac:dyDescent="0.2">
      <c r="A43" s="77" t="s">
        <v>61</v>
      </c>
      <c r="B43" s="89"/>
      <c r="C43" s="69"/>
      <c r="D43" s="97">
        <f>D42</f>
        <v>100</v>
      </c>
      <c r="E43" s="91"/>
    </row>
    <row r="44" spans="1:5" x14ac:dyDescent="0.2">
      <c r="A44" s="81" t="s">
        <v>62</v>
      </c>
      <c r="B44" s="98"/>
      <c r="C44" s="75"/>
      <c r="D44" s="50">
        <v>0</v>
      </c>
      <c r="E44" s="94"/>
    </row>
    <row r="45" spans="1:5" x14ac:dyDescent="0.2">
      <c r="A45" s="106" t="s">
        <v>63</v>
      </c>
      <c r="B45" s="107"/>
      <c r="C45" s="99"/>
      <c r="D45" s="100">
        <f>D43/(100%-D44)/100</f>
        <v>1</v>
      </c>
    </row>
    <row r="46" spans="1:5" x14ac:dyDescent="0.2">
      <c r="A46" s="101"/>
      <c r="B46" s="101"/>
      <c r="D46" s="102"/>
    </row>
    <row r="47" spans="1:5" x14ac:dyDescent="0.2">
      <c r="A47" s="52" t="s">
        <v>64</v>
      </c>
    </row>
    <row r="48" spans="1:5" x14ac:dyDescent="0.2">
      <c r="A48" s="52" t="s">
        <v>67</v>
      </c>
    </row>
    <row r="49" spans="1:1" x14ac:dyDescent="0.2">
      <c r="A49" s="52" t="s">
        <v>66</v>
      </c>
    </row>
  </sheetData>
  <sheetProtection algorithmName="SHA-512" hashValue="zO+H6hvSgVApZwjF8j04FgmOzs54TFGRojCQo/WEauzDi0sfx4BxIXRFSFz1nUqFsuOypPi5Y+4QfjVt/i5p6w==" saltValue="SQnNBuCz8Qylrjte8AQc0A==" spinCount="100000" sheet="1" objects="1" scenarios="1" selectLockedCells="1"/>
  <protectedRanges>
    <protectedRange password="FB90" sqref="C11:C43" name="Bereik1"/>
    <protectedRange password="FB90" sqref="C10" name="Bereik1_1"/>
  </protectedRanges>
  <mergeCells count="1">
    <mergeCell ref="A45:B45"/>
  </mergeCells>
  <pageMargins left="0.7" right="0.7"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9"/>
  <sheetViews>
    <sheetView zoomScaleNormal="100" workbookViewId="0">
      <selection activeCell="C11" sqref="C11"/>
    </sheetView>
  </sheetViews>
  <sheetFormatPr defaultColWidth="9.140625" defaultRowHeight="12.75" x14ac:dyDescent="0.2"/>
  <cols>
    <col min="1" max="1" width="29" style="52" customWidth="1"/>
    <col min="2" max="2" width="12.28515625" style="52" customWidth="1"/>
    <col min="3" max="3" width="40" style="52" bestFit="1" customWidth="1"/>
    <col min="4" max="4" width="30.42578125" style="52" customWidth="1"/>
    <col min="5" max="5" width="65.28515625" style="52" hidden="1" customWidth="1"/>
    <col min="6" max="7" width="9.140625" style="52"/>
    <col min="8" max="8" width="37.85546875" style="52" customWidth="1"/>
    <col min="9" max="16384" width="9.140625" style="52"/>
  </cols>
  <sheetData>
    <row r="1" spans="1:5" s="103" customFormat="1" ht="18.75" x14ac:dyDescent="0.3">
      <c r="A1" s="51" t="s">
        <v>108</v>
      </c>
      <c r="B1" s="52"/>
      <c r="C1" s="52"/>
    </row>
    <row r="2" spans="1:5" ht="15.75" x14ac:dyDescent="0.25">
      <c r="A2" s="53" t="s">
        <v>1</v>
      </c>
      <c r="B2" s="54"/>
      <c r="C2" s="54"/>
    </row>
    <row r="3" spans="1:5" ht="15.75" x14ac:dyDescent="0.25">
      <c r="A3" s="55" t="s">
        <v>101</v>
      </c>
    </row>
    <row r="4" spans="1:5" ht="15.75" x14ac:dyDescent="0.25">
      <c r="A4" s="53"/>
      <c r="B4" s="54"/>
      <c r="C4" s="54"/>
    </row>
    <row r="5" spans="1:5" s="57" customFormat="1" ht="15" x14ac:dyDescent="0.25">
      <c r="A5" s="104" t="s">
        <v>29</v>
      </c>
    </row>
    <row r="6" spans="1:5" s="57" customFormat="1" ht="15.75" thickBot="1" x14ac:dyDescent="0.3">
      <c r="A6" s="104"/>
    </row>
    <row r="7" spans="1:5" ht="16.5" thickBot="1" x14ac:dyDescent="0.3">
      <c r="A7" s="59" t="s">
        <v>30</v>
      </c>
      <c r="B7" s="60"/>
      <c r="C7" s="61"/>
      <c r="D7" s="62"/>
      <c r="E7" s="62"/>
    </row>
    <row r="8" spans="1:5" ht="15.75" x14ac:dyDescent="0.25">
      <c r="A8" s="63"/>
      <c r="B8" s="64"/>
      <c r="C8" s="65" t="s">
        <v>103</v>
      </c>
      <c r="D8" s="66" t="s">
        <v>104</v>
      </c>
      <c r="E8" s="64"/>
    </row>
    <row r="9" spans="1:5" ht="15.75" x14ac:dyDescent="0.25">
      <c r="A9" s="67" t="s">
        <v>31</v>
      </c>
      <c r="B9" s="68"/>
      <c r="C9" s="69"/>
      <c r="D9" s="69"/>
      <c r="E9" s="64"/>
    </row>
    <row r="10" spans="1:5" x14ac:dyDescent="0.2">
      <c r="A10" s="70" t="s">
        <v>32</v>
      </c>
      <c r="B10" s="68"/>
      <c r="C10" s="71">
        <v>21.16</v>
      </c>
      <c r="D10" s="72">
        <v>100</v>
      </c>
      <c r="E10" s="72"/>
    </row>
    <row r="11" spans="1:5" x14ac:dyDescent="0.2">
      <c r="A11" s="73" t="s">
        <v>33</v>
      </c>
      <c r="B11" s="68"/>
      <c r="C11" s="4">
        <v>0</v>
      </c>
      <c r="D11" s="49"/>
      <c r="E11" s="69" t="s">
        <v>34</v>
      </c>
    </row>
    <row r="12" spans="1:5" x14ac:dyDescent="0.2">
      <c r="A12" s="67" t="s">
        <v>35</v>
      </c>
      <c r="B12" s="68"/>
      <c r="C12" s="74">
        <f>C11</f>
        <v>0</v>
      </c>
      <c r="D12" s="75">
        <f>C12*D10+D10</f>
        <v>100</v>
      </c>
      <c r="E12" s="69"/>
    </row>
    <row r="13" spans="1:5" x14ac:dyDescent="0.2">
      <c r="A13" s="70"/>
      <c r="B13" s="68"/>
      <c r="C13" s="76"/>
      <c r="D13" s="49"/>
      <c r="E13" s="69"/>
    </row>
    <row r="14" spans="1:5" x14ac:dyDescent="0.2">
      <c r="A14" s="67" t="s">
        <v>36</v>
      </c>
      <c r="B14" s="68"/>
      <c r="C14" s="76"/>
      <c r="D14" s="49"/>
      <c r="E14" s="69"/>
    </row>
    <row r="15" spans="1:5" x14ac:dyDescent="0.2">
      <c r="A15" s="73" t="s">
        <v>37</v>
      </c>
      <c r="B15" s="68"/>
      <c r="C15" s="5">
        <v>0</v>
      </c>
      <c r="D15" s="49"/>
      <c r="E15" s="69" t="s">
        <v>38</v>
      </c>
    </row>
    <row r="16" spans="1:5" x14ac:dyDescent="0.2">
      <c r="A16" s="73" t="s">
        <v>39</v>
      </c>
      <c r="B16" s="68"/>
      <c r="C16" s="5">
        <v>0</v>
      </c>
      <c r="D16" s="49"/>
      <c r="E16" s="69" t="s">
        <v>38</v>
      </c>
    </row>
    <row r="17" spans="1:10" x14ac:dyDescent="0.2">
      <c r="A17" s="52" t="s">
        <v>40</v>
      </c>
      <c r="B17" s="68"/>
      <c r="C17" s="5">
        <v>0</v>
      </c>
      <c r="D17" s="49"/>
      <c r="E17" s="69" t="s">
        <v>38</v>
      </c>
    </row>
    <row r="18" spans="1:10" x14ac:dyDescent="0.2">
      <c r="A18" s="73" t="s">
        <v>41</v>
      </c>
      <c r="B18" s="68"/>
      <c r="C18" s="5">
        <v>0</v>
      </c>
      <c r="D18" s="49"/>
      <c r="E18" s="69" t="s">
        <v>38</v>
      </c>
    </row>
    <row r="19" spans="1:10" x14ac:dyDescent="0.2">
      <c r="A19" s="73" t="s">
        <v>42</v>
      </c>
      <c r="B19" s="68"/>
      <c r="C19" s="5">
        <v>0</v>
      </c>
      <c r="D19" s="49"/>
      <c r="E19" s="69"/>
    </row>
    <row r="20" spans="1:10" x14ac:dyDescent="0.2">
      <c r="A20" s="73" t="s">
        <v>43</v>
      </c>
      <c r="B20" s="68"/>
      <c r="C20" s="5">
        <v>0</v>
      </c>
      <c r="D20" s="49"/>
      <c r="E20" s="69" t="s">
        <v>38</v>
      </c>
    </row>
    <row r="21" spans="1:10" s="81" customFormat="1" x14ac:dyDescent="0.2">
      <c r="A21" s="77" t="s">
        <v>35</v>
      </c>
      <c r="B21" s="78"/>
      <c r="C21" s="79">
        <f>SUM(C15:C20)</f>
        <v>0</v>
      </c>
      <c r="D21" s="75">
        <f>C21*D12+D12</f>
        <v>100</v>
      </c>
      <c r="E21" s="80"/>
    </row>
    <row r="22" spans="1:10" x14ac:dyDescent="0.2">
      <c r="A22" s="73"/>
      <c r="B22" s="68"/>
      <c r="C22" s="82"/>
      <c r="D22" s="49"/>
      <c r="E22" s="69"/>
    </row>
    <row r="23" spans="1:10" ht="12.75" customHeight="1" x14ac:dyDescent="0.2">
      <c r="A23" s="73" t="s">
        <v>44</v>
      </c>
      <c r="B23" s="68"/>
      <c r="C23" s="5">
        <v>0</v>
      </c>
      <c r="D23" s="49"/>
      <c r="E23" s="83" t="s">
        <v>45</v>
      </c>
    </row>
    <row r="24" spans="1:10" s="81" customFormat="1" x14ac:dyDescent="0.2">
      <c r="A24" s="77" t="s">
        <v>35</v>
      </c>
      <c r="B24" s="78"/>
      <c r="C24" s="84">
        <f>C23</f>
        <v>0</v>
      </c>
      <c r="D24" s="75">
        <f>C24*D21+D21</f>
        <v>100</v>
      </c>
      <c r="E24" s="80"/>
    </row>
    <row r="25" spans="1:10" ht="12.75" customHeight="1" x14ac:dyDescent="0.25">
      <c r="A25" s="73"/>
      <c r="B25" s="68"/>
      <c r="C25" s="85"/>
      <c r="D25" s="49"/>
      <c r="E25" s="69"/>
      <c r="H25" s="86"/>
      <c r="J25" s="87"/>
    </row>
    <row r="26" spans="1:10" ht="12.75" customHeight="1" x14ac:dyDescent="0.25">
      <c r="A26" s="77" t="s">
        <v>46</v>
      </c>
      <c r="B26" s="68"/>
      <c r="C26" s="85"/>
      <c r="D26" s="49"/>
      <c r="E26" s="69"/>
      <c r="H26" s="86"/>
      <c r="J26" s="87"/>
    </row>
    <row r="27" spans="1:10" x14ac:dyDescent="0.2">
      <c r="A27" s="73" t="s">
        <v>47</v>
      </c>
      <c r="B27" s="68"/>
      <c r="C27" s="5">
        <v>0</v>
      </c>
      <c r="D27" s="49"/>
      <c r="E27" s="69" t="s">
        <v>48</v>
      </c>
    </row>
    <row r="28" spans="1:10" x14ac:dyDescent="0.2">
      <c r="A28" s="73" t="s">
        <v>49</v>
      </c>
      <c r="B28" s="68"/>
      <c r="C28" s="5">
        <v>0</v>
      </c>
      <c r="D28" s="49"/>
      <c r="E28" s="69" t="s">
        <v>48</v>
      </c>
    </row>
    <row r="29" spans="1:10" x14ac:dyDescent="0.2">
      <c r="A29" s="73" t="s">
        <v>50</v>
      </c>
      <c r="B29" s="68"/>
      <c r="C29" s="5">
        <v>0</v>
      </c>
      <c r="D29" s="49"/>
      <c r="E29" s="69" t="s">
        <v>48</v>
      </c>
    </row>
    <row r="30" spans="1:10" x14ac:dyDescent="0.2">
      <c r="A30" s="73" t="s">
        <v>51</v>
      </c>
      <c r="B30" s="68"/>
      <c r="C30" s="5">
        <v>0</v>
      </c>
      <c r="D30" s="49"/>
      <c r="E30" s="69" t="s">
        <v>48</v>
      </c>
    </row>
    <row r="31" spans="1:10" x14ac:dyDescent="0.2">
      <c r="A31" s="73" t="s">
        <v>52</v>
      </c>
      <c r="B31" s="68"/>
      <c r="C31" s="5">
        <v>0</v>
      </c>
      <c r="D31" s="49"/>
      <c r="E31" s="69" t="s">
        <v>48</v>
      </c>
    </row>
    <row r="32" spans="1:10" x14ac:dyDescent="0.2">
      <c r="A32" s="73" t="s">
        <v>53</v>
      </c>
      <c r="B32" s="68"/>
      <c r="C32" s="5">
        <v>0</v>
      </c>
      <c r="D32" s="49"/>
      <c r="E32" s="69" t="s">
        <v>48</v>
      </c>
    </row>
    <row r="33" spans="1:5" x14ac:dyDescent="0.2">
      <c r="A33" s="73" t="s">
        <v>54</v>
      </c>
      <c r="B33" s="68"/>
      <c r="C33" s="5">
        <v>0</v>
      </c>
      <c r="D33" s="49"/>
      <c r="E33" s="69" t="s">
        <v>48</v>
      </c>
    </row>
    <row r="34" spans="1:5" x14ac:dyDescent="0.2">
      <c r="A34" s="73" t="s">
        <v>55</v>
      </c>
      <c r="B34" s="68"/>
      <c r="C34" s="5">
        <v>0</v>
      </c>
      <c r="D34" s="49"/>
      <c r="E34" s="69" t="s">
        <v>48</v>
      </c>
    </row>
    <row r="35" spans="1:5" x14ac:dyDescent="0.2">
      <c r="A35" s="73" t="s">
        <v>56</v>
      </c>
      <c r="B35" s="68"/>
      <c r="C35" s="5">
        <v>0</v>
      </c>
      <c r="D35" s="49"/>
      <c r="E35" s="69" t="s">
        <v>48</v>
      </c>
    </row>
    <row r="36" spans="1:5" x14ac:dyDescent="0.2">
      <c r="A36" s="73" t="s">
        <v>107</v>
      </c>
      <c r="B36" s="68"/>
      <c r="C36" s="5">
        <v>0</v>
      </c>
      <c r="D36" s="49"/>
      <c r="E36" s="69" t="s">
        <v>48</v>
      </c>
    </row>
    <row r="37" spans="1:5" s="81" customFormat="1" x14ac:dyDescent="0.2">
      <c r="A37" s="67" t="s">
        <v>35</v>
      </c>
      <c r="B37" s="78"/>
      <c r="C37" s="79">
        <f>SUM(C27:C36)</f>
        <v>0</v>
      </c>
      <c r="D37" s="75">
        <f>C37*D24+D24</f>
        <v>100</v>
      </c>
      <c r="E37" s="80"/>
    </row>
    <row r="38" spans="1:5" x14ac:dyDescent="0.2">
      <c r="A38" s="88"/>
      <c r="B38" s="89"/>
      <c r="C38" s="85"/>
      <c r="D38" s="90"/>
      <c r="E38" s="91"/>
    </row>
    <row r="39" spans="1:5" x14ac:dyDescent="0.2">
      <c r="A39" s="67" t="s">
        <v>57</v>
      </c>
      <c r="B39" s="68"/>
      <c r="C39" s="85"/>
      <c r="D39" s="90"/>
      <c r="E39" s="91"/>
    </row>
    <row r="40" spans="1:5" x14ac:dyDescent="0.2">
      <c r="A40" s="92" t="s">
        <v>58</v>
      </c>
      <c r="B40" s="93"/>
      <c r="C40" s="5">
        <v>0</v>
      </c>
      <c r="D40" s="49"/>
      <c r="E40" s="69" t="s">
        <v>59</v>
      </c>
    </row>
    <row r="41" spans="1:5" x14ac:dyDescent="0.2">
      <c r="A41" s="92" t="s">
        <v>60</v>
      </c>
      <c r="B41" s="89"/>
      <c r="C41" s="5">
        <v>0</v>
      </c>
      <c r="D41" s="94"/>
      <c r="E41" s="69"/>
    </row>
    <row r="42" spans="1:5" s="81" customFormat="1" x14ac:dyDescent="0.2">
      <c r="A42" s="95" t="s">
        <v>35</v>
      </c>
      <c r="B42" s="96"/>
      <c r="C42" s="79">
        <f>C40+C41</f>
        <v>0</v>
      </c>
      <c r="D42" s="97">
        <f>C42*D37+D37</f>
        <v>100</v>
      </c>
      <c r="E42" s="80"/>
    </row>
    <row r="43" spans="1:5" x14ac:dyDescent="0.2">
      <c r="A43" s="77" t="s">
        <v>61</v>
      </c>
      <c r="B43" s="89"/>
      <c r="C43" s="69"/>
      <c r="D43" s="97">
        <f>D42</f>
        <v>100</v>
      </c>
      <c r="E43" s="91"/>
    </row>
    <row r="44" spans="1:5" x14ac:dyDescent="0.2">
      <c r="A44" s="81" t="s">
        <v>62</v>
      </c>
      <c r="B44" s="98"/>
      <c r="C44" s="75"/>
      <c r="D44" s="50">
        <v>0</v>
      </c>
      <c r="E44" s="94"/>
    </row>
    <row r="45" spans="1:5" x14ac:dyDescent="0.2">
      <c r="A45" s="106" t="s">
        <v>63</v>
      </c>
      <c r="B45" s="107"/>
      <c r="C45" s="99"/>
      <c r="D45" s="100">
        <f>D43/(100%-D44)/100</f>
        <v>1</v>
      </c>
    </row>
    <row r="46" spans="1:5" x14ac:dyDescent="0.2">
      <c r="A46" s="101"/>
      <c r="B46" s="101"/>
      <c r="D46" s="102"/>
    </row>
    <row r="47" spans="1:5" x14ac:dyDescent="0.2">
      <c r="A47" s="52" t="s">
        <v>64</v>
      </c>
    </row>
    <row r="48" spans="1:5" x14ac:dyDescent="0.2">
      <c r="A48" s="52" t="s">
        <v>67</v>
      </c>
    </row>
    <row r="49" spans="1:1" x14ac:dyDescent="0.2">
      <c r="A49" s="52" t="s">
        <v>66</v>
      </c>
    </row>
  </sheetData>
  <sheetProtection algorithmName="SHA-512" hashValue="XhE8hluu/vlW2+OmLM++jkOq/LXN3z0JyE/n7iJ+6GCCX0L6Bv4iZxrfJUMFHS+uS84FqYWknT3YCf1Glwwq3w==" saltValue="GS5SJb+frE8cL3nHlJhrDw==" spinCount="100000" sheet="1" objects="1" scenarios="1" selectLockedCells="1"/>
  <protectedRanges>
    <protectedRange password="FB90" sqref="C10:C43" name="Bereik1_1"/>
  </protectedRanges>
  <mergeCells count="1">
    <mergeCell ref="A45:B4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A654C-9D7C-4021-8840-C906C58D03AC}">
  <dimension ref="A1:J49"/>
  <sheetViews>
    <sheetView zoomScale="106" zoomScaleNormal="106" workbookViewId="0">
      <selection activeCell="C11" sqref="C11"/>
    </sheetView>
  </sheetViews>
  <sheetFormatPr defaultColWidth="9.140625" defaultRowHeight="12.75" x14ac:dyDescent="0.2"/>
  <cols>
    <col min="1" max="1" width="29" style="52" customWidth="1"/>
    <col min="2" max="2" width="12.28515625" style="52" customWidth="1"/>
    <col min="3" max="3" width="40" style="52" bestFit="1" customWidth="1"/>
    <col min="4" max="4" width="30.42578125" style="52" customWidth="1"/>
    <col min="5" max="5" width="65.28515625" style="52" hidden="1" customWidth="1"/>
    <col min="6" max="7" width="9.140625" style="52"/>
    <col min="8" max="8" width="37.85546875" style="52" customWidth="1"/>
    <col min="9" max="16384" width="9.140625" style="52"/>
  </cols>
  <sheetData>
    <row r="1" spans="1:5" s="103" customFormat="1" ht="18.75" x14ac:dyDescent="0.3">
      <c r="A1" s="51" t="s">
        <v>108</v>
      </c>
      <c r="B1" s="52"/>
      <c r="C1" s="52"/>
    </row>
    <row r="2" spans="1:5" ht="15.75" x14ac:dyDescent="0.25">
      <c r="A2" s="53" t="s">
        <v>1</v>
      </c>
      <c r="B2" s="54"/>
      <c r="C2" s="54"/>
    </row>
    <row r="3" spans="1:5" ht="15.75" x14ac:dyDescent="0.25">
      <c r="A3" s="55" t="s">
        <v>102</v>
      </c>
    </row>
    <row r="4" spans="1:5" ht="15.75" x14ac:dyDescent="0.25">
      <c r="A4" s="53"/>
      <c r="B4" s="54"/>
      <c r="C4" s="54"/>
    </row>
    <row r="5" spans="1:5" s="57" customFormat="1" ht="15" x14ac:dyDescent="0.25">
      <c r="A5" s="104" t="s">
        <v>29</v>
      </c>
    </row>
    <row r="6" spans="1:5" ht="16.5" thickBot="1" x14ac:dyDescent="0.3">
      <c r="A6" s="55"/>
    </row>
    <row r="7" spans="1:5" ht="16.5" thickBot="1" x14ac:dyDescent="0.3">
      <c r="A7" s="59" t="s">
        <v>30</v>
      </c>
      <c r="B7" s="60"/>
      <c r="C7" s="61"/>
      <c r="D7" s="62"/>
      <c r="E7" s="62"/>
    </row>
    <row r="8" spans="1:5" ht="15.75" x14ac:dyDescent="0.25">
      <c r="A8" s="63"/>
      <c r="B8" s="64"/>
      <c r="C8" s="65" t="s">
        <v>103</v>
      </c>
      <c r="D8" s="66" t="s">
        <v>104</v>
      </c>
      <c r="E8" s="64"/>
    </row>
    <row r="9" spans="1:5" ht="15.75" x14ac:dyDescent="0.25">
      <c r="A9" s="67" t="s">
        <v>31</v>
      </c>
      <c r="B9" s="68"/>
      <c r="C9" s="69"/>
      <c r="D9" s="69"/>
      <c r="E9" s="64"/>
    </row>
    <row r="10" spans="1:5" x14ac:dyDescent="0.2">
      <c r="A10" s="70" t="s">
        <v>32</v>
      </c>
      <c r="B10" s="68"/>
      <c r="C10" s="71">
        <v>21.16</v>
      </c>
      <c r="D10" s="72">
        <v>100</v>
      </c>
      <c r="E10" s="72"/>
    </row>
    <row r="11" spans="1:5" x14ac:dyDescent="0.2">
      <c r="A11" s="73" t="s">
        <v>33</v>
      </c>
      <c r="B11" s="68"/>
      <c r="C11" s="4">
        <v>0</v>
      </c>
      <c r="D11" s="49"/>
      <c r="E11" s="69" t="s">
        <v>34</v>
      </c>
    </row>
    <row r="12" spans="1:5" x14ac:dyDescent="0.2">
      <c r="A12" s="67" t="s">
        <v>35</v>
      </c>
      <c r="B12" s="68"/>
      <c r="C12" s="74">
        <f>C11</f>
        <v>0</v>
      </c>
      <c r="D12" s="75">
        <f>C12*D10+D10</f>
        <v>100</v>
      </c>
      <c r="E12" s="69"/>
    </row>
    <row r="13" spans="1:5" x14ac:dyDescent="0.2">
      <c r="A13" s="70"/>
      <c r="B13" s="68"/>
      <c r="C13" s="76"/>
      <c r="D13" s="49"/>
      <c r="E13" s="69"/>
    </row>
    <row r="14" spans="1:5" x14ac:dyDescent="0.2">
      <c r="A14" s="67" t="s">
        <v>36</v>
      </c>
      <c r="B14" s="68"/>
      <c r="C14" s="76"/>
      <c r="D14" s="49"/>
      <c r="E14" s="69"/>
    </row>
    <row r="15" spans="1:5" x14ac:dyDescent="0.2">
      <c r="A15" s="73" t="s">
        <v>37</v>
      </c>
      <c r="B15" s="68"/>
      <c r="C15" s="5">
        <v>0</v>
      </c>
      <c r="D15" s="49"/>
      <c r="E15" s="69" t="s">
        <v>38</v>
      </c>
    </row>
    <row r="16" spans="1:5" x14ac:dyDescent="0.2">
      <c r="A16" s="73" t="s">
        <v>39</v>
      </c>
      <c r="B16" s="68"/>
      <c r="C16" s="5">
        <v>0</v>
      </c>
      <c r="D16" s="49"/>
      <c r="E16" s="69" t="s">
        <v>38</v>
      </c>
    </row>
    <row r="17" spans="1:10" x14ac:dyDescent="0.2">
      <c r="A17" s="52" t="s">
        <v>40</v>
      </c>
      <c r="B17" s="68"/>
      <c r="C17" s="5">
        <v>0</v>
      </c>
      <c r="D17" s="49"/>
      <c r="E17" s="69" t="s">
        <v>38</v>
      </c>
    </row>
    <row r="18" spans="1:10" x14ac:dyDescent="0.2">
      <c r="A18" s="73" t="s">
        <v>41</v>
      </c>
      <c r="B18" s="68"/>
      <c r="C18" s="5">
        <v>0</v>
      </c>
      <c r="D18" s="49"/>
      <c r="E18" s="69" t="s">
        <v>38</v>
      </c>
    </row>
    <row r="19" spans="1:10" x14ac:dyDescent="0.2">
      <c r="A19" s="73" t="s">
        <v>42</v>
      </c>
      <c r="B19" s="68"/>
      <c r="C19" s="5">
        <v>0</v>
      </c>
      <c r="D19" s="49"/>
      <c r="E19" s="69"/>
    </row>
    <row r="20" spans="1:10" x14ac:dyDescent="0.2">
      <c r="A20" s="73" t="s">
        <v>43</v>
      </c>
      <c r="B20" s="68"/>
      <c r="C20" s="5">
        <v>0</v>
      </c>
      <c r="D20" s="49"/>
      <c r="E20" s="69" t="s">
        <v>38</v>
      </c>
    </row>
    <row r="21" spans="1:10" s="81" customFormat="1" x14ac:dyDescent="0.2">
      <c r="A21" s="77" t="s">
        <v>35</v>
      </c>
      <c r="B21" s="78"/>
      <c r="C21" s="79">
        <f>SUM(C15:C20)</f>
        <v>0</v>
      </c>
      <c r="D21" s="75">
        <f>C21*D12+D12</f>
        <v>100</v>
      </c>
      <c r="E21" s="80"/>
    </row>
    <row r="22" spans="1:10" x14ac:dyDescent="0.2">
      <c r="A22" s="73"/>
      <c r="B22" s="68"/>
      <c r="C22" s="82"/>
      <c r="D22" s="49"/>
      <c r="E22" s="69"/>
    </row>
    <row r="23" spans="1:10" ht="12.75" customHeight="1" x14ac:dyDescent="0.2">
      <c r="A23" s="73" t="s">
        <v>44</v>
      </c>
      <c r="B23" s="68"/>
      <c r="C23" s="5">
        <v>0</v>
      </c>
      <c r="D23" s="49"/>
      <c r="E23" s="83" t="s">
        <v>45</v>
      </c>
    </row>
    <row r="24" spans="1:10" s="81" customFormat="1" x14ac:dyDescent="0.2">
      <c r="A24" s="77" t="s">
        <v>35</v>
      </c>
      <c r="B24" s="78"/>
      <c r="C24" s="84">
        <f>C23</f>
        <v>0</v>
      </c>
      <c r="D24" s="75">
        <f>C24*D21+D21</f>
        <v>100</v>
      </c>
      <c r="E24" s="80"/>
    </row>
    <row r="25" spans="1:10" ht="12.75" customHeight="1" x14ac:dyDescent="0.25">
      <c r="A25" s="73"/>
      <c r="B25" s="68"/>
      <c r="C25" s="85"/>
      <c r="D25" s="49"/>
      <c r="E25" s="69"/>
      <c r="H25" s="86"/>
      <c r="J25" s="87"/>
    </row>
    <row r="26" spans="1:10" ht="12.75" customHeight="1" x14ac:dyDescent="0.25">
      <c r="A26" s="77" t="s">
        <v>46</v>
      </c>
      <c r="B26" s="68"/>
      <c r="C26" s="85"/>
      <c r="D26" s="49"/>
      <c r="E26" s="69"/>
      <c r="H26" s="86"/>
      <c r="J26" s="87"/>
    </row>
    <row r="27" spans="1:10" x14ac:dyDescent="0.2">
      <c r="A27" s="73" t="s">
        <v>47</v>
      </c>
      <c r="B27" s="68"/>
      <c r="C27" s="5">
        <v>0</v>
      </c>
      <c r="D27" s="49"/>
      <c r="E27" s="69" t="s">
        <v>48</v>
      </c>
    </row>
    <row r="28" spans="1:10" x14ac:dyDescent="0.2">
      <c r="A28" s="73" t="s">
        <v>49</v>
      </c>
      <c r="B28" s="68"/>
      <c r="C28" s="5">
        <v>0</v>
      </c>
      <c r="D28" s="49"/>
      <c r="E28" s="69" t="s">
        <v>48</v>
      </c>
    </row>
    <row r="29" spans="1:10" x14ac:dyDescent="0.2">
      <c r="A29" s="73" t="s">
        <v>50</v>
      </c>
      <c r="B29" s="68"/>
      <c r="C29" s="5">
        <v>0</v>
      </c>
      <c r="D29" s="49"/>
      <c r="E29" s="69" t="s">
        <v>48</v>
      </c>
    </row>
    <row r="30" spans="1:10" x14ac:dyDescent="0.2">
      <c r="A30" s="73" t="s">
        <v>51</v>
      </c>
      <c r="B30" s="68"/>
      <c r="C30" s="5">
        <v>0</v>
      </c>
      <c r="D30" s="49"/>
      <c r="E30" s="69" t="s">
        <v>48</v>
      </c>
    </row>
    <row r="31" spans="1:10" x14ac:dyDescent="0.2">
      <c r="A31" s="73" t="s">
        <v>52</v>
      </c>
      <c r="B31" s="68"/>
      <c r="C31" s="5">
        <v>0</v>
      </c>
      <c r="D31" s="49"/>
      <c r="E31" s="69" t="s">
        <v>48</v>
      </c>
    </row>
    <row r="32" spans="1:10" x14ac:dyDescent="0.2">
      <c r="A32" s="73" t="s">
        <v>53</v>
      </c>
      <c r="B32" s="68"/>
      <c r="C32" s="5">
        <v>0</v>
      </c>
      <c r="D32" s="49"/>
      <c r="E32" s="69" t="s">
        <v>48</v>
      </c>
    </row>
    <row r="33" spans="1:5" x14ac:dyDescent="0.2">
      <c r="A33" s="73" t="s">
        <v>54</v>
      </c>
      <c r="B33" s="68"/>
      <c r="C33" s="5">
        <v>0</v>
      </c>
      <c r="D33" s="49"/>
      <c r="E33" s="69" t="s">
        <v>48</v>
      </c>
    </row>
    <row r="34" spans="1:5" x14ac:dyDescent="0.2">
      <c r="A34" s="73" t="s">
        <v>55</v>
      </c>
      <c r="B34" s="68"/>
      <c r="C34" s="5">
        <v>0</v>
      </c>
      <c r="D34" s="49"/>
      <c r="E34" s="69" t="s">
        <v>48</v>
      </c>
    </row>
    <row r="35" spans="1:5" x14ac:dyDescent="0.2">
      <c r="A35" s="73" t="s">
        <v>56</v>
      </c>
      <c r="B35" s="68"/>
      <c r="C35" s="5">
        <v>0</v>
      </c>
      <c r="D35" s="49"/>
      <c r="E35" s="69" t="s">
        <v>48</v>
      </c>
    </row>
    <row r="36" spans="1:5" x14ac:dyDescent="0.2">
      <c r="A36" s="73" t="s">
        <v>107</v>
      </c>
      <c r="B36" s="68"/>
      <c r="C36" s="5">
        <v>0</v>
      </c>
      <c r="D36" s="49"/>
      <c r="E36" s="69" t="s">
        <v>48</v>
      </c>
    </row>
    <row r="37" spans="1:5" s="81" customFormat="1" x14ac:dyDescent="0.2">
      <c r="A37" s="67" t="s">
        <v>35</v>
      </c>
      <c r="B37" s="78"/>
      <c r="C37" s="79">
        <f>SUM(C27:C36)</f>
        <v>0</v>
      </c>
      <c r="D37" s="75">
        <f>C37*D24+D24</f>
        <v>100</v>
      </c>
      <c r="E37" s="80"/>
    </row>
    <row r="38" spans="1:5" x14ac:dyDescent="0.2">
      <c r="A38" s="88"/>
      <c r="B38" s="89"/>
      <c r="C38" s="85"/>
      <c r="D38" s="90"/>
      <c r="E38" s="91"/>
    </row>
    <row r="39" spans="1:5" x14ac:dyDescent="0.2">
      <c r="A39" s="67" t="s">
        <v>57</v>
      </c>
      <c r="B39" s="68"/>
      <c r="C39" s="85"/>
      <c r="D39" s="90"/>
      <c r="E39" s="91"/>
    </row>
    <row r="40" spans="1:5" x14ac:dyDescent="0.2">
      <c r="A40" s="92" t="s">
        <v>58</v>
      </c>
      <c r="B40" s="93"/>
      <c r="C40" s="5">
        <v>0</v>
      </c>
      <c r="D40" s="49"/>
      <c r="E40" s="69" t="s">
        <v>59</v>
      </c>
    </row>
    <row r="41" spans="1:5" x14ac:dyDescent="0.2">
      <c r="A41" s="92" t="s">
        <v>60</v>
      </c>
      <c r="B41" s="89"/>
      <c r="C41" s="5">
        <v>0</v>
      </c>
      <c r="D41" s="94"/>
      <c r="E41" s="69"/>
    </row>
    <row r="42" spans="1:5" s="81" customFormat="1" x14ac:dyDescent="0.2">
      <c r="A42" s="95" t="s">
        <v>35</v>
      </c>
      <c r="B42" s="96"/>
      <c r="C42" s="79">
        <f>C40+C41</f>
        <v>0</v>
      </c>
      <c r="D42" s="97">
        <f>C42*D37+D37</f>
        <v>100</v>
      </c>
      <c r="E42" s="80"/>
    </row>
    <row r="43" spans="1:5" x14ac:dyDescent="0.2">
      <c r="A43" s="77" t="s">
        <v>61</v>
      </c>
      <c r="B43" s="89"/>
      <c r="C43" s="69"/>
      <c r="D43" s="97">
        <f>D42</f>
        <v>100</v>
      </c>
      <c r="E43" s="91"/>
    </row>
    <row r="44" spans="1:5" x14ac:dyDescent="0.2">
      <c r="A44" s="81" t="s">
        <v>62</v>
      </c>
      <c r="B44" s="98"/>
      <c r="C44" s="75"/>
      <c r="D44" s="50">
        <v>0</v>
      </c>
      <c r="E44" s="94"/>
    </row>
    <row r="45" spans="1:5" x14ac:dyDescent="0.2">
      <c r="A45" s="106" t="s">
        <v>63</v>
      </c>
      <c r="B45" s="107"/>
      <c r="C45" s="99"/>
      <c r="D45" s="100">
        <f>D43/(100%-D44)/100</f>
        <v>1</v>
      </c>
    </row>
    <row r="46" spans="1:5" x14ac:dyDescent="0.2">
      <c r="A46" s="101"/>
      <c r="B46" s="101"/>
      <c r="D46" s="102"/>
    </row>
    <row r="47" spans="1:5" x14ac:dyDescent="0.2">
      <c r="A47" s="52" t="s">
        <v>64</v>
      </c>
    </row>
    <row r="48" spans="1:5" x14ac:dyDescent="0.2">
      <c r="A48" s="52" t="s">
        <v>67</v>
      </c>
    </row>
    <row r="49" spans="1:1" x14ac:dyDescent="0.2">
      <c r="A49" s="52" t="s">
        <v>66</v>
      </c>
    </row>
  </sheetData>
  <sheetProtection algorithmName="SHA-512" hashValue="0FoSgEoCdeL45CetqY4Ra9vKgNRnYkZ0QUE0QVQrkgvpnFFJGXfSsspYpX82b59Wm65gS8vKu/OR+PlZzgBWgw==" saltValue="QCo4G25bcGKvnqv2gpz1JA==" spinCount="100000" sheet="1" objects="1" scenarios="1" selectLockedCells="1"/>
  <protectedRanges>
    <protectedRange password="FB90" sqref="C10:C43" name="Bereik1_1"/>
  </protectedRanges>
  <mergeCells count="1">
    <mergeCell ref="A45:B4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59FB-5A93-4DF4-B6D1-AD6A3E6ACDCF}">
  <dimension ref="A1:E40"/>
  <sheetViews>
    <sheetView showGridLines="0" tabSelected="1" topLeftCell="A11" zoomScale="145" zoomScaleNormal="145" workbookViewId="0">
      <selection activeCell="B31" sqref="B31:B33"/>
    </sheetView>
  </sheetViews>
  <sheetFormatPr defaultRowHeight="12.75" x14ac:dyDescent="0.2"/>
  <cols>
    <col min="2" max="2" width="67.5703125" customWidth="1"/>
    <col min="3" max="3" width="13.5703125" bestFit="1" customWidth="1"/>
    <col min="4" max="4" width="14.140625" bestFit="1" customWidth="1"/>
    <col min="5" max="5" width="15.85546875" customWidth="1"/>
  </cols>
  <sheetData>
    <row r="1" spans="1:5" s="3" customFormat="1" ht="18.75" x14ac:dyDescent="0.3">
      <c r="A1" s="2" t="s">
        <v>108</v>
      </c>
      <c r="B1" s="1"/>
      <c r="C1" s="1"/>
    </row>
    <row r="2" spans="1:5" s="3" customFormat="1" ht="18.75" x14ac:dyDescent="0.3">
      <c r="A2" s="2"/>
      <c r="B2" s="1"/>
      <c r="C2" s="1"/>
    </row>
    <row r="3" spans="1:5" s="1" customFormat="1" ht="15.75" x14ac:dyDescent="0.25">
      <c r="A3" s="6" t="s">
        <v>1</v>
      </c>
      <c r="B3" s="7"/>
      <c r="C3" s="7"/>
    </row>
    <row r="4" spans="1:5" s="26" customFormat="1" ht="15.75" x14ac:dyDescent="0.25">
      <c r="A4" s="8" t="s">
        <v>68</v>
      </c>
    </row>
    <row r="5" spans="1:5" s="26" customFormat="1" ht="15.75" x14ac:dyDescent="0.25">
      <c r="A5" s="8"/>
    </row>
    <row r="6" spans="1:5" s="26" customFormat="1" ht="15" x14ac:dyDescent="0.25">
      <c r="A6" s="21" t="s">
        <v>69</v>
      </c>
    </row>
    <row r="7" spans="1:5" s="26" customFormat="1" x14ac:dyDescent="0.2"/>
    <row r="8" spans="1:5" s="26" customFormat="1" ht="13.5" thickBot="1" x14ac:dyDescent="0.25">
      <c r="B8" s="27"/>
      <c r="C8" s="27"/>
      <c r="D8" s="27"/>
      <c r="E8" s="28"/>
    </row>
    <row r="9" spans="1:5" s="26" customFormat="1" x14ac:dyDescent="0.2">
      <c r="B9" s="29" t="s">
        <v>70</v>
      </c>
      <c r="C9" s="30" t="s">
        <v>71</v>
      </c>
      <c r="D9" s="30" t="s">
        <v>72</v>
      </c>
      <c r="E9" s="31" t="s">
        <v>73</v>
      </c>
    </row>
    <row r="10" spans="1:5" s="26" customFormat="1" x14ac:dyDescent="0.2">
      <c r="B10" s="32" t="s">
        <v>74</v>
      </c>
      <c r="C10" s="33" t="s">
        <v>75</v>
      </c>
      <c r="D10" s="34">
        <v>0.45</v>
      </c>
      <c r="E10" s="35">
        <f xml:space="preserve"> IF(AND( '1. Fase A - regulier '!$D45&gt;=1.75,'1. Fase A - regulier '!$D45,'1. Fase A - regulier '!D45&lt;=3),'1. Fase A - regulier '!$D45,0)</f>
        <v>0</v>
      </c>
    </row>
    <row r="11" spans="1:5" s="26" customFormat="1" x14ac:dyDescent="0.2">
      <c r="B11" s="32" t="s">
        <v>76</v>
      </c>
      <c r="C11" s="33" t="s">
        <v>77</v>
      </c>
      <c r="D11" s="34">
        <v>0.3</v>
      </c>
      <c r="E11" s="35">
        <f xml:space="preserve"> IF(AND( '2. Fase A - verlengd '!$D45&gt;=1.75,'2. Fase A - verlengd '!$D45,'2. Fase A - verlengd '!D45&lt;=3),'2. Fase A - verlengd '!$D45,0)</f>
        <v>0</v>
      </c>
    </row>
    <row r="12" spans="1:5" s="26" customFormat="1" x14ac:dyDescent="0.2">
      <c r="B12" s="32" t="s">
        <v>78</v>
      </c>
      <c r="C12" s="33" t="s">
        <v>79</v>
      </c>
      <c r="D12" s="34">
        <v>0.02</v>
      </c>
      <c r="E12" s="35">
        <f xml:space="preserve"> IF(AND( '3. Fase A - vakantiekrachten'!D45&gt;=1.75,'3. Fase A - vakantiekrachten'!D45,'3. Fase A - vakantiekrachten'!D45&lt;=3),'3. Fase A - vakantiekrachten'!D45,0)</f>
        <v>0</v>
      </c>
    </row>
    <row r="13" spans="1:5" s="26" customFormat="1" x14ac:dyDescent="0.2">
      <c r="B13" s="32" t="s">
        <v>80</v>
      </c>
      <c r="C13" s="33" t="s">
        <v>75</v>
      </c>
      <c r="D13" s="34">
        <v>0.05</v>
      </c>
      <c r="E13" s="35">
        <f xml:space="preserve"> IF(AND( '4. Fase BC - regulier'!D45&gt;=1.75,'4. Fase BC - regulier'!D45,'4. Fase BC - regulier'!D45&lt;=3),'4. Fase BC - regulier'!D45,0)</f>
        <v>0</v>
      </c>
    </row>
    <row r="14" spans="1:5" s="26" customFormat="1" x14ac:dyDescent="0.2">
      <c r="B14" s="32" t="s">
        <v>81</v>
      </c>
      <c r="C14" s="33" t="s">
        <v>82</v>
      </c>
      <c r="D14" s="34">
        <v>0.15</v>
      </c>
      <c r="E14" s="35">
        <f xml:space="preserve"> IF(AND( '5. Fase BC - verlengd'!D45&gt;=1.75,'5. Fase BC - verlengd'!D45,'5. Fase BC - verlengd'!D45&lt;=3),'5. Fase BC - verlengd'!D45,0)</f>
        <v>0</v>
      </c>
    </row>
    <row r="15" spans="1:5" s="26" customFormat="1" x14ac:dyDescent="0.2">
      <c r="B15" s="32" t="s">
        <v>83</v>
      </c>
      <c r="C15" s="33" t="s">
        <v>79</v>
      </c>
      <c r="D15" s="34">
        <v>0.02</v>
      </c>
      <c r="E15" s="105">
        <v>1.75</v>
      </c>
    </row>
    <row r="16" spans="1:5" s="26" customFormat="1" x14ac:dyDescent="0.2">
      <c r="B16" s="32" t="s">
        <v>84</v>
      </c>
      <c r="C16" s="33" t="s">
        <v>79</v>
      </c>
      <c r="D16" s="34">
        <v>0.01</v>
      </c>
      <c r="E16" s="105">
        <v>1.75</v>
      </c>
    </row>
    <row r="17" spans="2:5" s="26" customFormat="1" ht="13.5" thickBot="1" x14ac:dyDescent="0.25">
      <c r="B17" s="36" t="s">
        <v>85</v>
      </c>
      <c r="C17" s="37"/>
      <c r="D17" s="38">
        <v>1</v>
      </c>
      <c r="E17" s="39">
        <f>(D10*E10+D11*E11+D12*E12+D13*E13+D14*E14+D15*E15+D16*E16)</f>
        <v>5.2500000000000005E-2</v>
      </c>
    </row>
    <row r="18" spans="2:5" s="26" customFormat="1" x14ac:dyDescent="0.2">
      <c r="B18" s="27"/>
      <c r="C18" s="27"/>
      <c r="D18" s="27"/>
      <c r="E18" s="28"/>
    </row>
    <row r="19" spans="2:5" s="26" customFormat="1" ht="13.5" thickBot="1" x14ac:dyDescent="0.25">
      <c r="B19" s="27"/>
      <c r="C19" s="27"/>
      <c r="D19" s="27"/>
      <c r="E19" s="28"/>
    </row>
    <row r="20" spans="2:5" s="26" customFormat="1" x14ac:dyDescent="0.2">
      <c r="B20" s="40" t="s">
        <v>86</v>
      </c>
      <c r="C20" s="41" t="s">
        <v>87</v>
      </c>
      <c r="D20" s="27"/>
      <c r="E20" s="28"/>
    </row>
    <row r="21" spans="2:5" s="26" customFormat="1" ht="12.75" customHeight="1" x14ac:dyDescent="0.2">
      <c r="B21" s="42" t="s">
        <v>88</v>
      </c>
      <c r="C21" s="43">
        <f>IF(AND(E17&gt;=1.75, E17&lt;=3),E17,0)</f>
        <v>0</v>
      </c>
    </row>
    <row r="22" spans="2:5" s="26" customFormat="1" ht="13.5" thickBot="1" x14ac:dyDescent="0.25">
      <c r="B22" s="44" t="s">
        <v>89</v>
      </c>
      <c r="C22" s="45" t="b">
        <f>+IF(AND(C21&gt;=1.75,C21&lt;=3),40-(40*((C21-1.75)/(3-1.75))))</f>
        <v>0</v>
      </c>
    </row>
    <row r="23" spans="2:5" s="26" customFormat="1" x14ac:dyDescent="0.2"/>
    <row r="24" spans="2:5" s="26" customFormat="1" ht="13.5" thickBot="1" x14ac:dyDescent="0.25"/>
    <row r="25" spans="2:5" s="26" customFormat="1" x14ac:dyDescent="0.2">
      <c r="B25" s="108" t="s">
        <v>90</v>
      </c>
      <c r="C25" s="109"/>
      <c r="D25" s="109"/>
      <c r="E25" s="110"/>
    </row>
    <row r="26" spans="2:5" s="26" customFormat="1" ht="63.75" x14ac:dyDescent="0.2">
      <c r="B26" s="23" t="s">
        <v>91</v>
      </c>
      <c r="C26" s="24"/>
      <c r="D26" s="24"/>
      <c r="E26" s="25"/>
    </row>
    <row r="27" spans="2:5" s="26" customFormat="1" x14ac:dyDescent="0.2">
      <c r="B27" s="46"/>
      <c r="C27" s="47"/>
      <c r="D27" s="47"/>
      <c r="E27" s="48"/>
    </row>
    <row r="28" spans="2:5" s="26" customFormat="1" x14ac:dyDescent="0.2">
      <c r="B28" s="111" t="s">
        <v>92</v>
      </c>
      <c r="C28" s="112"/>
      <c r="D28" s="112"/>
      <c r="E28" s="113"/>
    </row>
    <row r="29" spans="2:5" s="26" customFormat="1" x14ac:dyDescent="0.2">
      <c r="B29" s="114" t="s">
        <v>93</v>
      </c>
      <c r="C29" s="115"/>
      <c r="D29" s="115"/>
      <c r="E29" s="116"/>
    </row>
    <row r="30" spans="2:5" s="26" customFormat="1" x14ac:dyDescent="0.2">
      <c r="B30" s="114" t="s">
        <v>94</v>
      </c>
      <c r="C30" s="115"/>
      <c r="D30" s="115"/>
      <c r="E30" s="116"/>
    </row>
    <row r="31" spans="2:5" s="26" customFormat="1" x14ac:dyDescent="0.2">
      <c r="B31" s="117" t="s">
        <v>95</v>
      </c>
      <c r="C31" s="118"/>
      <c r="D31" s="118"/>
      <c r="E31" s="119"/>
    </row>
    <row r="32" spans="2:5" s="26" customFormat="1" x14ac:dyDescent="0.2">
      <c r="B32" s="117"/>
      <c r="C32" s="118"/>
      <c r="D32" s="118"/>
      <c r="E32" s="119"/>
    </row>
    <row r="33" spans="2:5" s="26" customFormat="1" x14ac:dyDescent="0.2">
      <c r="B33" s="120"/>
      <c r="C33" s="121"/>
      <c r="D33" s="121"/>
      <c r="E33" s="122"/>
    </row>
    <row r="34" spans="2:5" s="26" customFormat="1" x14ac:dyDescent="0.2">
      <c r="B34" s="114" t="s">
        <v>96</v>
      </c>
      <c r="C34" s="115"/>
      <c r="D34" s="115"/>
      <c r="E34" s="116"/>
    </row>
    <row r="35" spans="2:5" s="26" customFormat="1" x14ac:dyDescent="0.2"/>
    <row r="36" spans="2:5" s="26" customFormat="1" x14ac:dyDescent="0.2"/>
    <row r="37" spans="2:5" s="26" customFormat="1" ht="127.5" x14ac:dyDescent="0.2">
      <c r="B37" s="20" t="s">
        <v>106</v>
      </c>
    </row>
    <row r="38" spans="2:5" s="26" customFormat="1" x14ac:dyDescent="0.2">
      <c r="B38" s="26" t="s">
        <v>97</v>
      </c>
    </row>
    <row r="39" spans="2:5" s="26" customFormat="1" x14ac:dyDescent="0.2"/>
    <row r="40" spans="2:5" s="26" customFormat="1" x14ac:dyDescent="0.2"/>
  </sheetData>
  <sheetProtection algorithmName="SHA-512" hashValue="koj65ai6jKFqeBE4m49dgAIahUJvdgM6KGCuTY6F590ggGyDJjooB4ruO1oko3dSgDBzoo+Pgslq7V+1t6c3tw==" saltValue="Kjxb7iKXpnpeNc9Lgx8DiQ==" spinCount="100000" sheet="1" objects="1" scenarios="1" selectLockedCells="1"/>
  <mergeCells count="7">
    <mergeCell ref="C34:E34"/>
    <mergeCell ref="B25:E25"/>
    <mergeCell ref="C28:E28"/>
    <mergeCell ref="C29:E29"/>
    <mergeCell ref="C30:E30"/>
    <mergeCell ref="B31:B33"/>
    <mergeCell ref="C31:E33"/>
  </mergeCells>
  <dataValidations count="1">
    <dataValidation type="decimal" allowBlank="1" showInputMessage="1" showErrorMessage="1" sqref="E15:E16" xr:uid="{9E396641-A970-4252-BDCE-2ECADE58C62B}">
      <formula1>1.75</formula1>
      <formula2>3</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F7000A1B4B1A4492907F32673E3C72" ma:contentTypeVersion="11" ma:contentTypeDescription="Een nieuw document maken." ma:contentTypeScope="" ma:versionID="24f5cf84960dfa93cedc8b67f3102534">
  <xsd:schema xmlns:xsd="http://www.w3.org/2001/XMLSchema" xmlns:xs="http://www.w3.org/2001/XMLSchema" xmlns:p="http://schemas.microsoft.com/office/2006/metadata/properties" xmlns:ns2="fd38edb1-6338-4a89-8428-b923e9115a41" xmlns:ns3="cfae3c99-9306-43ac-a658-7684f0ade4e6" targetNamespace="http://schemas.microsoft.com/office/2006/metadata/properties" ma:root="true" ma:fieldsID="6d3b805c52200dd0e9f60efdd84a69ac" ns2:_="" ns3:_="">
    <xsd:import namespace="fd38edb1-6338-4a89-8428-b923e9115a41"/>
    <xsd:import namespace="cfae3c99-9306-43ac-a658-7684f0ade4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38edb1-6338-4a89-8428-b923e9115a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ae3c99-9306-43ac-a658-7684f0ade4e6"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725851-C87D-4E31-8970-E6516E1D1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38edb1-6338-4a89-8428-b923e9115a41"/>
    <ds:schemaRef ds:uri="cfae3c99-9306-43ac-a658-7684f0ade4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F968FC-DB87-4DFB-BC72-EB93CDEA3ADF}">
  <ds:schemaRefs>
    <ds:schemaRef ds:uri="http://schemas.microsoft.com/sharepoint/v3/contenttype/forms"/>
  </ds:schemaRefs>
</ds:datastoreItem>
</file>

<file path=customXml/itemProps3.xml><?xml version="1.0" encoding="utf-8"?>
<ds:datastoreItem xmlns:ds="http://schemas.openxmlformats.org/officeDocument/2006/customXml" ds:itemID="{5AB672C2-BD49-4BF4-9EC0-9392088EB1AA}">
  <ds:schemaRefs>
    <ds:schemaRef ds:uri="http://purl.org/dc/terms/"/>
    <ds:schemaRef ds:uri="http://schemas.openxmlformats.org/package/2006/metadata/core-properties"/>
    <ds:schemaRef ds:uri="http://schemas.microsoft.com/office/2006/documentManagement/types"/>
    <ds:schemaRef ds:uri="cfae3c99-9306-43ac-a658-7684f0ade4e6"/>
    <ds:schemaRef ds:uri="http://purl.org/dc/elements/1.1/"/>
    <ds:schemaRef ds:uri="http://schemas.microsoft.com/office/2006/metadata/properties"/>
    <ds:schemaRef ds:uri="fd38edb1-6338-4a89-8428-b923e9115a4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Invulinstructie</vt:lpstr>
      <vt:lpstr>1. Fase A - regulier </vt:lpstr>
      <vt:lpstr>2. Fase A - verlengd </vt:lpstr>
      <vt:lpstr>3. Fase A - vakantiekrachten</vt:lpstr>
      <vt:lpstr>4. Fase BC - regulier</vt:lpstr>
      <vt:lpstr>5. Fase BC - verlengd</vt:lpstr>
      <vt:lpstr>6. Totaal en ondertekening</vt:lpstr>
      <vt:lpstr>'1. Fase A - regulier '!Afdrukbereik</vt:lpstr>
      <vt:lpstr>'2. Fase A - verlengd '!Afdrukbereik</vt:lpstr>
      <vt:lpstr>'3. Fase A - vakantiekrachten'!Afdrukbereik</vt:lpstr>
    </vt:vector>
  </TitlesOfParts>
  <Manager/>
  <Company>Gemeente Haarlem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3 Prijzenblad perceel 3</dc:title>
  <dc:subject/>
  <dc:creator>Marleen Oosterveld-Willebrand</dc:creator>
  <cp:keywords/>
  <dc:description/>
  <cp:lastModifiedBy>Mandy Reemnet</cp:lastModifiedBy>
  <cp:revision/>
  <dcterms:created xsi:type="dcterms:W3CDTF">2012-07-25T14:01:01Z</dcterms:created>
  <dcterms:modified xsi:type="dcterms:W3CDTF">2022-08-09T14:54:33Z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0x010100B0F7000A1B4B1A4492907F32673E3C72</vt:lpwstr>
  </property>
</Properties>
</file>