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irvn.sharepoint.com/sites/Infrastructuur2022/Gedeelde documenten/General/Aanbestedings documenten/NvI/"/>
    </mc:Choice>
  </mc:AlternateContent>
  <xr:revisionPtr revIDLastSave="28" documentId="13_ncr:1_{0807DF92-ED02-4583-82B8-1C1F8117A82B}" xr6:coauthVersionLast="47" xr6:coauthVersionMax="47" xr10:uidLastSave="{3A630EB4-B389-47F7-93F6-F5A1243CB37D}"/>
  <bookViews>
    <workbookView xWindow="57480" yWindow="-8925" windowWidth="18240" windowHeight="23640" activeTab="1" xr2:uid="{831B4C84-7631-3F45-8736-B69EA52D113A}"/>
  </bookViews>
  <sheets>
    <sheet name="Prijzenblad - HOME" sheetId="1" r:id="rId1"/>
    <sheet name="Gespecificeerde aanbieding" sheetId="2" r:id="rId2"/>
    <sheet name="meta" sheetId="3" state="hidden" r:id="rId3"/>
  </sheets>
  <definedNames>
    <definedName name="_xlnm.Print_Area" localSheetId="1">'Gespecificeerde aanbieding'!$B$35:$L$37</definedName>
    <definedName name="_xlnm.Print_Area" localSheetId="0">'Prijzenblad - HOME'!$A$1:$D$27</definedName>
    <definedName name="choiceInvoice">meta!$E$4</definedName>
    <definedName name="choiceNo">meta!$D$4</definedName>
    <definedName name="choiceRecurring">meta!$E$3</definedName>
    <definedName name="choiceYes">meta!$D$3</definedName>
    <definedName name="costsCapEx">'Gespecificeerde aanbieding'!$J$40</definedName>
    <definedName name="costsGrandTotal">'Gespecificeerde aanbieding'!$J$43</definedName>
    <definedName name="costsOpEx">'Gespecificeerde aanbieding'!$J$41</definedName>
    <definedName name="costsRecurring">'Gespecificeerde aanbieding'!$I$41</definedName>
    <definedName name="descriptionBundle">meta!$G$6</definedName>
    <definedName name="descriptionInvoicing">meta!$G$8</definedName>
    <definedName name="durationContractMonths">meta!$C$4</definedName>
    <definedName name="durationContractYears">meta!$C$3</definedName>
    <definedName name="lstInvoice">meta!$E$3:$E$4</definedName>
    <definedName name="lstYesNo">meta!$D$3:$D$4</definedName>
    <definedName name="watermark">meta!$G$8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a="1"/>
  <c r="D19" i="2"/>
  <c r="D22" i="2"/>
  <c r="B9" i="1"/>
  <c r="B8" i="1"/>
  <c r="B13" i="1"/>
  <c r="C4" i="3"/>
  <c r="J36" i="2" a="1"/>
  <c r="J36" i="2"/>
  <c r="J37" i="2" a="1"/>
  <c r="J37" i="2"/>
  <c r="J40" i="2" a="1"/>
  <c r="J40" i="2"/>
  <c r="D7" i="1"/>
  <c r="B3" i="3"/>
  <c r="C19" i="2"/>
  <c r="C29" i="2"/>
  <c r="C28" i="2"/>
  <c r="C27" i="2"/>
  <c r="C26" i="2"/>
  <c r="C25" i="2"/>
  <c r="C24" i="2"/>
  <c r="C23" i="2"/>
  <c r="C22" i="2"/>
  <c r="C21" i="2"/>
  <c r="C20" i="2"/>
  <c r="I40" i="2"/>
  <c r="D8" i="1"/>
  <c r="J41" i="2" a="1"/>
  <c r="J41" i="2"/>
  <c r="J43" i="2"/>
  <c r="D13" i="1"/>
  <c r="I41" i="2"/>
  <c r="C9" i="1"/>
  <c r="D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<sst xmlns="http://schemas.openxmlformats.org/spreadsheetml/2006/main" count="69" uniqueCount="67">
  <si>
    <t>Verklaring bovenstaande naar waarheid te hebben ingevuld:</t>
  </si>
  <si>
    <t>Naam:</t>
  </si>
  <si>
    <t>Functie:</t>
  </si>
  <si>
    <t xml:space="preserve">Plaats: </t>
  </si>
  <si>
    <t>Datum:</t>
  </si>
  <si>
    <t>Handtekening:</t>
  </si>
  <si>
    <t xml:space="preserve">
</t>
  </si>
  <si>
    <t>Appendix IV - Prijzenblad</t>
  </si>
  <si>
    <t>Implementatie en leveringen</t>
  </si>
  <si>
    <t>Het gehanteerde kortingspercentage ten opzichte van de catalogusprijs.</t>
  </si>
  <si>
    <t>bundel</t>
  </si>
  <si>
    <t>artikelnummer</t>
  </si>
  <si>
    <t>omschrijving</t>
  </si>
  <si>
    <t>catalogus prijs</t>
  </si>
  <si>
    <t>korting</t>
  </si>
  <si>
    <t>netto stuksprijs</t>
  </si>
  <si>
    <t>aantal</t>
  </si>
  <si>
    <t>netto kosten</t>
  </si>
  <si>
    <t>toepassingsgebied</t>
  </si>
  <si>
    <t>Prijzenblad leveringen</t>
  </si>
  <si>
    <t>Cel in te vullen door gegadigde</t>
  </si>
  <si>
    <t>facturatie moment</t>
  </si>
  <si>
    <t>Na oplevering</t>
  </si>
  <si>
    <t>Periodieke kosten p/m</t>
  </si>
  <si>
    <t>n</t>
  </si>
  <si>
    <t>Totale kosten in EUR zoals doorberekend door Inschrijver voor de initiële contractperiode van vijf (5) jaar. Netto stuksprijs vermenigvuldigd met aantal.</t>
  </si>
  <si>
    <t>Totale investering (CapEx, eenmalig)</t>
  </si>
  <si>
    <t>toelichting</t>
  </si>
  <si>
    <t>Catalogusprijs of listprijs zoals vermeld op de meest recente prijslijst van de fabrikant in EUR. Vreemde valuta moeten geconverteerd worden naar EUR. Mag leeg blijven voor eigen dienstverlening.</t>
  </si>
  <si>
    <t>De netto stuksprijs in EUR.</t>
  </si>
  <si>
    <t>Totale inschrijfprijs in EUR</t>
  </si>
  <si>
    <t>Toelichting &amp; invulinstructie</t>
  </si>
  <si>
    <t>j</t>
  </si>
  <si>
    <t>keuze</t>
  </si>
  <si>
    <t>facturatie</t>
  </si>
  <si>
    <t>Maandelijks</t>
  </si>
  <si>
    <t>per maand</t>
  </si>
  <si>
    <t>totaal</t>
  </si>
  <si>
    <t>contract</t>
  </si>
  <si>
    <t>bedragen</t>
  </si>
  <si>
    <t>De op alle domeinen door Inschrijver aangeboden en door haar ingekochte componenten - inclusief licenties, support gerelateerde producten, diensten, berekende uren, contracten, et cetera - worden op dit tabblad ingevoerd.</t>
  </si>
  <si>
    <t>G</t>
  </si>
  <si>
    <t>• De optelsom van de nettokosten kolom is de inschrijfprijs van deze aanbesteding.</t>
  </si>
  <si>
    <t>• Het toevoegen van kortingsregels is niet toegestaan.</t>
  </si>
  <si>
    <t>• Verkoopprijzen mogen niet lager zijn dan de inkoopprijs van Inschrijver. iRvN kan hier bewijsstukken voor opvragen. Inschrijver is verplicht om hier aan mee te werken.</t>
  </si>
  <si>
    <t xml:space="preserve">Dit prijzenblad bestaat uit twee tabbladen. </t>
  </si>
  <si>
    <t xml:space="preserve">Het tabblad "Gespecificeerde aanbieding" dient volledig ingevuld te worden met inachtneming van de daar beschreven toelichting en invulinstructies. </t>
  </si>
  <si>
    <t>De hoeveelheid keer dat het artikel is aangeboden. Let erop dat het de totale afname over vijf (5) jaar betreft.</t>
  </si>
  <si>
    <t>Totaal terugkerende kosten (OpEx, maandelijks)</t>
  </si>
  <si>
    <t>Cel met eenmalige kosten; wordt automatisch ingevuld</t>
  </si>
  <si>
    <t>Cel met terugkerende kosten; wordt automatisch ingevuld</t>
  </si>
  <si>
    <t>Cel met totale inschrijfprijs; wordt automatisch ingevuld</t>
  </si>
  <si>
    <t>Vrij veld waarin Inschrijver toelichting kan geven op het component/artikel, waarom en in welke vorm het is aangeboden, et cetera. Ter ondersteuning van het begrip van Aanbestedende Dienst.</t>
  </si>
  <si>
    <t>Letter(s) van de domein(en) (A t/m G, zoals opgenomen in de aanbesteding) waarbinnen dit component/artikel ingezet wordt.</t>
  </si>
  <si>
    <t>Hier komt het artikelnummer van de fabrikant zoals gehanteerd in zijn/haar prijslijst. Artikelnummers uit eigen systeem zijn alleen toegestaan wanneer er geen artikelnummer van de fabrikant voorhanden is (bijvoorbeeld in het geval van eigen dienstverlening).</t>
  </si>
  <si>
    <t>Hier komt de artikel omschrijving van de fabrikant zoals gehanteerd in zijn/haar prijslijst. Eigen omschrijvingen zijn alleen toegestaan wanneer er geen omschrijving van de fabrikant voorhanden is (bijvoorbeeld in het geval van eigen dienstverlening).</t>
  </si>
  <si>
    <t>Inschrijver is niet vrij om dit te kiezen. De kosten die gefactureerd worden moeten gelijk lopen met de uitgaven van Inschrijver. Hardware leveringen worden bijvoorbeeld gefactureerd na oplevering en de kosten van backup beheer worden maandelijks gefactureerd. iRvN wenst geen onderdelen voor te financieren waar Inschrijver nog geen kosten aan heeft. iRvN kan bewijsmateriaal opvragen om dit aan te tonen; Inschrijver is verplicht hieraan mee te werken.</t>
  </si>
  <si>
    <t>De regels direct volgend op de bundel kunnen gebruikt worden om de inhoud van de bundel te specificeren.
De kolommen "korting", "netto stuksprijs" en "netto kosten" hoeven niet ingevuld te worden voor artikelen in een bundel. Voeg na alle artikelen in een bundel een lege regel toe om het einde van die bundel te markeren.
Het is niet toegestaan om als inschrijver zelf bundels te creëren. Uitsluitend bundels die door fabrikanten worden aangeboden en algemeen verkijgbaar zijn mogen hier als component/artikel worden opgenomen.</t>
  </si>
  <si>
    <t>• Alle kosten voor de initiële contractperiode van vijf (5) jaar c.q. zestig (60) maanden zijn opgenomen.</t>
  </si>
  <si>
    <t>• Het vergeten van onderdelen of het onjuist invullen van dit blad is voor risico van Inschrijver. Inschrijver is verplicht om aan de aangeboden prestatie te voldoen ook als er een component hier ontbreekt.</t>
  </si>
  <si>
    <t>Kolom</t>
  </si>
  <si>
    <t>Instructie</t>
  </si>
  <si>
    <t>Rijen kunnen naar believen toegevoegd worden aan de tabel, kolommen  niet. Het gebruik van sorteerfunctionaliteit is niet aan te bevelen.</t>
  </si>
  <si>
    <t>Nota bene</t>
  </si>
  <si>
    <t>Het staat Inschrijver vrij formules en hulpmiddelen te gebruiken zolang de optellingen onder de streep maar juist zijn en dit prijzenblad vergelijkbaar met andere blijft. Let erop dat het doorvoeren van formules door Excel in tabellen ongewenste bij-effecten kan hebben!</t>
  </si>
  <si>
    <t>teksten</t>
  </si>
  <si>
    <t xml:space="preserve">Uurtatief inzet op afroep van (senior-) consultants, projectleiders en engineers.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</si>
</sst>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
    <numFmt numFmtId="166" formatCode="_ &quot;€&quot;\ * #,##0_ ;_ &quot;€&quot;\ * \-#,##0_ ;;_ @_ "/>
  </numFmts>
  <fonts count="18" x14ac:knownFonts="1">
    <font>
      <sz val="12"/>
      <color theme="1"/>
      <name val="Calibri"/>
      <family val="2"/>
      <scheme val="minor"/>
    </font>
    <font>
      <sz val="11"/>
      <color theme="1"/>
      <name val="Calibri"/>
      <family val="2"/>
      <scheme val="minor"/>
    </font>
    <font>
      <sz val="12"/>
      <color theme="1"/>
      <name val="Calibri"/>
      <family val="2"/>
      <scheme val="minor"/>
    </font>
    <font>
      <b/>
      <sz val="15"/>
      <color theme="3"/>
      <name val="Calibri"/>
      <family val="2"/>
      <scheme val="minor"/>
    </font>
    <font>
      <b/>
      <sz val="13"/>
      <color theme="3"/>
      <name val="Calibri"/>
      <family val="2"/>
      <scheme val="minor"/>
    </font>
    <font>
      <b/>
      <sz val="16"/>
      <color theme="1"/>
      <name val="Calibri"/>
      <family val="2"/>
      <scheme val="minor"/>
    </font>
    <font>
      <b/>
      <sz val="11"/>
      <color theme="1"/>
      <name val="Calibri"/>
      <family val="2"/>
      <scheme val="minor"/>
    </font>
    <font>
      <b/>
      <sz val="14"/>
      <color theme="3"/>
      <name val="Calibri"/>
      <family val="2"/>
      <scheme val="minor"/>
    </font>
    <font>
      <sz val="11"/>
      <name val="Calibri"/>
      <family val="2"/>
      <scheme val="minor"/>
    </font>
    <font>
      <b/>
      <sz val="14"/>
      <color theme="1"/>
      <name val="Calibri"/>
      <family val="2"/>
      <scheme val="minor"/>
    </font>
    <font>
      <sz val="8"/>
      <name val="Calibri"/>
      <family val="2"/>
      <scheme val="minor"/>
    </font>
    <font>
      <u/>
      <sz val="11"/>
      <color theme="1"/>
      <name val="Calibri"/>
      <family val="2"/>
      <scheme val="minor"/>
    </font>
    <font>
      <sz val="11"/>
      <color theme="0"/>
      <name val="Calibri"/>
      <family val="2"/>
      <scheme val="minor"/>
    </font>
    <font>
      <i/>
      <sz val="12"/>
      <color theme="8" tint="-0.499984740745262"/>
      <name val="Calibri"/>
      <family val="2"/>
      <scheme val="minor"/>
    </font>
    <font>
      <b/>
      <sz val="26"/>
      <color theme="4" tint="-0.499984740745262"/>
      <name val="Arial"/>
      <family val="2"/>
    </font>
    <font>
      <b/>
      <sz val="14"/>
      <name val="Calibri"/>
      <family val="2"/>
      <scheme val="minor"/>
    </font>
    <font>
      <sz val="14"/>
      <color theme="1"/>
      <name val="Calibri"/>
      <family val="2"/>
      <scheme val="minor"/>
    </font>
    <font>
      <b/>
      <sz val="12"/>
      <color theme="1"/>
      <name val="Calibri"/>
      <family val="2"/>
      <scheme val="minor"/>
    </font>
  </fonts>
  <fills count="20">
    <fill>
      <patternFill patternType="none"/>
    </fill>
    <fill>
      <patternFill patternType="gray125"/>
    </fill>
    <fill>
      <patternFill patternType="solid">
        <fgColor indexed="65"/>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FFFCC"/>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rgb="FFBD92DE"/>
        <bgColor indexed="64"/>
      </patternFill>
    </fill>
    <fill>
      <patternFill patternType="solid">
        <fgColor rgb="FFD0B1E7"/>
        <bgColor indexed="64"/>
      </patternFill>
    </fill>
  </fills>
  <borders count="22">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op>
      <bottom style="thin">
        <color theme="4"/>
      </bottom>
      <diagonal/>
    </border>
    <border>
      <left/>
      <right style="thin">
        <color theme="8"/>
      </right>
      <top style="thin">
        <color theme="8"/>
      </top>
      <bottom style="thin">
        <color theme="8"/>
      </bottom>
      <diagonal/>
    </border>
    <border>
      <left/>
      <right/>
      <top style="thin">
        <color theme="8"/>
      </top>
      <bottom style="thin">
        <color theme="8"/>
      </bottom>
      <diagonal/>
    </border>
    <border>
      <left style="thin">
        <color theme="7" tint="-0.499984740745262"/>
      </left>
      <right/>
      <top style="thin">
        <color theme="8"/>
      </top>
      <bottom style="double">
        <color theme="8"/>
      </bottom>
      <diagonal/>
    </border>
    <border>
      <left/>
      <right style="thin">
        <color theme="8"/>
      </right>
      <top style="thin">
        <color theme="8"/>
      </top>
      <bottom style="double">
        <color theme="8"/>
      </bottom>
      <diagonal/>
    </border>
    <border>
      <left style="thin">
        <color theme="7" tint="-0.499984740745262"/>
      </left>
      <right/>
      <top style="thin">
        <color theme="7" tint="-0.499984740745262"/>
      </top>
      <bottom style="double">
        <color theme="7" tint="-0.499984740745262"/>
      </bottom>
      <diagonal/>
    </border>
    <border>
      <left/>
      <right style="thin">
        <color theme="7" tint="-0.499984740745262"/>
      </right>
      <top style="thin">
        <color theme="7" tint="-0.499984740745262"/>
      </top>
      <bottom style="double">
        <color theme="7" tint="-0.499984740745262"/>
      </bottom>
      <diagonal/>
    </border>
    <border>
      <left style="thin">
        <color theme="8"/>
      </left>
      <right/>
      <top style="thin">
        <color theme="8"/>
      </top>
      <bottom style="double">
        <color theme="8"/>
      </bottom>
      <diagonal/>
    </border>
    <border>
      <left/>
      <right/>
      <top style="thin">
        <color theme="8"/>
      </top>
      <bottom style="double">
        <color theme="8"/>
      </bottom>
      <diagonal/>
    </border>
    <border>
      <left/>
      <right style="thin">
        <color theme="7" tint="-0.499984740745262"/>
      </right>
      <top style="thin">
        <color theme="8"/>
      </top>
      <bottom style="double">
        <color theme="8"/>
      </bottom>
      <diagonal/>
    </border>
    <border>
      <left style="thin">
        <color theme="8"/>
      </left>
      <right/>
      <top style="thin">
        <color theme="8"/>
      </top>
      <bottom style="thin">
        <color theme="8"/>
      </bottom>
      <diagonal/>
    </border>
    <border>
      <left style="thin">
        <color theme="7" tint="-0.24994659260841701"/>
      </left>
      <right style="thin">
        <color theme="7" tint="-0.24994659260841701"/>
      </right>
      <top style="thin">
        <color theme="8"/>
      </top>
      <bottom style="thin">
        <color theme="7" tint="-0.24994659260841701"/>
      </bottom>
      <diagonal/>
    </border>
    <border>
      <left style="thin">
        <color rgb="FF7030A0"/>
      </left>
      <right style="thin">
        <color rgb="FF7030A0"/>
      </right>
      <top style="thin">
        <color rgb="FF7030A0"/>
      </top>
      <bottom style="thin">
        <color theme="8"/>
      </bottom>
      <diagonal/>
    </border>
  </borders>
  <cellStyleXfs count="19">
    <xf numFmtId="0" fontId="0" fillId="0" borderId="0"/>
    <xf numFmtId="164" fontId="2" fillId="0" borderId="0" applyFont="0" applyFill="0" applyBorder="0" applyAlignment="0" applyProtection="0"/>
    <xf numFmtId="0" fontId="3" fillId="0" borderId="5" applyNumberFormat="0" applyFill="0" applyAlignment="0" applyProtection="0"/>
    <xf numFmtId="0" fontId="4" fillId="0" borderId="6" applyNumberFormat="0" applyFill="0" applyAlignment="0" applyProtection="0"/>
    <xf numFmtId="0" fontId="2" fillId="5" borderId="7" applyNumberFormat="0" applyFont="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166" fontId="2" fillId="0" borderId="0" applyFont="0" applyFill="0" applyBorder="0" applyAlignment="0" applyProtection="0"/>
    <xf numFmtId="0" fontId="15" fillId="0" borderId="8" applyNumberFormat="0" applyFill="0" applyAlignment="0" applyProtection="0"/>
    <xf numFmtId="0" fontId="8" fillId="15" borderId="0" applyNumberFormat="0" applyBorder="0" applyAlignment="0" applyProtection="0"/>
    <xf numFmtId="0" fontId="1" fillId="16" borderId="0" applyNumberFormat="0" applyBorder="0" applyAlignment="0" applyProtection="0"/>
    <xf numFmtId="0" fontId="12" fillId="17" borderId="0" applyNumberFormat="0" applyBorder="0" applyAlignment="0" applyProtection="0"/>
    <xf numFmtId="0" fontId="6" fillId="0" borderId="9" applyFill="0" applyAlignment="0" applyProtection="0"/>
    <xf numFmtId="0" fontId="1" fillId="18" borderId="0" applyBorder="0" applyAlignment="0" applyProtection="0"/>
    <xf numFmtId="0" fontId="1" fillId="19" borderId="0" applyBorder="0" applyAlignment="0" applyProtection="0"/>
  </cellStyleXfs>
  <cellXfs count="111">
    <xf numFmtId="0" fontId="0" fillId="0" borderId="0" xfId="0"/>
    <xf numFmtId="0" fontId="0" fillId="12" borderId="0" xfId="0" applyFill="1"/>
    <xf numFmtId="0" fontId="0" fillId="13" borderId="0" xfId="4" applyFont="1" applyFill="1" applyBorder="1" applyAlignment="1">
      <alignment horizontal="left" vertical="center" wrapText="1"/>
    </xf>
    <xf numFmtId="0" fontId="0" fillId="13" borderId="0" xfId="4" applyFont="1" applyFill="1" applyBorder="1" applyAlignment="1">
      <alignment vertical="center"/>
    </xf>
    <xf numFmtId="0" fontId="0" fillId="13" borderId="0" xfId="4" applyFont="1" applyFill="1" applyBorder="1" applyAlignment="1">
      <alignment vertical="center" wrapText="1"/>
    </xf>
    <xf numFmtId="165" fontId="0" fillId="13" borderId="0" xfId="4" applyNumberFormat="1" applyFont="1" applyFill="1" applyBorder="1" applyAlignment="1">
      <alignment vertical="center" wrapText="1"/>
    </xf>
    <xf numFmtId="0" fontId="0" fillId="13" borderId="0" xfId="0" applyFill="1"/>
    <xf numFmtId="0" fontId="6" fillId="12" borderId="0" xfId="0" applyFont="1" applyFill="1"/>
    <xf numFmtId="165" fontId="6" fillId="12" borderId="0" xfId="0" applyNumberFormat="1" applyFont="1" applyFill="1"/>
    <xf numFmtId="0" fontId="0" fillId="14" borderId="0" xfId="4" applyFont="1" applyFill="1" applyBorder="1" applyAlignment="1">
      <alignment horizontal="left" vertical="center" wrapText="1"/>
    </xf>
    <xf numFmtId="0" fontId="0" fillId="14" borderId="0" xfId="4" applyFont="1" applyFill="1" applyBorder="1" applyAlignment="1">
      <alignment vertical="center" wrapText="1"/>
    </xf>
    <xf numFmtId="165" fontId="0" fillId="14" borderId="0" xfId="4" applyNumberFormat="1" applyFont="1" applyFill="1" applyBorder="1" applyAlignment="1">
      <alignment vertical="center" wrapText="1"/>
    </xf>
    <xf numFmtId="0" fontId="0" fillId="14" borderId="0" xfId="4" applyFont="1" applyFill="1" applyBorder="1" applyAlignment="1">
      <alignment vertical="center"/>
    </xf>
    <xf numFmtId="0" fontId="0" fillId="14" borderId="0" xfId="4" applyFont="1" applyFill="1" applyBorder="1" applyAlignment="1">
      <alignment horizontal="left" vertical="top"/>
    </xf>
    <xf numFmtId="0" fontId="4" fillId="14" borderId="0" xfId="3" applyFill="1" applyBorder="1" applyAlignment="1">
      <alignment horizontal="left" vertical="top"/>
    </xf>
    <xf numFmtId="0" fontId="4" fillId="14" borderId="0" xfId="3" applyFill="1" applyBorder="1" applyAlignment="1">
      <alignment vertical="center"/>
    </xf>
    <xf numFmtId="0" fontId="8" fillId="14" borderId="0" xfId="3" applyFont="1" applyFill="1" applyBorder="1" applyAlignment="1">
      <alignment horizontal="left" vertical="top"/>
    </xf>
    <xf numFmtId="0" fontId="2" fillId="14" borderId="0" xfId="8" applyFill="1" applyBorder="1" applyAlignment="1">
      <alignment horizontal="right" vertical="top" wrapText="1"/>
    </xf>
    <xf numFmtId="0" fontId="2" fillId="14" borderId="0" xfId="8" applyFill="1" applyBorder="1" applyAlignment="1">
      <alignment horizontal="left" vertical="top"/>
    </xf>
    <xf numFmtId="0" fontId="2" fillId="14" borderId="0" xfId="7" applyFill="1" applyBorder="1" applyAlignment="1">
      <alignment horizontal="right" vertical="top" wrapText="1"/>
    </xf>
    <xf numFmtId="0" fontId="2" fillId="14" borderId="0" xfId="7" applyFill="1" applyBorder="1" applyAlignment="1">
      <alignment horizontal="left" vertical="top"/>
    </xf>
    <xf numFmtId="0" fontId="2" fillId="14" borderId="0" xfId="6" applyFill="1" applyBorder="1" applyAlignment="1">
      <alignment horizontal="right" vertical="top" wrapText="1"/>
    </xf>
    <xf numFmtId="0" fontId="2" fillId="14" borderId="0" xfId="6" applyFill="1" applyBorder="1" applyAlignment="1">
      <alignment horizontal="left" vertical="top"/>
    </xf>
    <xf numFmtId="0" fontId="2" fillId="14" borderId="0" xfId="5" applyFill="1" applyBorder="1" applyAlignment="1">
      <alignment horizontal="right" vertical="top" wrapText="1"/>
    </xf>
    <xf numFmtId="0" fontId="2" fillId="14" borderId="0" xfId="5" applyFill="1" applyBorder="1" applyAlignment="1">
      <alignment horizontal="left" vertical="top"/>
    </xf>
    <xf numFmtId="0" fontId="2" fillId="14" borderId="0" xfId="10" applyFill="1" applyBorder="1" applyAlignment="1">
      <alignment horizontal="right" vertical="top" wrapText="1"/>
    </xf>
    <xf numFmtId="0" fontId="0" fillId="14" borderId="0" xfId="4" applyFont="1" applyFill="1" applyBorder="1" applyAlignment="1">
      <alignment horizontal="right" vertical="top" wrapText="1"/>
    </xf>
    <xf numFmtId="165" fontId="0" fillId="12" borderId="0" xfId="0" applyNumberFormat="1" applyFill="1"/>
    <xf numFmtId="0" fontId="0" fillId="0" borderId="0" xfId="0" applyFont="1" applyAlignment="1">
      <alignment shrinkToFit="1"/>
    </xf>
    <xf numFmtId="44" fontId="0" fillId="0" borderId="0" xfId="0" applyNumberFormat="1" applyFont="1" applyAlignment="1">
      <alignment shrinkToFit="1"/>
    </xf>
    <xf numFmtId="0" fontId="0" fillId="0" borderId="0" xfId="0" applyFont="1" applyBorder="1" applyAlignment="1">
      <alignment shrinkToFit="1"/>
    </xf>
    <xf numFmtId="0" fontId="11" fillId="0" borderId="0" xfId="0" applyFont="1" applyAlignment="1">
      <alignment shrinkToFit="1"/>
    </xf>
    <xf numFmtId="0" fontId="0" fillId="3" borderId="1" xfId="0" applyFont="1" applyFill="1" applyBorder="1" applyAlignment="1" applyProtection="1">
      <alignment vertical="top"/>
      <protection locked="0"/>
    </xf>
    <xf numFmtId="0" fontId="0" fillId="3" borderId="3" xfId="0" applyFont="1" applyFill="1" applyBorder="1" applyAlignment="1" applyProtection="1">
      <alignment vertical="top"/>
      <protection locked="0"/>
    </xf>
    <xf numFmtId="0" fontId="0" fillId="4" borderId="4" xfId="0" applyFont="1" applyFill="1" applyBorder="1" applyAlignment="1">
      <alignment shrinkToFit="1"/>
    </xf>
    <xf numFmtId="0" fontId="0" fillId="0" borderId="4" xfId="0" applyFont="1" applyBorder="1" applyAlignment="1">
      <alignment shrinkToFit="1"/>
    </xf>
    <xf numFmtId="0" fontId="0" fillId="14" borderId="0" xfId="4" applyFont="1" applyFill="1" applyBorder="1" applyAlignment="1">
      <alignment horizontal="left" vertical="top" wrapText="1"/>
    </xf>
    <xf numFmtId="165" fontId="2" fillId="14" borderId="0" xfId="10" applyNumberFormat="1" applyFill="1" applyBorder="1" applyAlignment="1">
      <alignment horizontal="left" vertical="top"/>
    </xf>
    <xf numFmtId="0" fontId="0" fillId="14" borderId="0" xfId="4" applyFont="1" applyFill="1" applyBorder="1" applyAlignment="1">
      <alignment vertical="center" wrapText="1"/>
    </xf>
    <xf numFmtId="0" fontId="2" fillId="14" borderId="0" xfId="5" applyFill="1" applyBorder="1" applyAlignment="1">
      <alignment horizontal="left" vertical="top" wrapText="1"/>
    </xf>
    <xf numFmtId="0" fontId="7" fillId="14" borderId="0" xfId="3" applyFont="1" applyFill="1" applyBorder="1" applyAlignment="1">
      <alignment vertical="center"/>
    </xf>
    <xf numFmtId="0" fontId="0" fillId="0" borderId="0" xfId="0" applyFill="1"/>
    <xf numFmtId="0" fontId="2" fillId="14" borderId="0" xfId="9" applyFill="1" applyBorder="1" applyAlignment="1">
      <alignment vertical="top" wrapText="1"/>
    </xf>
    <xf numFmtId="0" fontId="0" fillId="0" borderId="0" xfId="0" applyNumberFormat="1" applyFill="1"/>
    <xf numFmtId="166" fontId="0" fillId="0" borderId="0" xfId="11" applyFont="1"/>
    <xf numFmtId="0" fontId="0" fillId="0" borderId="0" xfId="0" applyFill="1" applyAlignment="1">
      <alignment horizontal="left" indent="1"/>
    </xf>
    <xf numFmtId="0" fontId="0" fillId="0" borderId="0" xfId="0" applyFill="1" applyAlignment="1">
      <alignment horizontal="right" indent="1"/>
    </xf>
    <xf numFmtId="0" fontId="0" fillId="0" borderId="0" xfId="0" applyAlignment="1">
      <alignment horizontal="center"/>
    </xf>
    <xf numFmtId="0" fontId="0" fillId="0" borderId="0" xfId="0" applyFill="1" applyAlignment="1">
      <alignment horizontal="center"/>
    </xf>
    <xf numFmtId="0" fontId="0" fillId="0" borderId="0" xfId="0" applyAlignment="1"/>
    <xf numFmtId="0" fontId="12" fillId="17" borderId="0" xfId="15" applyAlignment="1">
      <alignment horizontal="left" shrinkToFit="1"/>
    </xf>
    <xf numFmtId="0" fontId="12" fillId="17" borderId="0" xfId="15" applyAlignment="1">
      <alignment horizontal="center" shrinkToFit="1"/>
    </xf>
    <xf numFmtId="164" fontId="8" fillId="15" borderId="4" xfId="13" applyNumberFormat="1" applyBorder="1" applyAlignment="1">
      <alignment horizontal="center" shrinkToFit="1"/>
    </xf>
    <xf numFmtId="164" fontId="1" fillId="16" borderId="4" xfId="14" applyNumberFormat="1" applyBorder="1" applyAlignment="1">
      <alignment horizontal="center" shrinkToFit="1"/>
    </xf>
    <xf numFmtId="0" fontId="14" fillId="0" borderId="4" xfId="0" applyFont="1" applyBorder="1" applyAlignment="1">
      <alignment horizontal="center" vertical="center" shrinkToFit="1"/>
    </xf>
    <xf numFmtId="0" fontId="0" fillId="0" borderId="0" xfId="0" applyFont="1" applyAlignment="1">
      <alignment vertical="center" wrapText="1"/>
    </xf>
    <xf numFmtId="0" fontId="1" fillId="19" borderId="4" xfId="18" applyBorder="1" applyAlignment="1">
      <alignment shrinkToFit="1"/>
    </xf>
    <xf numFmtId="164" fontId="6" fillId="4" borderId="3" xfId="1" applyFont="1" applyFill="1" applyBorder="1" applyAlignment="1" applyProtection="1">
      <alignment horizontal="center" shrinkToFit="1"/>
      <protection locked="0"/>
    </xf>
    <xf numFmtId="44" fontId="0" fillId="0" borderId="0" xfId="0" applyNumberFormat="1"/>
    <xf numFmtId="164" fontId="6" fillId="4" borderId="1" xfId="1" applyFont="1" applyFill="1" applyBorder="1" applyAlignment="1" applyProtection="1">
      <alignment shrinkToFit="1"/>
      <protection locked="0"/>
    </xf>
    <xf numFmtId="0" fontId="0" fillId="2" borderId="1" xfId="0" applyFont="1" applyFill="1" applyBorder="1" applyAlignment="1">
      <alignment vertical="top"/>
    </xf>
    <xf numFmtId="0" fontId="0" fillId="2" borderId="2" xfId="0" applyFont="1" applyFill="1" applyBorder="1" applyAlignment="1">
      <alignment vertical="top"/>
    </xf>
    <xf numFmtId="164" fontId="0" fillId="0" borderId="0" xfId="1" applyFont="1" applyAlignment="1">
      <alignment horizontal="left" indent="1"/>
    </xf>
    <xf numFmtId="166" fontId="0" fillId="0" borderId="0" xfId="11" applyFont="1" applyAlignment="1">
      <alignment horizontal="left" indent="1"/>
    </xf>
    <xf numFmtId="164" fontId="0" fillId="0" borderId="0" xfId="0" applyNumberFormat="1" applyFill="1" applyAlignment="1">
      <alignment horizontal="left" indent="1"/>
    </xf>
    <xf numFmtId="0" fontId="0" fillId="14" borderId="0" xfId="4" applyFont="1" applyFill="1" applyBorder="1" applyAlignment="1">
      <alignment vertical="top" wrapText="1"/>
    </xf>
    <xf numFmtId="0" fontId="2" fillId="14" borderId="0" xfId="7" applyFill="1" applyBorder="1" applyAlignment="1">
      <alignment vertical="top" wrapText="1"/>
    </xf>
    <xf numFmtId="0" fontId="2" fillId="14" borderId="0" xfId="6" applyFill="1" applyBorder="1" applyAlignment="1">
      <alignment vertical="top" wrapText="1"/>
    </xf>
    <xf numFmtId="0" fontId="2" fillId="14" borderId="0" xfId="5" applyFill="1" applyBorder="1" applyAlignment="1">
      <alignment vertical="top" wrapText="1"/>
    </xf>
    <xf numFmtId="0" fontId="2" fillId="14" borderId="0" xfId="10" applyFill="1" applyBorder="1" applyAlignment="1">
      <alignment vertical="top" wrapText="1"/>
    </xf>
    <xf numFmtId="0" fontId="2" fillId="14" borderId="0" xfId="8" applyFill="1" applyBorder="1" applyAlignment="1">
      <alignment vertical="top" wrapText="1"/>
    </xf>
    <xf numFmtId="0" fontId="4" fillId="14" borderId="0" xfId="3" applyFill="1" applyBorder="1" applyAlignment="1">
      <alignment horizontal="left" vertical="center"/>
    </xf>
    <xf numFmtId="0" fontId="0" fillId="0" borderId="0" xfId="0" applyAlignment="1">
      <alignment vertical="center"/>
    </xf>
    <xf numFmtId="0" fontId="0" fillId="0" borderId="0" xfId="0" applyAlignment="1">
      <alignment vertical="top" wrapText="1"/>
    </xf>
    <xf numFmtId="0" fontId="13" fillId="14" borderId="0" xfId="9" applyFont="1" applyFill="1" applyBorder="1" applyAlignment="1">
      <alignment vertical="top" wrapText="1"/>
    </xf>
    <xf numFmtId="166" fontId="15" fillId="15" borderId="14" xfId="11" applyFont="1" applyFill="1" applyBorder="1" applyAlignment="1">
      <alignment horizontal="left" indent="1"/>
    </xf>
    <xf numFmtId="166" fontId="15" fillId="15" borderId="15" xfId="11" applyFont="1" applyFill="1" applyBorder="1" applyAlignment="1">
      <alignment horizontal="left" indent="1"/>
    </xf>
    <xf numFmtId="166" fontId="15" fillId="10" borderId="17" xfId="11" applyFont="1" applyFill="1" applyBorder="1"/>
    <xf numFmtId="166" fontId="15" fillId="10" borderId="18" xfId="11" applyFont="1" applyFill="1" applyBorder="1"/>
    <xf numFmtId="0" fontId="2" fillId="10" borderId="16" xfId="9" applyBorder="1" applyAlignment="1">
      <alignment shrinkToFit="1"/>
    </xf>
    <xf numFmtId="166" fontId="15" fillId="10" borderId="17" xfId="11" applyFont="1" applyFill="1" applyBorder="1" applyAlignment="1">
      <alignment shrinkToFit="1"/>
    </xf>
    <xf numFmtId="166" fontId="9" fillId="15" borderId="14" xfId="11" applyFont="1" applyFill="1" applyBorder="1" applyAlignment="1">
      <alignment horizontal="left" indent="1"/>
    </xf>
    <xf numFmtId="166" fontId="9" fillId="15" borderId="15" xfId="11" applyFont="1" applyFill="1" applyBorder="1" applyAlignment="1">
      <alignment horizontal="left" indent="1"/>
    </xf>
    <xf numFmtId="166" fontId="17" fillId="10" borderId="11" xfId="11" applyFont="1" applyFill="1" applyBorder="1"/>
    <xf numFmtId="166" fontId="17" fillId="19" borderId="21" xfId="11" applyFont="1" applyFill="1" applyBorder="1" applyAlignment="1">
      <alignment horizontal="left" indent="1"/>
    </xf>
    <xf numFmtId="166" fontId="17" fillId="16" borderId="20" xfId="11" applyFont="1" applyFill="1" applyBorder="1" applyAlignment="1">
      <alignment horizontal="left" indent="1"/>
    </xf>
    <xf numFmtId="166" fontId="16" fillId="10" borderId="16" xfId="9" applyNumberFormat="1" applyFont="1" applyBorder="1"/>
    <xf numFmtId="166" fontId="16" fillId="10" borderId="17" xfId="9" applyNumberFormat="1" applyFont="1" applyBorder="1"/>
    <xf numFmtId="166" fontId="16" fillId="10" borderId="12" xfId="9" applyNumberFormat="1" applyFont="1" applyBorder="1"/>
    <xf numFmtId="166" fontId="16" fillId="10" borderId="13" xfId="9" applyNumberFormat="1" applyFont="1" applyBorder="1"/>
    <xf numFmtId="0" fontId="17" fillId="10" borderId="19" xfId="16" applyFont="1" applyFill="1" applyBorder="1"/>
    <xf numFmtId="0" fontId="17" fillId="10" borderId="11" xfId="16" applyFont="1" applyFill="1" applyBorder="1" applyAlignment="1">
      <alignment shrinkToFit="1"/>
    </xf>
    <xf numFmtId="166" fontId="17" fillId="10" borderId="19" xfId="9" applyNumberFormat="1" applyFont="1" applyBorder="1"/>
    <xf numFmtId="166" fontId="17" fillId="10" borderId="11" xfId="9" applyNumberFormat="1" applyFont="1" applyBorder="1"/>
    <xf numFmtId="166" fontId="17" fillId="10" borderId="10" xfId="9" applyNumberFormat="1" applyFont="1" applyBorder="1"/>
    <xf numFmtId="0" fontId="4" fillId="0" borderId="6" xfId="3"/>
    <xf numFmtId="0" fontId="4" fillId="0" borderId="6" xfId="3" applyAlignment="1">
      <alignment vertical="top" wrapText="1"/>
    </xf>
    <xf numFmtId="0" fontId="12" fillId="17" borderId="0" xfId="15" applyAlignment="1">
      <alignment horizontal="left" shrinkToFit="1"/>
    </xf>
    <xf numFmtId="0" fontId="5" fillId="13" borderId="0" xfId="2" applyFont="1" applyFill="1" applyBorder="1" applyAlignment="1">
      <alignment vertical="center"/>
    </xf>
    <xf numFmtId="0" fontId="7" fillId="14" borderId="0" xfId="3" applyFont="1" applyFill="1" applyBorder="1" applyAlignment="1">
      <alignment vertical="center"/>
    </xf>
    <xf numFmtId="0" fontId="0" fillId="14" borderId="0" xfId="4" applyFont="1" applyFill="1" applyBorder="1" applyAlignment="1">
      <alignment vertical="top" wrapText="1"/>
    </xf>
    <xf numFmtId="0" fontId="2" fillId="14" borderId="0" xfId="8" applyFill="1" applyBorder="1" applyAlignment="1">
      <alignment vertical="top" wrapText="1"/>
    </xf>
    <xf numFmtId="0" fontId="2" fillId="14" borderId="0" xfId="7" applyFill="1" applyBorder="1" applyAlignment="1">
      <alignment vertical="top" wrapText="1"/>
    </xf>
    <xf numFmtId="0" fontId="0" fillId="14" borderId="0" xfId="9" applyFont="1" applyFill="1" applyBorder="1" applyAlignment="1">
      <alignment vertical="top" wrapText="1"/>
    </xf>
    <xf numFmtId="0" fontId="13" fillId="14" borderId="0" xfId="9" applyFont="1" applyFill="1" applyBorder="1" applyAlignment="1">
      <alignment vertical="top" wrapText="1"/>
    </xf>
    <xf numFmtId="0" fontId="0" fillId="14" borderId="0" xfId="4" applyFont="1" applyFill="1" applyBorder="1" applyAlignment="1">
      <alignment vertical="center" wrapText="1"/>
    </xf>
    <xf numFmtId="0" fontId="0" fillId="14" borderId="0" xfId="7" applyFont="1" applyFill="1" applyBorder="1" applyAlignment="1">
      <alignment vertical="top" wrapText="1"/>
    </xf>
    <xf numFmtId="0" fontId="2" fillId="14" borderId="0" xfId="6" applyFill="1" applyBorder="1" applyAlignment="1">
      <alignment vertical="top" wrapText="1"/>
    </xf>
    <xf numFmtId="0" fontId="2" fillId="14" borderId="0" xfId="5" applyFill="1" applyBorder="1" applyAlignment="1">
      <alignment vertical="top" wrapText="1"/>
    </xf>
    <xf numFmtId="0" fontId="0" fillId="14" borderId="0" xfId="5" applyFont="1" applyFill="1" applyBorder="1" applyAlignment="1">
      <alignment vertical="top" wrapText="1"/>
    </xf>
    <xf numFmtId="0" fontId="2" fillId="14" borderId="0" xfId="10" applyFill="1" applyBorder="1" applyAlignment="1">
      <alignment vertical="top" wrapText="1"/>
    </xf>
  </cellXfs>
  <cellStyles count="19">
    <cellStyle name="20% - Accent1" xfId="5" builtinId="30"/>
    <cellStyle name="20% - Accent2" xfId="6" builtinId="34"/>
    <cellStyle name="20% - Accent3" xfId="7" builtinId="38"/>
    <cellStyle name="20% - Accent4" xfId="8" builtinId="42"/>
    <cellStyle name="20% - Accent5" xfId="9" builtinId="46"/>
    <cellStyle name="20% - Accent6" xfId="10" builtinId="50"/>
    <cellStyle name="40% - Accent4" xfId="14" builtinId="43"/>
    <cellStyle name="40% - Accent7" xfId="18" xr:uid="{48AB3A2A-A1EC-418C-AB08-A2FC6EE9944E}"/>
    <cellStyle name="60% - Accent7" xfId="17" xr:uid="{76168F31-0F48-461A-978F-1284E0D3E8B8}"/>
    <cellStyle name="Accent4" xfId="13" builtinId="41" customBuiltin="1"/>
    <cellStyle name="Accent5" xfId="15" builtinId="45"/>
    <cellStyle name="Kop 1" xfId="2" builtinId="16"/>
    <cellStyle name="Kop 2" xfId="3" builtinId="17"/>
    <cellStyle name="Notitie" xfId="4" builtinId="10"/>
    <cellStyle name="Standaard" xfId="0" builtinId="0"/>
    <cellStyle name="SubTotaal" xfId="16" xr:uid="{8BF9FF03-1BF7-4D74-B599-506B2ABCF118}"/>
    <cellStyle name="Totaal" xfId="12" builtinId="25" customBuiltin="1"/>
    <cellStyle name="Valuta" xfId="1" builtinId="4"/>
    <cellStyle name="Valuta [0]" xfId="11" builtinId="7" customBuiltin="1"/>
  </cellStyles>
  <dxfs count="28">
    <dxf>
      <fill>
        <patternFill>
          <bgColor theme="9" tint="0.79998168889431442"/>
        </patternFill>
      </fill>
      <border>
        <vertical/>
        <horizontal/>
      </border>
    </dxf>
    <dxf>
      <fill>
        <patternFill>
          <bgColor rgb="FFF0F7E1"/>
        </patternFill>
      </fill>
      <border>
        <vertical/>
        <horizontal/>
      </border>
    </dxf>
    <dxf>
      <fill>
        <patternFill>
          <bgColor theme="9" tint="0.59996337778862885"/>
        </patternFill>
      </fill>
      <border>
        <top style="thin">
          <color theme="9" tint="-0.499984740745262"/>
        </top>
        <vertical/>
        <horizontal/>
      </border>
    </dxf>
    <dxf>
      <fill>
        <patternFill>
          <bgColor theme="0"/>
        </patternFill>
      </fill>
      <border>
        <top style="thin">
          <color theme="8" tint="-0.499984740745262"/>
        </top>
        <vertical/>
        <horizontal/>
      </border>
    </dxf>
    <dxf>
      <fill>
        <patternFill>
          <bgColor theme="9" tint="0.79998168889431442"/>
        </patternFill>
      </fill>
      <border>
        <vertical/>
        <horizontal/>
      </border>
    </dxf>
    <dxf>
      <fill>
        <patternFill>
          <bgColor rgb="FFF0F7E1"/>
        </patternFill>
      </fill>
      <border>
        <vertical/>
        <horizontal/>
      </border>
    </dxf>
    <dxf>
      <fill>
        <patternFill>
          <bgColor theme="9" tint="0.59996337778862885"/>
        </patternFill>
      </fill>
      <border>
        <top style="thin">
          <color theme="9" tint="-0.499984740745262"/>
        </top>
        <vertical/>
        <horizontal/>
      </border>
    </dxf>
    <dxf>
      <fill>
        <patternFill>
          <bgColor theme="0"/>
        </patternFill>
      </fill>
      <border>
        <top style="thin">
          <color theme="8" tint="-0.499984740745262"/>
        </top>
        <vertical/>
        <horizontal/>
      </border>
    </dxf>
    <dxf>
      <fill>
        <patternFill>
          <bgColor rgb="FFD0B1E7"/>
        </patternFill>
      </fill>
    </dxf>
    <dxf>
      <fill>
        <patternFill>
          <bgColor theme="7" tint="0.59996337778862885"/>
        </patternFill>
      </fill>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alignment horizontal="left" vertical="bottom" textRotation="0" wrapText="0" relativeIndent="1" justifyLastLine="0" shrinkToFit="0" readingOrder="0"/>
    </dxf>
    <dxf>
      <numFmt numFmtId="166" formatCode="_ &quot;€&quot;\ * #,##0_ ;_ &quot;€&quot;\ * \-#,##0_ ;;_ @_ "/>
      <alignment horizontal="left" vertical="bottom" textRotation="0" wrapText="0" relativeIndent="1"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alignment horizontal="right" vertical="bottom" textRotation="0" wrapText="0" indent="1"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solid">
          <fgColor indexed="64"/>
          <bgColor theme="8" tint="0.79998168889431442"/>
        </patternFill>
      </fill>
      <border diagonalUp="0" diagonalDown="0" outline="0">
        <left/>
        <right/>
        <top/>
        <bottom/>
      </border>
    </dxf>
    <dxf>
      <alignment horizontal="left" vertical="bottom" textRotation="0" wrapText="0" relativeIndent="1"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alignment horizontal="left" vertical="bottom" textRotation="0" wrapText="0" indent="1"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alignment horizontal="left" vertical="bottom" textRotation="0" wrapText="0" relativeIndent="1" justifyLastLine="0" shrinkToFit="0" readingOrder="0"/>
    </dxf>
    <dxf>
      <font>
        <b val="0"/>
        <i val="0"/>
        <strike val="0"/>
        <condense val="0"/>
        <extend val="0"/>
        <outline val="0"/>
        <shadow val="0"/>
        <u val="none"/>
        <vertAlign val="baseline"/>
        <sz val="12"/>
        <color theme="1"/>
        <name val="Calibri"/>
        <family val="2"/>
        <scheme val="minor"/>
      </font>
      <fill>
        <patternFill patternType="solid">
          <fgColor theme="8" tint="0.79998168889431442"/>
          <bgColor theme="8" tint="0.79998168889431442"/>
        </patternFill>
      </fill>
      <border diagonalUp="0" diagonalDown="0" outline="0">
        <left/>
        <right/>
        <top/>
        <bottom/>
      </border>
    </dxf>
    <dxf>
      <font>
        <b val="0"/>
        <i val="0"/>
        <strike val="0"/>
        <condense val="0"/>
        <extend val="0"/>
        <outline val="0"/>
        <shadow val="0"/>
        <u val="none"/>
        <vertAlign val="baseline"/>
        <sz val="12"/>
        <color theme="1"/>
        <name val="Calibri"/>
        <family val="2"/>
        <scheme val="minor"/>
      </font>
      <fill>
        <patternFill patternType="solid">
          <fgColor indexed="64"/>
          <bgColor theme="8" tint="0.79998168889431442"/>
        </patternFill>
      </fill>
      <border diagonalUp="0" diagonalDown="0" outline="0">
        <left/>
        <right/>
        <top/>
        <bottom/>
      </border>
    </dxf>
    <dxf>
      <numFmt numFmtId="0" formatCode="General"/>
    </dxf>
    <dxf>
      <fill>
        <patternFill patternType="solid">
          <fgColor theme="8" tint="0.79998168889431442"/>
          <bgColor theme="8" tint="0.79998168889431442"/>
        </patternFill>
      </fill>
      <border diagonalUp="0" diagonalDown="0" outline="0">
        <left/>
        <right/>
        <top/>
        <bottom/>
      </border>
    </dxf>
    <dxf>
      <alignment horizontal="center" vertical="bottom" textRotation="0" wrapText="0" indent="0" justifyLastLine="0" shrinkToFit="0" readingOrder="0"/>
    </dxf>
    <dxf>
      <border outline="0">
        <left style="thin">
          <color theme="8" tint="0.39997558519241921"/>
        </left>
        <right style="thin">
          <color theme="8" tint="0.39997558519241921"/>
        </right>
        <top style="thin">
          <color theme="8" tint="0.39997558519241921"/>
        </top>
      </border>
    </dxf>
  </dxfs>
  <tableStyles count="0" defaultTableStyle="TableStyleMedium2" defaultPivotStyle="PivotStyleLight16"/>
  <colors>
    <mruColors>
      <color rgb="FFBD92DE"/>
      <color rgb="FFF0F7E1"/>
      <color rgb="FFD0B1E7"/>
      <color rgb="FFD5B8EA"/>
      <color rgb="FFCDACE6"/>
      <color rgb="FFF6FAED"/>
      <color rgb="FFF6FAF4"/>
      <color rgb="FF66A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802401</xdr:colOff>
      <xdr:row>0</xdr:row>
      <xdr:rowOff>2576</xdr:rowOff>
    </xdr:from>
    <xdr:to>
      <xdr:col>4</xdr:col>
      <xdr:colOff>927</xdr:colOff>
      <xdr:row>9</xdr:row>
      <xdr:rowOff>28387</xdr:rowOff>
    </xdr:to>
    <xdr:grpSp>
      <xdr:nvGrpSpPr>
        <xdr:cNvPr id="2" name="Groep 1">
          <a:extLst>
            <a:ext uri="{FF2B5EF4-FFF2-40B4-BE49-F238E27FC236}">
              <a16:creationId xmlns:a16="http://schemas.microsoft.com/office/drawing/2014/main" id="{8D2FAD82-6859-47E3-B8D2-A52AADB8339B}"/>
            </a:ext>
          </a:extLst>
        </xdr:cNvPr>
        <xdr:cNvGrpSpPr/>
      </xdr:nvGrpSpPr>
      <xdr:grpSpPr>
        <a:xfrm>
          <a:off x="7336551" y="2576"/>
          <a:ext cx="2494176" cy="3198997"/>
          <a:chOff x="10467679" y="586619"/>
          <a:chExt cx="2007301" cy="2606524"/>
        </a:xfrm>
      </xdr:grpSpPr>
      <xdr:pic>
        <xdr:nvPicPr>
          <xdr:cNvPr id="4" name="Afbeelding 3" descr="Afbeelding met lucht, buiten, brug, sluiten&#10;&#10;Automatisch gegenereerde beschrijving">
            <a:extLst>
              <a:ext uri="{FF2B5EF4-FFF2-40B4-BE49-F238E27FC236}">
                <a16:creationId xmlns:a16="http://schemas.microsoft.com/office/drawing/2014/main" id="{C03232B3-47A7-424C-AE1B-7F2A22A0273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813" t="22357" r="38857" b="12130"/>
          <a:stretch/>
        </xdr:blipFill>
        <xdr:spPr bwMode="auto">
          <a:xfrm>
            <a:off x="10677864" y="586619"/>
            <a:ext cx="1796481" cy="1377453"/>
          </a:xfrm>
          <a:prstGeom prst="rect">
            <a:avLst/>
          </a:prstGeom>
          <a:ln>
            <a:noFill/>
          </a:ln>
          <a:extLst>
            <a:ext uri="{53640926-AAD7-44D8-BBD7-CCE9431645EC}">
              <a14:shadowObscured xmlns:a14="http://schemas.microsoft.com/office/drawing/2010/main"/>
            </a:ext>
          </a:extLst>
        </xdr:spPr>
      </xdr:pic>
      <xdr:grpSp>
        <xdr:nvGrpSpPr>
          <xdr:cNvPr id="5" name="Group 332">
            <a:extLst>
              <a:ext uri="{FF2B5EF4-FFF2-40B4-BE49-F238E27FC236}">
                <a16:creationId xmlns:a16="http://schemas.microsoft.com/office/drawing/2014/main" id="{ED1C9F65-CBE7-47BE-9868-C78758B9D34E}"/>
              </a:ext>
            </a:extLst>
          </xdr:cNvPr>
          <xdr:cNvGrpSpPr/>
        </xdr:nvGrpSpPr>
        <xdr:grpSpPr bwMode="auto">
          <a:xfrm>
            <a:off x="10467679" y="596144"/>
            <a:ext cx="2007301" cy="2596999"/>
            <a:chOff x="0" y="0"/>
            <a:chExt cx="10599" cy="13802"/>
          </a:xfrm>
        </xdr:grpSpPr>
        <xdr:sp macro="" textlink="">
          <xdr:nvSpPr>
            <xdr:cNvPr id="6" name="Freeform 388">
              <a:extLst>
                <a:ext uri="{FF2B5EF4-FFF2-40B4-BE49-F238E27FC236}">
                  <a16:creationId xmlns:a16="http://schemas.microsoft.com/office/drawing/2014/main" id="{AA0383D7-933D-42A3-BAB9-4E5A9322A921}"/>
                </a:ext>
              </a:extLst>
            </xdr:cNvPr>
            <xdr:cNvSpPr>
              <a:spLocks/>
            </xdr:cNvSpPr>
          </xdr:nvSpPr>
          <xdr:spPr bwMode="auto">
            <a:xfrm rot="13500000">
              <a:off x="-3432" y="3432"/>
              <a:ext cx="13802" cy="6937"/>
            </a:xfrm>
            <a:custGeom>
              <a:avLst/>
              <a:gdLst>
                <a:gd name="T0" fmla="+- 0 8468 8088"/>
                <a:gd name="T1" fmla="*/ T0 w 761"/>
                <a:gd name="T2" fmla="+- 0 3440 3440"/>
                <a:gd name="T3" fmla="*/ 3440 h 381"/>
                <a:gd name="T4" fmla="+- 0 8088 8088"/>
                <a:gd name="T5" fmla="*/ T4 w 761"/>
                <a:gd name="T6" fmla="+- 0 3820 3440"/>
                <a:gd name="T7" fmla="*/ 3820 h 381"/>
                <a:gd name="T8" fmla="+- 0 8848 8088"/>
                <a:gd name="T9" fmla="*/ T8 w 761"/>
                <a:gd name="T10" fmla="+- 0 3820 3440"/>
                <a:gd name="T11" fmla="*/ 3820 h 381"/>
                <a:gd name="T12" fmla="+- 0 8468 8088"/>
                <a:gd name="T13" fmla="*/ T12 w 761"/>
                <a:gd name="T14" fmla="+- 0 3440 3440"/>
                <a:gd name="T15" fmla="*/ 3440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chemeClr val="bg1"/>
            </a:solidFill>
            <a:ln w="9525">
              <a:noFill/>
              <a:round/>
              <a:headEnd/>
              <a:tailEnd/>
            </a:ln>
          </xdr:spPr>
          <xdr:txBody>
            <a:bodyPr rot="0" vert="horz" wrap="square" lIns="91440" tIns="45720" rIns="91440" bIns="45720" anchor="t" anchorCtr="0" upright="1">
              <a:noAutofit/>
            </a:bodyPr>
            <a:lstStyle/>
            <a:p>
              <a:endParaRPr lang="en-NL"/>
            </a:p>
          </xdr:txBody>
        </xdr:sp>
        <xdr:sp macro="" textlink="">
          <xdr:nvSpPr>
            <xdr:cNvPr id="7" name="Freeform 333">
              <a:extLst>
                <a:ext uri="{FF2B5EF4-FFF2-40B4-BE49-F238E27FC236}">
                  <a16:creationId xmlns:a16="http://schemas.microsoft.com/office/drawing/2014/main" id="{8A781CD2-4F57-4C88-A4CA-D2A81B43A504}"/>
                </a:ext>
              </a:extLst>
            </xdr:cNvPr>
            <xdr:cNvSpPr>
              <a:spLocks/>
            </xdr:cNvSpPr>
          </xdr:nvSpPr>
          <xdr:spPr bwMode="auto">
            <a:xfrm>
              <a:off x="10402" y="9985"/>
              <a:ext cx="182" cy="218"/>
            </a:xfrm>
            <a:custGeom>
              <a:avLst/>
              <a:gdLst>
                <a:gd name="T0" fmla="+- 0 11895 11769"/>
                <a:gd name="T1" fmla="*/ T0 w 126"/>
                <a:gd name="T2" fmla="+- 0 7469 7469"/>
                <a:gd name="T3" fmla="*/ 7469 h 152"/>
                <a:gd name="T4" fmla="+- 0 11769 11769"/>
                <a:gd name="T5" fmla="*/ T4 w 126"/>
                <a:gd name="T6" fmla="+- 0 7469 7469"/>
                <a:gd name="T7" fmla="*/ 7469 h 152"/>
                <a:gd name="T8" fmla="+- 0 11890 11769"/>
                <a:gd name="T9" fmla="*/ T8 w 126"/>
                <a:gd name="T10" fmla="+- 0 7620 7469"/>
                <a:gd name="T11" fmla="*/ 7620 h 152"/>
                <a:gd name="T12" fmla="+- 0 11895 11769"/>
                <a:gd name="T13" fmla="*/ T12 w 126"/>
                <a:gd name="T14" fmla="+- 0 7620 7469"/>
                <a:gd name="T15" fmla="*/ 7620 h 152"/>
                <a:gd name="T16" fmla="+- 0 11895 11769"/>
                <a:gd name="T17" fmla="*/ T16 w 126"/>
                <a:gd name="T18" fmla="+- 0 7469 7469"/>
                <a:gd name="T19" fmla="*/ 7469 h 152"/>
              </a:gdLst>
              <a:ahLst/>
              <a:cxnLst>
                <a:cxn ang="0">
                  <a:pos x="T1" y="T3"/>
                </a:cxn>
                <a:cxn ang="0">
                  <a:pos x="T5" y="T7"/>
                </a:cxn>
                <a:cxn ang="0">
                  <a:pos x="T9" y="T11"/>
                </a:cxn>
                <a:cxn ang="0">
                  <a:pos x="T13" y="T15"/>
                </a:cxn>
                <a:cxn ang="0">
                  <a:pos x="T17" y="T19"/>
                </a:cxn>
              </a:cxnLst>
              <a:rect l="0" t="0" r="r" b="b"/>
              <a:pathLst>
                <a:path w="126" h="152">
                  <a:moveTo>
                    <a:pt x="126" y="0"/>
                  </a:moveTo>
                  <a:lnTo>
                    <a:pt x="0" y="0"/>
                  </a:lnTo>
                  <a:lnTo>
                    <a:pt x="121" y="151"/>
                  </a:lnTo>
                  <a:lnTo>
                    <a:pt x="126" y="151"/>
                  </a:lnTo>
                  <a:lnTo>
                    <a:pt x="126" y="0"/>
                  </a:lnTo>
                  <a:close/>
                </a:path>
              </a:pathLst>
            </a:custGeom>
            <a:solidFill>
              <a:srgbClr val="C0E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8" name="Freeform 334">
              <a:extLst>
                <a:ext uri="{FF2B5EF4-FFF2-40B4-BE49-F238E27FC236}">
                  <a16:creationId xmlns:a16="http://schemas.microsoft.com/office/drawing/2014/main" id="{E351E4C1-915F-47C4-A043-C88F4AC87AAA}"/>
                </a:ext>
              </a:extLst>
            </xdr:cNvPr>
            <xdr:cNvSpPr>
              <a:spLocks/>
            </xdr:cNvSpPr>
          </xdr:nvSpPr>
          <xdr:spPr bwMode="auto">
            <a:xfrm>
              <a:off x="10050" y="9136"/>
              <a:ext cx="549" cy="1092"/>
            </a:xfrm>
            <a:custGeom>
              <a:avLst/>
              <a:gdLst>
                <a:gd name="T0" fmla="+- 0 11905 11525"/>
                <a:gd name="T1" fmla="*/ T0 w 381"/>
                <a:gd name="T2" fmla="+- 0 6877 6877"/>
                <a:gd name="T3" fmla="*/ 6877 h 761"/>
                <a:gd name="T4" fmla="+- 0 11525 11525"/>
                <a:gd name="T5" fmla="*/ T4 w 381"/>
                <a:gd name="T6" fmla="+- 0 7257 6877"/>
                <a:gd name="T7" fmla="*/ 7257 h 761"/>
                <a:gd name="T8" fmla="+- 0 11905 11525"/>
                <a:gd name="T9" fmla="*/ T8 w 381"/>
                <a:gd name="T10" fmla="+- 0 7637 6877"/>
                <a:gd name="T11" fmla="*/ 7637 h 761"/>
                <a:gd name="T12" fmla="+- 0 11905 11525"/>
                <a:gd name="T13" fmla="*/ T12 w 381"/>
                <a:gd name="T14" fmla="+- 0 6877 6877"/>
                <a:gd name="T15" fmla="*/ 6877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9" name="Freeform 335">
              <a:extLst>
                <a:ext uri="{FF2B5EF4-FFF2-40B4-BE49-F238E27FC236}">
                  <a16:creationId xmlns:a16="http://schemas.microsoft.com/office/drawing/2014/main" id="{3A79DC96-D69C-4E9B-A3C8-75F1AF2D3B79}"/>
                </a:ext>
              </a:extLst>
            </xdr:cNvPr>
            <xdr:cNvSpPr>
              <a:spLocks/>
            </xdr:cNvSpPr>
          </xdr:nvSpPr>
          <xdr:spPr bwMode="auto">
            <a:xfrm>
              <a:off x="9499" y="9683"/>
              <a:ext cx="1097" cy="546"/>
            </a:xfrm>
            <a:custGeom>
              <a:avLst/>
              <a:gdLst>
                <a:gd name="T0" fmla="+- 0 11524 11143"/>
                <a:gd name="T1" fmla="*/ T0 w 761"/>
                <a:gd name="T2" fmla="+- 0 7259 7259"/>
                <a:gd name="T3" fmla="*/ 7259 h 381"/>
                <a:gd name="T4" fmla="+- 0 11143 11143"/>
                <a:gd name="T5" fmla="*/ T4 w 761"/>
                <a:gd name="T6" fmla="+- 0 7639 7259"/>
                <a:gd name="T7" fmla="*/ 7639 h 381"/>
                <a:gd name="T8" fmla="+- 0 11904 11143"/>
                <a:gd name="T9" fmla="*/ T8 w 761"/>
                <a:gd name="T10" fmla="+- 0 7639 7259"/>
                <a:gd name="T11" fmla="*/ 7639 h 381"/>
                <a:gd name="T12" fmla="+- 0 11524 11143"/>
                <a:gd name="T13" fmla="*/ T12 w 761"/>
                <a:gd name="T14" fmla="+- 0 7259 7259"/>
                <a:gd name="T15" fmla="*/ 7259 h 381"/>
              </a:gdLst>
              <a:ahLst/>
              <a:cxnLst>
                <a:cxn ang="0">
                  <a:pos x="T1" y="T3"/>
                </a:cxn>
                <a:cxn ang="0">
                  <a:pos x="T5" y="T7"/>
                </a:cxn>
                <a:cxn ang="0">
                  <a:pos x="T9" y="T11"/>
                </a:cxn>
                <a:cxn ang="0">
                  <a:pos x="T13" y="T15"/>
                </a:cxn>
              </a:cxnLst>
              <a:rect l="0" t="0" r="r" b="b"/>
              <a:pathLst>
                <a:path w="761" h="381">
                  <a:moveTo>
                    <a:pt x="381" y="0"/>
                  </a:moveTo>
                  <a:lnTo>
                    <a:pt x="0" y="380"/>
                  </a:lnTo>
                  <a:lnTo>
                    <a:pt x="761" y="380"/>
                  </a:lnTo>
                  <a:lnTo>
                    <a:pt x="381"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0" name="Freeform 337">
              <a:extLst>
                <a:ext uri="{FF2B5EF4-FFF2-40B4-BE49-F238E27FC236}">
                  <a16:creationId xmlns:a16="http://schemas.microsoft.com/office/drawing/2014/main" id="{96784CF4-328E-48EA-83C7-475100A58311}"/>
                </a:ext>
              </a:extLst>
            </xdr:cNvPr>
            <xdr:cNvSpPr>
              <a:spLocks/>
            </xdr:cNvSpPr>
          </xdr:nvSpPr>
          <xdr:spPr bwMode="auto">
            <a:xfrm>
              <a:off x="8395" y="9136"/>
              <a:ext cx="549" cy="1092"/>
            </a:xfrm>
            <a:custGeom>
              <a:avLst/>
              <a:gdLst>
                <a:gd name="T0" fmla="+- 0 10378 10378"/>
                <a:gd name="T1" fmla="*/ T0 w 381"/>
                <a:gd name="T2" fmla="+- 0 6877 6877"/>
                <a:gd name="T3" fmla="*/ 6877 h 761"/>
                <a:gd name="T4" fmla="+- 0 10378 10378"/>
                <a:gd name="T5" fmla="*/ T4 w 381"/>
                <a:gd name="T6" fmla="+- 0 7637 6877"/>
                <a:gd name="T7" fmla="*/ 7637 h 761"/>
                <a:gd name="T8" fmla="+- 0 10758 10378"/>
                <a:gd name="T9" fmla="*/ T8 w 381"/>
                <a:gd name="T10" fmla="+- 0 7257 6877"/>
                <a:gd name="T11" fmla="*/ 7257 h 761"/>
                <a:gd name="T12" fmla="+- 0 10378 10378"/>
                <a:gd name="T13" fmla="*/ T12 w 381"/>
                <a:gd name="T14" fmla="+- 0 6877 6877"/>
                <a:gd name="T15" fmla="*/ 6877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1" name="Freeform 338">
              <a:extLst>
                <a:ext uri="{FF2B5EF4-FFF2-40B4-BE49-F238E27FC236}">
                  <a16:creationId xmlns:a16="http://schemas.microsoft.com/office/drawing/2014/main" id="{27A402BE-3812-43D9-9BD9-C93FC50F74C2}"/>
                </a:ext>
              </a:extLst>
            </xdr:cNvPr>
            <xdr:cNvSpPr>
              <a:spLocks/>
            </xdr:cNvSpPr>
          </xdr:nvSpPr>
          <xdr:spPr bwMode="auto">
            <a:xfrm>
              <a:off x="7847" y="9136"/>
              <a:ext cx="549" cy="1092"/>
            </a:xfrm>
            <a:custGeom>
              <a:avLst/>
              <a:gdLst>
                <a:gd name="T0" fmla="+- 0 10378 9998"/>
                <a:gd name="T1" fmla="*/ T0 w 381"/>
                <a:gd name="T2" fmla="+- 0 6877 6877"/>
                <a:gd name="T3" fmla="*/ 6877 h 761"/>
                <a:gd name="T4" fmla="+- 0 9998 9998"/>
                <a:gd name="T5" fmla="*/ T4 w 381"/>
                <a:gd name="T6" fmla="+- 0 7257 6877"/>
                <a:gd name="T7" fmla="*/ 7257 h 761"/>
                <a:gd name="T8" fmla="+- 0 10378 9998"/>
                <a:gd name="T9" fmla="*/ T8 w 381"/>
                <a:gd name="T10" fmla="+- 0 7637 6877"/>
                <a:gd name="T11" fmla="*/ 7637 h 761"/>
                <a:gd name="T12" fmla="+- 0 10378 9998"/>
                <a:gd name="T13" fmla="*/ T12 w 381"/>
                <a:gd name="T14" fmla="+- 0 6877 6877"/>
                <a:gd name="T15" fmla="*/ 6877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2" name="Freeform 339">
              <a:extLst>
                <a:ext uri="{FF2B5EF4-FFF2-40B4-BE49-F238E27FC236}">
                  <a16:creationId xmlns:a16="http://schemas.microsoft.com/office/drawing/2014/main" id="{793D8440-8357-430E-84D1-D792BAE9DA43}"/>
                </a:ext>
              </a:extLst>
            </xdr:cNvPr>
            <xdr:cNvSpPr>
              <a:spLocks/>
            </xdr:cNvSpPr>
          </xdr:nvSpPr>
          <xdr:spPr bwMode="auto">
            <a:xfrm>
              <a:off x="7297" y="9683"/>
              <a:ext cx="1097" cy="546"/>
            </a:xfrm>
            <a:custGeom>
              <a:avLst/>
              <a:gdLst>
                <a:gd name="T0" fmla="+- 0 9996 9616"/>
                <a:gd name="T1" fmla="*/ T0 w 761"/>
                <a:gd name="T2" fmla="+- 0 7259 7259"/>
                <a:gd name="T3" fmla="*/ 7259 h 381"/>
                <a:gd name="T4" fmla="+- 0 9616 9616"/>
                <a:gd name="T5" fmla="*/ T4 w 761"/>
                <a:gd name="T6" fmla="+- 0 7639 7259"/>
                <a:gd name="T7" fmla="*/ 7639 h 381"/>
                <a:gd name="T8" fmla="+- 0 10376 9616"/>
                <a:gd name="T9" fmla="*/ T8 w 761"/>
                <a:gd name="T10" fmla="+- 0 7639 7259"/>
                <a:gd name="T11" fmla="*/ 7639 h 381"/>
                <a:gd name="T12" fmla="+- 0 9996 9616"/>
                <a:gd name="T13" fmla="*/ T12 w 761"/>
                <a:gd name="T14" fmla="+- 0 7259 7259"/>
                <a:gd name="T15" fmla="*/ 7259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BBD0E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3" name="Freeform 340">
              <a:extLst>
                <a:ext uri="{FF2B5EF4-FFF2-40B4-BE49-F238E27FC236}">
                  <a16:creationId xmlns:a16="http://schemas.microsoft.com/office/drawing/2014/main" id="{9B8039F9-6573-49AE-97C6-96FFE55C4F44}"/>
                </a:ext>
              </a:extLst>
            </xdr:cNvPr>
            <xdr:cNvSpPr>
              <a:spLocks/>
            </xdr:cNvSpPr>
          </xdr:nvSpPr>
          <xdr:spPr bwMode="auto">
            <a:xfrm>
              <a:off x="7295" y="9136"/>
              <a:ext cx="549" cy="1092"/>
            </a:xfrm>
            <a:custGeom>
              <a:avLst/>
              <a:gdLst>
                <a:gd name="T0" fmla="+- 0 9614 9614"/>
                <a:gd name="T1" fmla="*/ T0 w 381"/>
                <a:gd name="T2" fmla="+- 0 6877 6877"/>
                <a:gd name="T3" fmla="*/ 6877 h 761"/>
                <a:gd name="T4" fmla="+- 0 9614 9614"/>
                <a:gd name="T5" fmla="*/ T4 w 381"/>
                <a:gd name="T6" fmla="+- 0 7637 6877"/>
                <a:gd name="T7" fmla="*/ 7637 h 761"/>
                <a:gd name="T8" fmla="+- 0 9994 9614"/>
                <a:gd name="T9" fmla="*/ T8 w 381"/>
                <a:gd name="T10" fmla="+- 0 7257 6877"/>
                <a:gd name="T11" fmla="*/ 7257 h 761"/>
                <a:gd name="T12" fmla="+- 0 9614 9614"/>
                <a:gd name="T13" fmla="*/ T12 w 381"/>
                <a:gd name="T14" fmla="+- 0 6877 6877"/>
                <a:gd name="T15" fmla="*/ 6877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4" name="Freeform 341">
              <a:extLst>
                <a:ext uri="{FF2B5EF4-FFF2-40B4-BE49-F238E27FC236}">
                  <a16:creationId xmlns:a16="http://schemas.microsoft.com/office/drawing/2014/main" id="{583612CB-DDF0-4CBE-9386-0EA80F1075C7}"/>
                </a:ext>
              </a:extLst>
            </xdr:cNvPr>
            <xdr:cNvSpPr>
              <a:spLocks/>
            </xdr:cNvSpPr>
          </xdr:nvSpPr>
          <xdr:spPr bwMode="auto">
            <a:xfrm>
              <a:off x="7297" y="9134"/>
              <a:ext cx="1097" cy="546"/>
            </a:xfrm>
            <a:custGeom>
              <a:avLst/>
              <a:gdLst>
                <a:gd name="T0" fmla="+- 0 10376 9616"/>
                <a:gd name="T1" fmla="*/ T0 w 761"/>
                <a:gd name="T2" fmla="+- 0 6875 6875"/>
                <a:gd name="T3" fmla="*/ 6875 h 381"/>
                <a:gd name="T4" fmla="+- 0 9616 9616"/>
                <a:gd name="T5" fmla="*/ T4 w 761"/>
                <a:gd name="T6" fmla="+- 0 6875 6875"/>
                <a:gd name="T7" fmla="*/ 6875 h 381"/>
                <a:gd name="T8" fmla="+- 0 9996 9616"/>
                <a:gd name="T9" fmla="*/ T8 w 761"/>
                <a:gd name="T10" fmla="+- 0 7255 6875"/>
                <a:gd name="T11" fmla="*/ 7255 h 381"/>
                <a:gd name="T12" fmla="+- 0 10376 9616"/>
                <a:gd name="T13" fmla="*/ T12 w 761"/>
                <a:gd name="T14" fmla="+- 0 6875 6875"/>
                <a:gd name="T15" fmla="*/ 6875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5" name="Freeform 342">
              <a:extLst>
                <a:ext uri="{FF2B5EF4-FFF2-40B4-BE49-F238E27FC236}">
                  <a16:creationId xmlns:a16="http://schemas.microsoft.com/office/drawing/2014/main" id="{2246C629-22D4-431D-A9ED-2635D3538CE7}"/>
                </a:ext>
              </a:extLst>
            </xdr:cNvPr>
            <xdr:cNvSpPr>
              <a:spLocks/>
            </xdr:cNvSpPr>
          </xdr:nvSpPr>
          <xdr:spPr bwMode="auto">
            <a:xfrm>
              <a:off x="8949" y="8041"/>
              <a:ext cx="549" cy="1092"/>
            </a:xfrm>
            <a:custGeom>
              <a:avLst/>
              <a:gdLst>
                <a:gd name="T0" fmla="+- 0 11142 10762"/>
                <a:gd name="T1" fmla="*/ T0 w 381"/>
                <a:gd name="T2" fmla="+- 0 6113 6113"/>
                <a:gd name="T3" fmla="*/ 6113 h 761"/>
                <a:gd name="T4" fmla="+- 0 10762 10762"/>
                <a:gd name="T5" fmla="*/ T4 w 381"/>
                <a:gd name="T6" fmla="+- 0 6493 6113"/>
                <a:gd name="T7" fmla="*/ 6493 h 761"/>
                <a:gd name="T8" fmla="+- 0 11142 10762"/>
                <a:gd name="T9" fmla="*/ T8 w 381"/>
                <a:gd name="T10" fmla="+- 0 6873 6113"/>
                <a:gd name="T11" fmla="*/ 6873 h 761"/>
                <a:gd name="T12" fmla="+- 0 11142 10762"/>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6" name="Freeform 343">
              <a:extLst>
                <a:ext uri="{FF2B5EF4-FFF2-40B4-BE49-F238E27FC236}">
                  <a16:creationId xmlns:a16="http://schemas.microsoft.com/office/drawing/2014/main" id="{22FA214B-7ACB-4132-B68E-0A9F3428A693}"/>
                </a:ext>
              </a:extLst>
            </xdr:cNvPr>
            <xdr:cNvSpPr>
              <a:spLocks/>
            </xdr:cNvSpPr>
          </xdr:nvSpPr>
          <xdr:spPr bwMode="auto">
            <a:xfrm>
              <a:off x="8395" y="8041"/>
              <a:ext cx="549" cy="1092"/>
            </a:xfrm>
            <a:custGeom>
              <a:avLst/>
              <a:gdLst>
                <a:gd name="T0" fmla="+- 0 10378 10378"/>
                <a:gd name="T1" fmla="*/ T0 w 381"/>
                <a:gd name="T2" fmla="+- 0 6113 6113"/>
                <a:gd name="T3" fmla="*/ 6113 h 761"/>
                <a:gd name="T4" fmla="+- 0 10378 10378"/>
                <a:gd name="T5" fmla="*/ T4 w 381"/>
                <a:gd name="T6" fmla="+- 0 6873 6113"/>
                <a:gd name="T7" fmla="*/ 6873 h 761"/>
                <a:gd name="T8" fmla="+- 0 10758 10378"/>
                <a:gd name="T9" fmla="*/ T8 w 381"/>
                <a:gd name="T10" fmla="+- 0 6493 6113"/>
                <a:gd name="T11" fmla="*/ 6493 h 761"/>
                <a:gd name="T12" fmla="+- 0 10378 10378"/>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BBD0E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7" name="Freeform 344">
              <a:extLst>
                <a:ext uri="{FF2B5EF4-FFF2-40B4-BE49-F238E27FC236}">
                  <a16:creationId xmlns:a16="http://schemas.microsoft.com/office/drawing/2014/main" id="{9C419480-DBBC-4BB7-A820-2389C7BD3DB5}"/>
                </a:ext>
              </a:extLst>
            </xdr:cNvPr>
            <xdr:cNvSpPr>
              <a:spLocks/>
            </xdr:cNvSpPr>
          </xdr:nvSpPr>
          <xdr:spPr bwMode="auto">
            <a:xfrm>
              <a:off x="8398" y="8038"/>
              <a:ext cx="1097" cy="546"/>
            </a:xfrm>
            <a:custGeom>
              <a:avLst/>
              <a:gdLst>
                <a:gd name="T0" fmla="+- 0 11140 10380"/>
                <a:gd name="T1" fmla="*/ T0 w 761"/>
                <a:gd name="T2" fmla="+- 0 6111 6111"/>
                <a:gd name="T3" fmla="*/ 6111 h 381"/>
                <a:gd name="T4" fmla="+- 0 10380 10380"/>
                <a:gd name="T5" fmla="*/ T4 w 761"/>
                <a:gd name="T6" fmla="+- 0 6111 6111"/>
                <a:gd name="T7" fmla="*/ 6111 h 381"/>
                <a:gd name="T8" fmla="+- 0 10760 10380"/>
                <a:gd name="T9" fmla="*/ T8 w 761"/>
                <a:gd name="T10" fmla="+- 0 6491 6111"/>
                <a:gd name="T11" fmla="*/ 6491 h 381"/>
                <a:gd name="T12" fmla="+- 0 11140 10380"/>
                <a:gd name="T13" fmla="*/ T12 w 761"/>
                <a:gd name="T14" fmla="+- 0 6111 6111"/>
                <a:gd name="T15" fmla="*/ 6111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00AEE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8" name="Freeform 345">
              <a:extLst>
                <a:ext uri="{FF2B5EF4-FFF2-40B4-BE49-F238E27FC236}">
                  <a16:creationId xmlns:a16="http://schemas.microsoft.com/office/drawing/2014/main" id="{5C4CF5C6-D1B5-48F7-AC93-B85A94564207}"/>
                </a:ext>
              </a:extLst>
            </xdr:cNvPr>
            <xdr:cNvSpPr>
              <a:spLocks/>
            </xdr:cNvSpPr>
          </xdr:nvSpPr>
          <xdr:spPr bwMode="auto">
            <a:xfrm>
              <a:off x="7847" y="8041"/>
              <a:ext cx="549" cy="1092"/>
            </a:xfrm>
            <a:custGeom>
              <a:avLst/>
              <a:gdLst>
                <a:gd name="T0" fmla="+- 0 10378 9998"/>
                <a:gd name="T1" fmla="*/ T0 w 381"/>
                <a:gd name="T2" fmla="+- 0 6113 6113"/>
                <a:gd name="T3" fmla="*/ 6113 h 761"/>
                <a:gd name="T4" fmla="+- 0 9998 9998"/>
                <a:gd name="T5" fmla="*/ T4 w 381"/>
                <a:gd name="T6" fmla="+- 0 6493 6113"/>
                <a:gd name="T7" fmla="*/ 6493 h 761"/>
                <a:gd name="T8" fmla="+- 0 10378 9998"/>
                <a:gd name="T9" fmla="*/ T8 w 381"/>
                <a:gd name="T10" fmla="+- 0 6873 6113"/>
                <a:gd name="T11" fmla="*/ 6873 h 761"/>
                <a:gd name="T12" fmla="+- 0 10378 9998"/>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B8C0E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19" name="Freeform 346">
              <a:extLst>
                <a:ext uri="{FF2B5EF4-FFF2-40B4-BE49-F238E27FC236}">
                  <a16:creationId xmlns:a16="http://schemas.microsoft.com/office/drawing/2014/main" id="{3E05325D-D315-4322-8BAF-AC124F5302BE}"/>
                </a:ext>
              </a:extLst>
            </xdr:cNvPr>
            <xdr:cNvSpPr>
              <a:spLocks/>
            </xdr:cNvSpPr>
          </xdr:nvSpPr>
          <xdr:spPr bwMode="auto">
            <a:xfrm>
              <a:off x="7297" y="8588"/>
              <a:ext cx="1097" cy="546"/>
            </a:xfrm>
            <a:custGeom>
              <a:avLst/>
              <a:gdLst>
                <a:gd name="T0" fmla="+- 0 9996 9616"/>
                <a:gd name="T1" fmla="*/ T0 w 761"/>
                <a:gd name="T2" fmla="+- 0 6495 6495"/>
                <a:gd name="T3" fmla="*/ 6495 h 381"/>
                <a:gd name="T4" fmla="+- 0 9616 9616"/>
                <a:gd name="T5" fmla="*/ T4 w 761"/>
                <a:gd name="T6" fmla="+- 0 6875 6495"/>
                <a:gd name="T7" fmla="*/ 6875 h 381"/>
                <a:gd name="T8" fmla="+- 0 10376 9616"/>
                <a:gd name="T9" fmla="*/ T8 w 761"/>
                <a:gd name="T10" fmla="+- 0 6875 6495"/>
                <a:gd name="T11" fmla="*/ 6875 h 381"/>
                <a:gd name="T12" fmla="+- 0 9996 9616"/>
                <a:gd name="T13" fmla="*/ T12 w 761"/>
                <a:gd name="T14" fmla="+- 0 6495 6495"/>
                <a:gd name="T15" fmla="*/ 6495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0" name="Freeform 347">
              <a:extLst>
                <a:ext uri="{FF2B5EF4-FFF2-40B4-BE49-F238E27FC236}">
                  <a16:creationId xmlns:a16="http://schemas.microsoft.com/office/drawing/2014/main" id="{99A52CA5-64DA-471D-9151-AC8B8C509AE0}"/>
                </a:ext>
              </a:extLst>
            </xdr:cNvPr>
            <xdr:cNvSpPr>
              <a:spLocks/>
            </xdr:cNvSpPr>
          </xdr:nvSpPr>
          <xdr:spPr bwMode="auto">
            <a:xfrm>
              <a:off x="7295" y="8041"/>
              <a:ext cx="549" cy="1092"/>
            </a:xfrm>
            <a:custGeom>
              <a:avLst/>
              <a:gdLst>
                <a:gd name="T0" fmla="+- 0 9614 9614"/>
                <a:gd name="T1" fmla="*/ T0 w 381"/>
                <a:gd name="T2" fmla="+- 0 6113 6113"/>
                <a:gd name="T3" fmla="*/ 6113 h 761"/>
                <a:gd name="T4" fmla="+- 0 9614 9614"/>
                <a:gd name="T5" fmla="*/ T4 w 381"/>
                <a:gd name="T6" fmla="+- 0 6873 6113"/>
                <a:gd name="T7" fmla="*/ 6873 h 761"/>
                <a:gd name="T8" fmla="+- 0 9994 9614"/>
                <a:gd name="T9" fmla="*/ T8 w 381"/>
                <a:gd name="T10" fmla="+- 0 6493 6113"/>
                <a:gd name="T11" fmla="*/ 6493 h 761"/>
                <a:gd name="T12" fmla="+- 0 9614 9614"/>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1" name="Freeform 348">
              <a:extLst>
                <a:ext uri="{FF2B5EF4-FFF2-40B4-BE49-F238E27FC236}">
                  <a16:creationId xmlns:a16="http://schemas.microsoft.com/office/drawing/2014/main" id="{065B74F2-5657-402B-A922-BFC941F2D6B6}"/>
                </a:ext>
              </a:extLst>
            </xdr:cNvPr>
            <xdr:cNvSpPr>
              <a:spLocks/>
            </xdr:cNvSpPr>
          </xdr:nvSpPr>
          <xdr:spPr bwMode="auto">
            <a:xfrm>
              <a:off x="7297" y="8038"/>
              <a:ext cx="1097" cy="546"/>
            </a:xfrm>
            <a:custGeom>
              <a:avLst/>
              <a:gdLst>
                <a:gd name="T0" fmla="+- 0 10376 9616"/>
                <a:gd name="T1" fmla="*/ T0 w 761"/>
                <a:gd name="T2" fmla="+- 0 6111 6111"/>
                <a:gd name="T3" fmla="*/ 6111 h 381"/>
                <a:gd name="T4" fmla="+- 0 9616 9616"/>
                <a:gd name="T5" fmla="*/ T4 w 761"/>
                <a:gd name="T6" fmla="+- 0 6111 6111"/>
                <a:gd name="T7" fmla="*/ 6111 h 381"/>
                <a:gd name="T8" fmla="+- 0 9996 9616"/>
                <a:gd name="T9" fmla="*/ T8 w 761"/>
                <a:gd name="T10" fmla="+- 0 6491 6111"/>
                <a:gd name="T11" fmla="*/ 6491 h 381"/>
                <a:gd name="T12" fmla="+- 0 10376 9616"/>
                <a:gd name="T13" fmla="*/ T12 w 761"/>
                <a:gd name="T14" fmla="+- 0 6111 6111"/>
                <a:gd name="T15" fmla="*/ 6111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2" name="Freeform 349">
              <a:extLst>
                <a:ext uri="{FF2B5EF4-FFF2-40B4-BE49-F238E27FC236}">
                  <a16:creationId xmlns:a16="http://schemas.microsoft.com/office/drawing/2014/main" id="{DFA2570B-6B31-481A-9630-B2B012CB13E2}"/>
                </a:ext>
              </a:extLst>
            </xdr:cNvPr>
            <xdr:cNvSpPr>
              <a:spLocks/>
            </xdr:cNvSpPr>
          </xdr:nvSpPr>
          <xdr:spPr bwMode="auto">
            <a:xfrm>
              <a:off x="6746" y="8041"/>
              <a:ext cx="549" cy="1092"/>
            </a:xfrm>
            <a:custGeom>
              <a:avLst/>
              <a:gdLst>
                <a:gd name="T0" fmla="+- 0 9614 9234"/>
                <a:gd name="T1" fmla="*/ T0 w 381"/>
                <a:gd name="T2" fmla="+- 0 6113 6113"/>
                <a:gd name="T3" fmla="*/ 6113 h 761"/>
                <a:gd name="T4" fmla="+- 0 9234 9234"/>
                <a:gd name="T5" fmla="*/ T4 w 381"/>
                <a:gd name="T6" fmla="+- 0 6493 6113"/>
                <a:gd name="T7" fmla="*/ 6493 h 761"/>
                <a:gd name="T8" fmla="+- 0 9614 9234"/>
                <a:gd name="T9" fmla="*/ T8 w 381"/>
                <a:gd name="T10" fmla="+- 0 6873 6113"/>
                <a:gd name="T11" fmla="*/ 6873 h 761"/>
                <a:gd name="T12" fmla="+- 0 9614 9234"/>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4964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3" name="Freeform 350">
              <a:extLst>
                <a:ext uri="{FF2B5EF4-FFF2-40B4-BE49-F238E27FC236}">
                  <a16:creationId xmlns:a16="http://schemas.microsoft.com/office/drawing/2014/main" id="{65CE1664-CE9B-49EC-9B39-E20E8F74F0A4}"/>
                </a:ext>
              </a:extLst>
            </xdr:cNvPr>
            <xdr:cNvSpPr>
              <a:spLocks/>
            </xdr:cNvSpPr>
          </xdr:nvSpPr>
          <xdr:spPr bwMode="auto">
            <a:xfrm>
              <a:off x="6197" y="8038"/>
              <a:ext cx="1097" cy="546"/>
            </a:xfrm>
            <a:custGeom>
              <a:avLst/>
              <a:gdLst>
                <a:gd name="T0" fmla="+- 0 9612 8852"/>
                <a:gd name="T1" fmla="*/ T0 w 761"/>
                <a:gd name="T2" fmla="+- 0 6111 6111"/>
                <a:gd name="T3" fmla="*/ 6111 h 381"/>
                <a:gd name="T4" fmla="+- 0 8852 8852"/>
                <a:gd name="T5" fmla="*/ T4 w 761"/>
                <a:gd name="T6" fmla="+- 0 6111 6111"/>
                <a:gd name="T7" fmla="*/ 6111 h 381"/>
                <a:gd name="T8" fmla="+- 0 9232 8852"/>
                <a:gd name="T9" fmla="*/ T8 w 761"/>
                <a:gd name="T10" fmla="+- 0 6491 6111"/>
                <a:gd name="T11" fmla="*/ 6491 h 381"/>
                <a:gd name="T12" fmla="+- 0 9612 8852"/>
                <a:gd name="T13" fmla="*/ T12 w 761"/>
                <a:gd name="T14" fmla="+- 0 6111 6111"/>
                <a:gd name="T15" fmla="*/ 6111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00AEE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4" name="Freeform 351">
              <a:extLst>
                <a:ext uri="{FF2B5EF4-FFF2-40B4-BE49-F238E27FC236}">
                  <a16:creationId xmlns:a16="http://schemas.microsoft.com/office/drawing/2014/main" id="{60694482-12D4-4DF6-A467-8D43EACC531A}"/>
                </a:ext>
              </a:extLst>
            </xdr:cNvPr>
            <xdr:cNvSpPr>
              <a:spLocks/>
            </xdr:cNvSpPr>
          </xdr:nvSpPr>
          <xdr:spPr bwMode="auto">
            <a:xfrm>
              <a:off x="10050" y="8041"/>
              <a:ext cx="549" cy="1092"/>
            </a:xfrm>
            <a:custGeom>
              <a:avLst/>
              <a:gdLst>
                <a:gd name="T0" fmla="+- 0 11905 11525"/>
                <a:gd name="T1" fmla="*/ T0 w 381"/>
                <a:gd name="T2" fmla="+- 0 6113 6113"/>
                <a:gd name="T3" fmla="*/ 6113 h 761"/>
                <a:gd name="T4" fmla="+- 0 11525 11525"/>
                <a:gd name="T5" fmla="*/ T4 w 381"/>
                <a:gd name="T6" fmla="+- 0 6493 6113"/>
                <a:gd name="T7" fmla="*/ 6493 h 761"/>
                <a:gd name="T8" fmla="+- 0 11905 11525"/>
                <a:gd name="T9" fmla="*/ T8 w 381"/>
                <a:gd name="T10" fmla="+- 0 6873 6113"/>
                <a:gd name="T11" fmla="*/ 6873 h 761"/>
                <a:gd name="T12" fmla="+- 0 11905 11525"/>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5" name="Freeform 352">
              <a:extLst>
                <a:ext uri="{FF2B5EF4-FFF2-40B4-BE49-F238E27FC236}">
                  <a16:creationId xmlns:a16="http://schemas.microsoft.com/office/drawing/2014/main" id="{293EBC20-E710-49AB-9AFA-10399E47D30B}"/>
                </a:ext>
              </a:extLst>
            </xdr:cNvPr>
            <xdr:cNvSpPr>
              <a:spLocks/>
            </xdr:cNvSpPr>
          </xdr:nvSpPr>
          <xdr:spPr bwMode="auto">
            <a:xfrm>
              <a:off x="9499" y="8588"/>
              <a:ext cx="1097" cy="546"/>
            </a:xfrm>
            <a:custGeom>
              <a:avLst/>
              <a:gdLst>
                <a:gd name="T0" fmla="+- 0 11524 11143"/>
                <a:gd name="T1" fmla="*/ T0 w 761"/>
                <a:gd name="T2" fmla="+- 0 6495 6495"/>
                <a:gd name="T3" fmla="*/ 6495 h 381"/>
                <a:gd name="T4" fmla="+- 0 11143 11143"/>
                <a:gd name="T5" fmla="*/ T4 w 761"/>
                <a:gd name="T6" fmla="+- 0 6875 6495"/>
                <a:gd name="T7" fmla="*/ 6875 h 381"/>
                <a:gd name="T8" fmla="+- 0 11904 11143"/>
                <a:gd name="T9" fmla="*/ T8 w 761"/>
                <a:gd name="T10" fmla="+- 0 6875 6495"/>
                <a:gd name="T11" fmla="*/ 6875 h 381"/>
                <a:gd name="T12" fmla="+- 0 11524 11143"/>
                <a:gd name="T13" fmla="*/ T12 w 761"/>
                <a:gd name="T14" fmla="+- 0 6495 6495"/>
                <a:gd name="T15" fmla="*/ 6495 h 381"/>
              </a:gdLst>
              <a:ahLst/>
              <a:cxnLst>
                <a:cxn ang="0">
                  <a:pos x="T1" y="T3"/>
                </a:cxn>
                <a:cxn ang="0">
                  <a:pos x="T5" y="T7"/>
                </a:cxn>
                <a:cxn ang="0">
                  <a:pos x="T9" y="T11"/>
                </a:cxn>
                <a:cxn ang="0">
                  <a:pos x="T13" y="T15"/>
                </a:cxn>
              </a:cxnLst>
              <a:rect l="0" t="0" r="r" b="b"/>
              <a:pathLst>
                <a:path w="761" h="381">
                  <a:moveTo>
                    <a:pt x="381" y="0"/>
                  </a:moveTo>
                  <a:lnTo>
                    <a:pt x="0" y="380"/>
                  </a:lnTo>
                  <a:lnTo>
                    <a:pt x="761" y="380"/>
                  </a:lnTo>
                  <a:lnTo>
                    <a:pt x="381"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6" name="Freeform 353">
              <a:extLst>
                <a:ext uri="{FF2B5EF4-FFF2-40B4-BE49-F238E27FC236}">
                  <a16:creationId xmlns:a16="http://schemas.microsoft.com/office/drawing/2014/main" id="{BAC20553-B527-496F-AE4C-6FB6CCE3825A}"/>
                </a:ext>
              </a:extLst>
            </xdr:cNvPr>
            <xdr:cNvSpPr>
              <a:spLocks/>
            </xdr:cNvSpPr>
          </xdr:nvSpPr>
          <xdr:spPr bwMode="auto">
            <a:xfrm>
              <a:off x="9497" y="8041"/>
              <a:ext cx="549" cy="1092"/>
            </a:xfrm>
            <a:custGeom>
              <a:avLst/>
              <a:gdLst>
                <a:gd name="T0" fmla="+- 0 11142 11142"/>
                <a:gd name="T1" fmla="*/ T0 w 381"/>
                <a:gd name="T2" fmla="+- 0 6113 6113"/>
                <a:gd name="T3" fmla="*/ 6113 h 761"/>
                <a:gd name="T4" fmla="+- 0 11142 11142"/>
                <a:gd name="T5" fmla="*/ T4 w 381"/>
                <a:gd name="T6" fmla="+- 0 6873 6113"/>
                <a:gd name="T7" fmla="*/ 6873 h 761"/>
                <a:gd name="T8" fmla="+- 0 11522 11142"/>
                <a:gd name="T9" fmla="*/ T8 w 381"/>
                <a:gd name="T10" fmla="+- 0 6493 6113"/>
                <a:gd name="T11" fmla="*/ 6493 h 761"/>
                <a:gd name="T12" fmla="+- 0 11142 11142"/>
                <a:gd name="T13" fmla="*/ T12 w 381"/>
                <a:gd name="T14" fmla="+- 0 6113 6113"/>
                <a:gd name="T15" fmla="*/ 6113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7" name="Freeform 354">
              <a:extLst>
                <a:ext uri="{FF2B5EF4-FFF2-40B4-BE49-F238E27FC236}">
                  <a16:creationId xmlns:a16="http://schemas.microsoft.com/office/drawing/2014/main" id="{48C50F40-AF16-498F-B377-55952E895E85}"/>
                </a:ext>
              </a:extLst>
            </xdr:cNvPr>
            <xdr:cNvSpPr>
              <a:spLocks/>
            </xdr:cNvSpPr>
          </xdr:nvSpPr>
          <xdr:spPr bwMode="auto">
            <a:xfrm>
              <a:off x="8949" y="6945"/>
              <a:ext cx="549" cy="1092"/>
            </a:xfrm>
            <a:custGeom>
              <a:avLst/>
              <a:gdLst>
                <a:gd name="T0" fmla="+- 0 11142 10762"/>
                <a:gd name="T1" fmla="*/ T0 w 381"/>
                <a:gd name="T2" fmla="+- 0 5349 5349"/>
                <a:gd name="T3" fmla="*/ 5349 h 761"/>
                <a:gd name="T4" fmla="+- 0 10762 10762"/>
                <a:gd name="T5" fmla="*/ T4 w 381"/>
                <a:gd name="T6" fmla="+- 0 5729 5349"/>
                <a:gd name="T7" fmla="*/ 5729 h 761"/>
                <a:gd name="T8" fmla="+- 0 11142 10762"/>
                <a:gd name="T9" fmla="*/ T8 w 381"/>
                <a:gd name="T10" fmla="+- 0 6109 5349"/>
                <a:gd name="T11" fmla="*/ 6109 h 761"/>
                <a:gd name="T12" fmla="+- 0 11142 10762"/>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828EA9"/>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8" name="Freeform 355">
              <a:extLst>
                <a:ext uri="{FF2B5EF4-FFF2-40B4-BE49-F238E27FC236}">
                  <a16:creationId xmlns:a16="http://schemas.microsoft.com/office/drawing/2014/main" id="{C52FCAEF-5B4D-4058-BBCA-8D26C5E0F7F7}"/>
                </a:ext>
              </a:extLst>
            </xdr:cNvPr>
            <xdr:cNvSpPr>
              <a:spLocks/>
            </xdr:cNvSpPr>
          </xdr:nvSpPr>
          <xdr:spPr bwMode="auto">
            <a:xfrm>
              <a:off x="8398" y="7493"/>
              <a:ext cx="1097" cy="546"/>
            </a:xfrm>
            <a:custGeom>
              <a:avLst/>
              <a:gdLst>
                <a:gd name="T0" fmla="+- 0 10760 10380"/>
                <a:gd name="T1" fmla="*/ T0 w 761"/>
                <a:gd name="T2" fmla="+- 0 5731 5731"/>
                <a:gd name="T3" fmla="*/ 5731 h 381"/>
                <a:gd name="T4" fmla="+- 0 10380 10380"/>
                <a:gd name="T5" fmla="*/ T4 w 761"/>
                <a:gd name="T6" fmla="+- 0 6111 5731"/>
                <a:gd name="T7" fmla="*/ 6111 h 381"/>
                <a:gd name="T8" fmla="+- 0 11140 10380"/>
                <a:gd name="T9" fmla="*/ T8 w 761"/>
                <a:gd name="T10" fmla="+- 0 6111 5731"/>
                <a:gd name="T11" fmla="*/ 6111 h 381"/>
                <a:gd name="T12" fmla="+- 0 10760 10380"/>
                <a:gd name="T13" fmla="*/ T12 w 761"/>
                <a:gd name="T14" fmla="+- 0 5731 5731"/>
                <a:gd name="T15" fmla="*/ 5731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29" name="AutoShape 356">
              <a:extLst>
                <a:ext uri="{FF2B5EF4-FFF2-40B4-BE49-F238E27FC236}">
                  <a16:creationId xmlns:a16="http://schemas.microsoft.com/office/drawing/2014/main" id="{09F4A709-E20E-480C-A175-A1CF6A21B6F0}"/>
                </a:ext>
              </a:extLst>
            </xdr:cNvPr>
            <xdr:cNvSpPr>
              <a:spLocks/>
            </xdr:cNvSpPr>
          </xdr:nvSpPr>
          <xdr:spPr bwMode="auto">
            <a:xfrm>
              <a:off x="8395" y="6942"/>
              <a:ext cx="1100" cy="1093"/>
            </a:xfrm>
            <a:custGeom>
              <a:avLst/>
              <a:gdLst>
                <a:gd name="T0" fmla="+- 0 10758 10378"/>
                <a:gd name="T1" fmla="*/ T0 w 763"/>
                <a:gd name="T2" fmla="+- 0 5729 5347"/>
                <a:gd name="T3" fmla="*/ 5729 h 762"/>
                <a:gd name="T4" fmla="+- 0 10378 10378"/>
                <a:gd name="T5" fmla="*/ T4 w 763"/>
                <a:gd name="T6" fmla="+- 0 5349 5347"/>
                <a:gd name="T7" fmla="*/ 5349 h 762"/>
                <a:gd name="T8" fmla="+- 0 10378 10378"/>
                <a:gd name="T9" fmla="*/ T8 w 763"/>
                <a:gd name="T10" fmla="+- 0 6109 5347"/>
                <a:gd name="T11" fmla="*/ 6109 h 762"/>
                <a:gd name="T12" fmla="+- 0 10758 10378"/>
                <a:gd name="T13" fmla="*/ T12 w 763"/>
                <a:gd name="T14" fmla="+- 0 5729 5347"/>
                <a:gd name="T15" fmla="*/ 5729 h 762"/>
                <a:gd name="T16" fmla="+- 0 11140 10378"/>
                <a:gd name="T17" fmla="*/ T16 w 763"/>
                <a:gd name="T18" fmla="+- 0 5347 5347"/>
                <a:gd name="T19" fmla="*/ 5347 h 762"/>
                <a:gd name="T20" fmla="+- 0 10380 10378"/>
                <a:gd name="T21" fmla="*/ T20 w 763"/>
                <a:gd name="T22" fmla="+- 0 5347 5347"/>
                <a:gd name="T23" fmla="*/ 5347 h 762"/>
                <a:gd name="T24" fmla="+- 0 10760 10378"/>
                <a:gd name="T25" fmla="*/ T24 w 763"/>
                <a:gd name="T26" fmla="+- 0 5728 5347"/>
                <a:gd name="T27" fmla="*/ 5728 h 762"/>
                <a:gd name="T28" fmla="+- 0 11140 10378"/>
                <a:gd name="T29" fmla="*/ T28 w 763"/>
                <a:gd name="T30" fmla="+- 0 5347 5347"/>
                <a:gd name="T31" fmla="*/ 5347 h 762"/>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763" h="762">
                  <a:moveTo>
                    <a:pt x="380" y="382"/>
                  </a:moveTo>
                  <a:lnTo>
                    <a:pt x="0" y="2"/>
                  </a:lnTo>
                  <a:lnTo>
                    <a:pt x="0" y="762"/>
                  </a:lnTo>
                  <a:lnTo>
                    <a:pt x="380" y="382"/>
                  </a:lnTo>
                  <a:moveTo>
                    <a:pt x="762" y="0"/>
                  </a:moveTo>
                  <a:lnTo>
                    <a:pt x="2" y="0"/>
                  </a:lnTo>
                  <a:lnTo>
                    <a:pt x="382" y="381"/>
                  </a:lnTo>
                  <a:lnTo>
                    <a:pt x="762" y="0"/>
                  </a:lnTo>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0" name="Freeform 357">
              <a:extLst>
                <a:ext uri="{FF2B5EF4-FFF2-40B4-BE49-F238E27FC236}">
                  <a16:creationId xmlns:a16="http://schemas.microsoft.com/office/drawing/2014/main" id="{F4CB556A-5BC0-414D-82EC-B50F55F37E8D}"/>
                </a:ext>
              </a:extLst>
            </xdr:cNvPr>
            <xdr:cNvSpPr>
              <a:spLocks/>
            </xdr:cNvSpPr>
          </xdr:nvSpPr>
          <xdr:spPr bwMode="auto">
            <a:xfrm>
              <a:off x="7847" y="6945"/>
              <a:ext cx="549" cy="1092"/>
            </a:xfrm>
            <a:custGeom>
              <a:avLst/>
              <a:gdLst>
                <a:gd name="T0" fmla="+- 0 10378 9998"/>
                <a:gd name="T1" fmla="*/ T0 w 381"/>
                <a:gd name="T2" fmla="+- 0 5349 5349"/>
                <a:gd name="T3" fmla="*/ 5349 h 761"/>
                <a:gd name="T4" fmla="+- 0 9998 9998"/>
                <a:gd name="T5" fmla="*/ T4 w 381"/>
                <a:gd name="T6" fmla="+- 0 5729 5349"/>
                <a:gd name="T7" fmla="*/ 5729 h 761"/>
                <a:gd name="T8" fmla="+- 0 10378 9998"/>
                <a:gd name="T9" fmla="*/ T8 w 381"/>
                <a:gd name="T10" fmla="+- 0 6109 5349"/>
                <a:gd name="T11" fmla="*/ 6109 h 761"/>
                <a:gd name="T12" fmla="+- 0 10378 9998"/>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4964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1" name="Freeform 358">
              <a:extLst>
                <a:ext uri="{FF2B5EF4-FFF2-40B4-BE49-F238E27FC236}">
                  <a16:creationId xmlns:a16="http://schemas.microsoft.com/office/drawing/2014/main" id="{B3EA511B-3270-4152-B6AB-E1F003250A55}"/>
                </a:ext>
              </a:extLst>
            </xdr:cNvPr>
            <xdr:cNvSpPr>
              <a:spLocks/>
            </xdr:cNvSpPr>
          </xdr:nvSpPr>
          <xdr:spPr bwMode="auto">
            <a:xfrm>
              <a:off x="7297" y="7493"/>
              <a:ext cx="1097" cy="546"/>
            </a:xfrm>
            <a:custGeom>
              <a:avLst/>
              <a:gdLst>
                <a:gd name="T0" fmla="+- 0 9996 9616"/>
                <a:gd name="T1" fmla="*/ T0 w 761"/>
                <a:gd name="T2" fmla="+- 0 5731 5731"/>
                <a:gd name="T3" fmla="*/ 5731 h 381"/>
                <a:gd name="T4" fmla="+- 0 9616 9616"/>
                <a:gd name="T5" fmla="*/ T4 w 761"/>
                <a:gd name="T6" fmla="+- 0 6111 5731"/>
                <a:gd name="T7" fmla="*/ 6111 h 381"/>
                <a:gd name="T8" fmla="+- 0 10376 9616"/>
                <a:gd name="T9" fmla="*/ T8 w 761"/>
                <a:gd name="T10" fmla="+- 0 6111 5731"/>
                <a:gd name="T11" fmla="*/ 6111 h 381"/>
                <a:gd name="T12" fmla="+- 0 9996 9616"/>
                <a:gd name="T13" fmla="*/ T12 w 761"/>
                <a:gd name="T14" fmla="+- 0 5731 5731"/>
                <a:gd name="T15" fmla="*/ 5731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828EA9"/>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2" name="Freeform 359">
              <a:extLst>
                <a:ext uri="{FF2B5EF4-FFF2-40B4-BE49-F238E27FC236}">
                  <a16:creationId xmlns:a16="http://schemas.microsoft.com/office/drawing/2014/main" id="{748CBD90-82FC-4CC1-84F3-59C28D7A6999}"/>
                </a:ext>
              </a:extLst>
            </xdr:cNvPr>
            <xdr:cNvSpPr>
              <a:spLocks/>
            </xdr:cNvSpPr>
          </xdr:nvSpPr>
          <xdr:spPr bwMode="auto">
            <a:xfrm>
              <a:off x="7295" y="6945"/>
              <a:ext cx="549" cy="1092"/>
            </a:xfrm>
            <a:custGeom>
              <a:avLst/>
              <a:gdLst>
                <a:gd name="T0" fmla="+- 0 9614 9614"/>
                <a:gd name="T1" fmla="*/ T0 w 381"/>
                <a:gd name="T2" fmla="+- 0 5349 5349"/>
                <a:gd name="T3" fmla="*/ 5349 h 761"/>
                <a:gd name="T4" fmla="+- 0 9614 9614"/>
                <a:gd name="T5" fmla="*/ T4 w 381"/>
                <a:gd name="T6" fmla="+- 0 6109 5349"/>
                <a:gd name="T7" fmla="*/ 6109 h 761"/>
                <a:gd name="T8" fmla="+- 0 9994 9614"/>
                <a:gd name="T9" fmla="*/ T8 w 381"/>
                <a:gd name="T10" fmla="+- 0 5729 5349"/>
                <a:gd name="T11" fmla="*/ 5729 h 761"/>
                <a:gd name="T12" fmla="+- 0 9614 9614"/>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3" name="AutoShape 360">
              <a:extLst>
                <a:ext uri="{FF2B5EF4-FFF2-40B4-BE49-F238E27FC236}">
                  <a16:creationId xmlns:a16="http://schemas.microsoft.com/office/drawing/2014/main" id="{2DBFBB5C-2FB3-4831-B83C-E58251DFEEE4}"/>
                </a:ext>
              </a:extLst>
            </xdr:cNvPr>
            <xdr:cNvSpPr>
              <a:spLocks/>
            </xdr:cNvSpPr>
          </xdr:nvSpPr>
          <xdr:spPr bwMode="auto">
            <a:xfrm>
              <a:off x="6746" y="6942"/>
              <a:ext cx="1648" cy="1094"/>
            </a:xfrm>
            <a:custGeom>
              <a:avLst/>
              <a:gdLst>
                <a:gd name="T0" fmla="+- 0 9614 9234"/>
                <a:gd name="T1" fmla="*/ T0 w 1143"/>
                <a:gd name="T2" fmla="+- 0 5349 5347"/>
                <a:gd name="T3" fmla="*/ 5349 h 763"/>
                <a:gd name="T4" fmla="+- 0 9234 9234"/>
                <a:gd name="T5" fmla="*/ T4 w 1143"/>
                <a:gd name="T6" fmla="+- 0 5729 5347"/>
                <a:gd name="T7" fmla="*/ 5729 h 763"/>
                <a:gd name="T8" fmla="+- 0 9614 9234"/>
                <a:gd name="T9" fmla="*/ T8 w 1143"/>
                <a:gd name="T10" fmla="+- 0 6109 5347"/>
                <a:gd name="T11" fmla="*/ 6109 h 763"/>
                <a:gd name="T12" fmla="+- 0 9614 9234"/>
                <a:gd name="T13" fmla="*/ T12 w 1143"/>
                <a:gd name="T14" fmla="+- 0 5349 5347"/>
                <a:gd name="T15" fmla="*/ 5349 h 763"/>
                <a:gd name="T16" fmla="+- 0 10376 9234"/>
                <a:gd name="T17" fmla="*/ T16 w 1143"/>
                <a:gd name="T18" fmla="+- 0 5347 5347"/>
                <a:gd name="T19" fmla="*/ 5347 h 763"/>
                <a:gd name="T20" fmla="+- 0 9616 9234"/>
                <a:gd name="T21" fmla="*/ T20 w 1143"/>
                <a:gd name="T22" fmla="+- 0 5347 5347"/>
                <a:gd name="T23" fmla="*/ 5347 h 763"/>
                <a:gd name="T24" fmla="+- 0 9996 9234"/>
                <a:gd name="T25" fmla="*/ T24 w 1143"/>
                <a:gd name="T26" fmla="+- 0 5728 5347"/>
                <a:gd name="T27" fmla="*/ 5728 h 763"/>
                <a:gd name="T28" fmla="+- 0 10376 9234"/>
                <a:gd name="T29" fmla="*/ T28 w 1143"/>
                <a:gd name="T30" fmla="+- 0 5347 5347"/>
                <a:gd name="T31" fmla="*/ 5347 h 76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1143" h="763">
                  <a:moveTo>
                    <a:pt x="380" y="2"/>
                  </a:moveTo>
                  <a:lnTo>
                    <a:pt x="0" y="382"/>
                  </a:lnTo>
                  <a:lnTo>
                    <a:pt x="380" y="762"/>
                  </a:lnTo>
                  <a:lnTo>
                    <a:pt x="380" y="2"/>
                  </a:lnTo>
                  <a:moveTo>
                    <a:pt x="1142" y="0"/>
                  </a:moveTo>
                  <a:lnTo>
                    <a:pt x="382" y="0"/>
                  </a:lnTo>
                  <a:lnTo>
                    <a:pt x="762" y="381"/>
                  </a:lnTo>
                  <a:lnTo>
                    <a:pt x="1142" y="0"/>
                  </a:lnTo>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4" name="Freeform 361">
              <a:extLst>
                <a:ext uri="{FF2B5EF4-FFF2-40B4-BE49-F238E27FC236}">
                  <a16:creationId xmlns:a16="http://schemas.microsoft.com/office/drawing/2014/main" id="{9FF77656-9B52-4330-B611-7858B7247647}"/>
                </a:ext>
              </a:extLst>
            </xdr:cNvPr>
            <xdr:cNvSpPr>
              <a:spLocks/>
            </xdr:cNvSpPr>
          </xdr:nvSpPr>
          <xdr:spPr bwMode="auto">
            <a:xfrm>
              <a:off x="6197" y="7493"/>
              <a:ext cx="1097" cy="546"/>
            </a:xfrm>
            <a:custGeom>
              <a:avLst/>
              <a:gdLst>
                <a:gd name="T0" fmla="+- 0 9232 8852"/>
                <a:gd name="T1" fmla="*/ T0 w 761"/>
                <a:gd name="T2" fmla="+- 0 5731 5731"/>
                <a:gd name="T3" fmla="*/ 5731 h 381"/>
                <a:gd name="T4" fmla="+- 0 8852 8852"/>
                <a:gd name="T5" fmla="*/ T4 w 761"/>
                <a:gd name="T6" fmla="+- 0 6111 5731"/>
                <a:gd name="T7" fmla="*/ 6111 h 381"/>
                <a:gd name="T8" fmla="+- 0 9612 8852"/>
                <a:gd name="T9" fmla="*/ T8 w 761"/>
                <a:gd name="T10" fmla="+- 0 6111 5731"/>
                <a:gd name="T11" fmla="*/ 6111 h 381"/>
                <a:gd name="T12" fmla="+- 0 9232 8852"/>
                <a:gd name="T13" fmla="*/ T12 w 761"/>
                <a:gd name="T14" fmla="+- 0 5731 5731"/>
                <a:gd name="T15" fmla="*/ 5731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828EA9"/>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5" name="Freeform 362">
              <a:extLst>
                <a:ext uri="{FF2B5EF4-FFF2-40B4-BE49-F238E27FC236}">
                  <a16:creationId xmlns:a16="http://schemas.microsoft.com/office/drawing/2014/main" id="{E179AF3B-3C6F-4820-BCF3-896626240D90}"/>
                </a:ext>
              </a:extLst>
            </xdr:cNvPr>
            <xdr:cNvSpPr>
              <a:spLocks/>
            </xdr:cNvSpPr>
          </xdr:nvSpPr>
          <xdr:spPr bwMode="auto">
            <a:xfrm>
              <a:off x="6194" y="6945"/>
              <a:ext cx="549" cy="1092"/>
            </a:xfrm>
            <a:custGeom>
              <a:avLst/>
              <a:gdLst>
                <a:gd name="T0" fmla="+- 0 8850 8850"/>
                <a:gd name="T1" fmla="*/ T0 w 381"/>
                <a:gd name="T2" fmla="+- 0 5349 5349"/>
                <a:gd name="T3" fmla="*/ 5349 h 761"/>
                <a:gd name="T4" fmla="+- 0 8850 8850"/>
                <a:gd name="T5" fmla="*/ T4 w 381"/>
                <a:gd name="T6" fmla="+- 0 6109 5349"/>
                <a:gd name="T7" fmla="*/ 6109 h 761"/>
                <a:gd name="T8" fmla="+- 0 9230 8850"/>
                <a:gd name="T9" fmla="*/ T8 w 381"/>
                <a:gd name="T10" fmla="+- 0 5729 5349"/>
                <a:gd name="T11" fmla="*/ 5729 h 761"/>
                <a:gd name="T12" fmla="+- 0 8850 8850"/>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6" name="Freeform 363">
              <a:extLst>
                <a:ext uri="{FF2B5EF4-FFF2-40B4-BE49-F238E27FC236}">
                  <a16:creationId xmlns:a16="http://schemas.microsoft.com/office/drawing/2014/main" id="{74A95976-3B79-497A-8201-03CD9ED480D8}"/>
                </a:ext>
              </a:extLst>
            </xdr:cNvPr>
            <xdr:cNvSpPr>
              <a:spLocks/>
            </xdr:cNvSpPr>
          </xdr:nvSpPr>
          <xdr:spPr bwMode="auto">
            <a:xfrm>
              <a:off x="6197" y="6942"/>
              <a:ext cx="1097" cy="546"/>
            </a:xfrm>
            <a:custGeom>
              <a:avLst/>
              <a:gdLst>
                <a:gd name="T0" fmla="+- 0 9612 8852"/>
                <a:gd name="T1" fmla="*/ T0 w 761"/>
                <a:gd name="T2" fmla="+- 0 5347 5347"/>
                <a:gd name="T3" fmla="*/ 5347 h 381"/>
                <a:gd name="T4" fmla="+- 0 8852 8852"/>
                <a:gd name="T5" fmla="*/ T4 w 761"/>
                <a:gd name="T6" fmla="+- 0 5347 5347"/>
                <a:gd name="T7" fmla="*/ 5347 h 381"/>
                <a:gd name="T8" fmla="+- 0 9232 8852"/>
                <a:gd name="T9" fmla="*/ T8 w 761"/>
                <a:gd name="T10" fmla="+- 0 5728 5347"/>
                <a:gd name="T11" fmla="*/ 5728 h 381"/>
                <a:gd name="T12" fmla="+- 0 9612 8852"/>
                <a:gd name="T13" fmla="*/ T12 w 761"/>
                <a:gd name="T14" fmla="+- 0 5347 5347"/>
                <a:gd name="T15" fmla="*/ 5347 h 381"/>
              </a:gdLst>
              <a:ahLst/>
              <a:cxnLst>
                <a:cxn ang="0">
                  <a:pos x="T1" y="T3"/>
                </a:cxn>
                <a:cxn ang="0">
                  <a:pos x="T5" y="T7"/>
                </a:cxn>
                <a:cxn ang="0">
                  <a:pos x="T9" y="T11"/>
                </a:cxn>
                <a:cxn ang="0">
                  <a:pos x="T13" y="T15"/>
                </a:cxn>
              </a:cxnLst>
              <a:rect l="0" t="0" r="r" b="b"/>
              <a:pathLst>
                <a:path w="761" h="381">
                  <a:moveTo>
                    <a:pt x="760" y="0"/>
                  </a:moveTo>
                  <a:lnTo>
                    <a:pt x="0" y="0"/>
                  </a:lnTo>
                  <a:lnTo>
                    <a:pt x="380" y="381"/>
                  </a:lnTo>
                  <a:lnTo>
                    <a:pt x="76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7" name="Freeform 364">
              <a:extLst>
                <a:ext uri="{FF2B5EF4-FFF2-40B4-BE49-F238E27FC236}">
                  <a16:creationId xmlns:a16="http://schemas.microsoft.com/office/drawing/2014/main" id="{14F075B5-E6FD-4D6F-AE6B-A852F79AC02A}"/>
                </a:ext>
              </a:extLst>
            </xdr:cNvPr>
            <xdr:cNvSpPr>
              <a:spLocks/>
            </xdr:cNvSpPr>
          </xdr:nvSpPr>
          <xdr:spPr bwMode="auto">
            <a:xfrm>
              <a:off x="10050" y="6945"/>
              <a:ext cx="549" cy="1092"/>
            </a:xfrm>
            <a:custGeom>
              <a:avLst/>
              <a:gdLst>
                <a:gd name="T0" fmla="+- 0 11905 11525"/>
                <a:gd name="T1" fmla="*/ T0 w 381"/>
                <a:gd name="T2" fmla="+- 0 5349 5349"/>
                <a:gd name="T3" fmla="*/ 5349 h 761"/>
                <a:gd name="T4" fmla="+- 0 11525 11525"/>
                <a:gd name="T5" fmla="*/ T4 w 381"/>
                <a:gd name="T6" fmla="+- 0 5729 5349"/>
                <a:gd name="T7" fmla="*/ 5729 h 761"/>
                <a:gd name="T8" fmla="+- 0 11905 11525"/>
                <a:gd name="T9" fmla="*/ T8 w 381"/>
                <a:gd name="T10" fmla="+- 0 6109 5349"/>
                <a:gd name="T11" fmla="*/ 6109 h 761"/>
                <a:gd name="T12" fmla="+- 0 11905 11525"/>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8" name="Freeform 365">
              <a:extLst>
                <a:ext uri="{FF2B5EF4-FFF2-40B4-BE49-F238E27FC236}">
                  <a16:creationId xmlns:a16="http://schemas.microsoft.com/office/drawing/2014/main" id="{001529FB-304A-4976-9707-7E97E485DAC2}"/>
                </a:ext>
              </a:extLst>
            </xdr:cNvPr>
            <xdr:cNvSpPr>
              <a:spLocks/>
            </xdr:cNvSpPr>
          </xdr:nvSpPr>
          <xdr:spPr bwMode="auto">
            <a:xfrm>
              <a:off x="9497" y="6945"/>
              <a:ext cx="549" cy="1092"/>
            </a:xfrm>
            <a:custGeom>
              <a:avLst/>
              <a:gdLst>
                <a:gd name="T0" fmla="+- 0 11142 11142"/>
                <a:gd name="T1" fmla="*/ T0 w 381"/>
                <a:gd name="T2" fmla="+- 0 5349 5349"/>
                <a:gd name="T3" fmla="*/ 5349 h 761"/>
                <a:gd name="T4" fmla="+- 0 11142 11142"/>
                <a:gd name="T5" fmla="*/ T4 w 381"/>
                <a:gd name="T6" fmla="+- 0 6109 5349"/>
                <a:gd name="T7" fmla="*/ 6109 h 761"/>
                <a:gd name="T8" fmla="+- 0 11522 11142"/>
                <a:gd name="T9" fmla="*/ T8 w 381"/>
                <a:gd name="T10" fmla="+- 0 5729 5349"/>
                <a:gd name="T11" fmla="*/ 5729 h 761"/>
                <a:gd name="T12" fmla="+- 0 11142 11142"/>
                <a:gd name="T13" fmla="*/ T12 w 381"/>
                <a:gd name="T14" fmla="+- 0 5349 5349"/>
                <a:gd name="T15" fmla="*/ 5349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39" name="Freeform 366">
              <a:extLst>
                <a:ext uri="{FF2B5EF4-FFF2-40B4-BE49-F238E27FC236}">
                  <a16:creationId xmlns:a16="http://schemas.microsoft.com/office/drawing/2014/main" id="{087CEC80-B670-4EC5-86E7-3F4D267C7B5E}"/>
                </a:ext>
              </a:extLst>
            </xdr:cNvPr>
            <xdr:cNvSpPr>
              <a:spLocks/>
            </xdr:cNvSpPr>
          </xdr:nvSpPr>
          <xdr:spPr bwMode="auto">
            <a:xfrm>
              <a:off x="9499" y="6942"/>
              <a:ext cx="1097" cy="546"/>
            </a:xfrm>
            <a:custGeom>
              <a:avLst/>
              <a:gdLst>
                <a:gd name="T0" fmla="+- 0 11904 11143"/>
                <a:gd name="T1" fmla="*/ T0 w 761"/>
                <a:gd name="T2" fmla="+- 0 5347 5347"/>
                <a:gd name="T3" fmla="*/ 5347 h 381"/>
                <a:gd name="T4" fmla="+- 0 11143 11143"/>
                <a:gd name="T5" fmla="*/ T4 w 761"/>
                <a:gd name="T6" fmla="+- 0 5347 5347"/>
                <a:gd name="T7" fmla="*/ 5347 h 381"/>
                <a:gd name="T8" fmla="+- 0 11524 11143"/>
                <a:gd name="T9" fmla="*/ T8 w 761"/>
                <a:gd name="T10" fmla="+- 0 5728 5347"/>
                <a:gd name="T11" fmla="*/ 5728 h 381"/>
                <a:gd name="T12" fmla="+- 0 11904 11143"/>
                <a:gd name="T13" fmla="*/ T12 w 761"/>
                <a:gd name="T14" fmla="+- 0 5347 5347"/>
                <a:gd name="T15" fmla="*/ 5347 h 381"/>
              </a:gdLst>
              <a:ahLst/>
              <a:cxnLst>
                <a:cxn ang="0">
                  <a:pos x="T1" y="T3"/>
                </a:cxn>
                <a:cxn ang="0">
                  <a:pos x="T5" y="T7"/>
                </a:cxn>
                <a:cxn ang="0">
                  <a:pos x="T9" y="T11"/>
                </a:cxn>
                <a:cxn ang="0">
                  <a:pos x="T13" y="T15"/>
                </a:cxn>
              </a:cxnLst>
              <a:rect l="0" t="0" r="r" b="b"/>
              <a:pathLst>
                <a:path w="761" h="381">
                  <a:moveTo>
                    <a:pt x="761" y="0"/>
                  </a:moveTo>
                  <a:lnTo>
                    <a:pt x="0" y="0"/>
                  </a:lnTo>
                  <a:lnTo>
                    <a:pt x="381" y="381"/>
                  </a:lnTo>
                  <a:lnTo>
                    <a:pt x="761" y="0"/>
                  </a:lnTo>
                  <a:close/>
                </a:path>
              </a:pathLst>
            </a:custGeom>
            <a:solidFill>
              <a:srgbClr val="BBD0E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0" name="Freeform 367">
              <a:extLst>
                <a:ext uri="{FF2B5EF4-FFF2-40B4-BE49-F238E27FC236}">
                  <a16:creationId xmlns:a16="http://schemas.microsoft.com/office/drawing/2014/main" id="{5F9898ED-E805-4F33-B56F-9180B8A50C66}"/>
                </a:ext>
              </a:extLst>
            </xdr:cNvPr>
            <xdr:cNvSpPr>
              <a:spLocks/>
            </xdr:cNvSpPr>
          </xdr:nvSpPr>
          <xdr:spPr bwMode="auto">
            <a:xfrm>
              <a:off x="8398" y="6397"/>
              <a:ext cx="1097" cy="546"/>
            </a:xfrm>
            <a:custGeom>
              <a:avLst/>
              <a:gdLst>
                <a:gd name="T0" fmla="+- 0 10760 10380"/>
                <a:gd name="T1" fmla="*/ T0 w 761"/>
                <a:gd name="T2" fmla="+- 0 4967 4967"/>
                <a:gd name="T3" fmla="*/ 4967 h 381"/>
                <a:gd name="T4" fmla="+- 0 10380 10380"/>
                <a:gd name="T5" fmla="*/ T4 w 761"/>
                <a:gd name="T6" fmla="+- 0 5347 4967"/>
                <a:gd name="T7" fmla="*/ 5347 h 381"/>
                <a:gd name="T8" fmla="+- 0 11140 10380"/>
                <a:gd name="T9" fmla="*/ T8 w 761"/>
                <a:gd name="T10" fmla="+- 0 5347 4967"/>
                <a:gd name="T11" fmla="*/ 5347 h 381"/>
                <a:gd name="T12" fmla="+- 0 10760 10380"/>
                <a:gd name="T13" fmla="*/ T12 w 761"/>
                <a:gd name="T14" fmla="+- 0 4967 4967"/>
                <a:gd name="T15" fmla="*/ 4967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1" name="Freeform 368">
              <a:extLst>
                <a:ext uri="{FF2B5EF4-FFF2-40B4-BE49-F238E27FC236}">
                  <a16:creationId xmlns:a16="http://schemas.microsoft.com/office/drawing/2014/main" id="{C895A8C4-17B6-4951-9963-B2A8AB61C2CB}"/>
                </a:ext>
              </a:extLst>
            </xdr:cNvPr>
            <xdr:cNvSpPr>
              <a:spLocks/>
            </xdr:cNvSpPr>
          </xdr:nvSpPr>
          <xdr:spPr bwMode="auto">
            <a:xfrm>
              <a:off x="8395" y="5849"/>
              <a:ext cx="549" cy="1092"/>
            </a:xfrm>
            <a:custGeom>
              <a:avLst/>
              <a:gdLst>
                <a:gd name="T0" fmla="+- 0 10378 10378"/>
                <a:gd name="T1" fmla="*/ T0 w 381"/>
                <a:gd name="T2" fmla="+- 0 4585 4585"/>
                <a:gd name="T3" fmla="*/ 4585 h 761"/>
                <a:gd name="T4" fmla="+- 0 10378 10378"/>
                <a:gd name="T5" fmla="*/ T4 w 381"/>
                <a:gd name="T6" fmla="+- 0 5346 4585"/>
                <a:gd name="T7" fmla="*/ 5346 h 761"/>
                <a:gd name="T8" fmla="+- 0 10758 10378"/>
                <a:gd name="T9" fmla="*/ T8 w 381"/>
                <a:gd name="T10" fmla="+- 0 4965 4585"/>
                <a:gd name="T11" fmla="*/ 4965 h 761"/>
                <a:gd name="T12" fmla="+- 0 10378 10378"/>
                <a:gd name="T13" fmla="*/ T12 w 381"/>
                <a:gd name="T14" fmla="+- 0 4585 4585"/>
                <a:gd name="T15" fmla="*/ 4585 h 761"/>
              </a:gdLst>
              <a:ahLst/>
              <a:cxnLst>
                <a:cxn ang="0">
                  <a:pos x="T1" y="T3"/>
                </a:cxn>
                <a:cxn ang="0">
                  <a:pos x="T5" y="T7"/>
                </a:cxn>
                <a:cxn ang="0">
                  <a:pos x="T9" y="T11"/>
                </a:cxn>
                <a:cxn ang="0">
                  <a:pos x="T13" y="T15"/>
                </a:cxn>
              </a:cxnLst>
              <a:rect l="0" t="0" r="r" b="b"/>
              <a:pathLst>
                <a:path w="381" h="761">
                  <a:moveTo>
                    <a:pt x="0" y="0"/>
                  </a:moveTo>
                  <a:lnTo>
                    <a:pt x="0" y="761"/>
                  </a:lnTo>
                  <a:lnTo>
                    <a:pt x="380" y="380"/>
                  </a:lnTo>
                  <a:lnTo>
                    <a:pt x="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2" name="Freeform 369">
              <a:extLst>
                <a:ext uri="{FF2B5EF4-FFF2-40B4-BE49-F238E27FC236}">
                  <a16:creationId xmlns:a16="http://schemas.microsoft.com/office/drawing/2014/main" id="{02C4530B-024B-4B1D-8E57-55CA33FABD6A}"/>
                </a:ext>
              </a:extLst>
            </xdr:cNvPr>
            <xdr:cNvSpPr>
              <a:spLocks/>
            </xdr:cNvSpPr>
          </xdr:nvSpPr>
          <xdr:spPr bwMode="auto">
            <a:xfrm>
              <a:off x="7847" y="5849"/>
              <a:ext cx="549" cy="1092"/>
            </a:xfrm>
            <a:custGeom>
              <a:avLst/>
              <a:gdLst>
                <a:gd name="T0" fmla="+- 0 10378 9998"/>
                <a:gd name="T1" fmla="*/ T0 w 381"/>
                <a:gd name="T2" fmla="+- 0 4585 4585"/>
                <a:gd name="T3" fmla="*/ 4585 h 761"/>
                <a:gd name="T4" fmla="+- 0 9998 9998"/>
                <a:gd name="T5" fmla="*/ T4 w 381"/>
                <a:gd name="T6" fmla="+- 0 4965 4585"/>
                <a:gd name="T7" fmla="*/ 4965 h 761"/>
                <a:gd name="T8" fmla="+- 0 10378 9998"/>
                <a:gd name="T9" fmla="*/ T8 w 381"/>
                <a:gd name="T10" fmla="+- 0 5346 4585"/>
                <a:gd name="T11" fmla="*/ 5346 h 761"/>
                <a:gd name="T12" fmla="+- 0 10378 9998"/>
                <a:gd name="T13" fmla="*/ T12 w 381"/>
                <a:gd name="T14" fmla="+- 0 4585 4585"/>
                <a:gd name="T15" fmla="*/ 4585 h 761"/>
              </a:gdLst>
              <a:ahLst/>
              <a:cxnLst>
                <a:cxn ang="0">
                  <a:pos x="T1" y="T3"/>
                </a:cxn>
                <a:cxn ang="0">
                  <a:pos x="T5" y="T7"/>
                </a:cxn>
                <a:cxn ang="0">
                  <a:pos x="T9" y="T11"/>
                </a:cxn>
                <a:cxn ang="0">
                  <a:pos x="T13" y="T15"/>
                </a:cxn>
              </a:cxnLst>
              <a:rect l="0" t="0" r="r" b="b"/>
              <a:pathLst>
                <a:path w="381" h="761">
                  <a:moveTo>
                    <a:pt x="380" y="0"/>
                  </a:moveTo>
                  <a:lnTo>
                    <a:pt x="0" y="380"/>
                  </a:lnTo>
                  <a:lnTo>
                    <a:pt x="380" y="761"/>
                  </a:lnTo>
                  <a:lnTo>
                    <a:pt x="380" y="0"/>
                  </a:lnTo>
                  <a:close/>
                </a:path>
              </a:pathLst>
            </a:custGeom>
            <a:solidFill>
              <a:srgbClr val="00AEEF"/>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3" name="Freeform 370">
              <a:extLst>
                <a:ext uri="{FF2B5EF4-FFF2-40B4-BE49-F238E27FC236}">
                  <a16:creationId xmlns:a16="http://schemas.microsoft.com/office/drawing/2014/main" id="{74F4AC8C-D9C0-4AA1-A977-9F3BDF555B4E}"/>
                </a:ext>
              </a:extLst>
            </xdr:cNvPr>
            <xdr:cNvSpPr>
              <a:spLocks/>
            </xdr:cNvSpPr>
          </xdr:nvSpPr>
          <xdr:spPr bwMode="auto">
            <a:xfrm>
              <a:off x="7297" y="6397"/>
              <a:ext cx="1097" cy="546"/>
            </a:xfrm>
            <a:custGeom>
              <a:avLst/>
              <a:gdLst>
                <a:gd name="T0" fmla="+- 0 9996 9616"/>
                <a:gd name="T1" fmla="*/ T0 w 761"/>
                <a:gd name="T2" fmla="+- 0 4967 4967"/>
                <a:gd name="T3" fmla="*/ 4967 h 381"/>
                <a:gd name="T4" fmla="+- 0 9616 9616"/>
                <a:gd name="T5" fmla="*/ T4 w 761"/>
                <a:gd name="T6" fmla="+- 0 5347 4967"/>
                <a:gd name="T7" fmla="*/ 5347 h 381"/>
                <a:gd name="T8" fmla="+- 0 10376 9616"/>
                <a:gd name="T9" fmla="*/ T8 w 761"/>
                <a:gd name="T10" fmla="+- 0 5347 4967"/>
                <a:gd name="T11" fmla="*/ 5347 h 381"/>
                <a:gd name="T12" fmla="+- 0 9996 9616"/>
                <a:gd name="T13" fmla="*/ T12 w 761"/>
                <a:gd name="T14" fmla="+- 0 4967 4967"/>
                <a:gd name="T15" fmla="*/ 4967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4" name="Freeform 371">
              <a:extLst>
                <a:ext uri="{FF2B5EF4-FFF2-40B4-BE49-F238E27FC236}">
                  <a16:creationId xmlns:a16="http://schemas.microsoft.com/office/drawing/2014/main" id="{E2271D2A-60FB-429E-B6B3-C3099912CA90}"/>
                </a:ext>
              </a:extLst>
            </xdr:cNvPr>
            <xdr:cNvSpPr>
              <a:spLocks/>
            </xdr:cNvSpPr>
          </xdr:nvSpPr>
          <xdr:spPr bwMode="auto">
            <a:xfrm>
              <a:off x="7295" y="5849"/>
              <a:ext cx="549" cy="1092"/>
            </a:xfrm>
            <a:custGeom>
              <a:avLst/>
              <a:gdLst>
                <a:gd name="T0" fmla="+- 0 9614 9614"/>
                <a:gd name="T1" fmla="*/ T0 w 381"/>
                <a:gd name="T2" fmla="+- 0 4585 4585"/>
                <a:gd name="T3" fmla="*/ 4585 h 761"/>
                <a:gd name="T4" fmla="+- 0 9614 9614"/>
                <a:gd name="T5" fmla="*/ T4 w 381"/>
                <a:gd name="T6" fmla="+- 0 5346 4585"/>
                <a:gd name="T7" fmla="*/ 5346 h 761"/>
                <a:gd name="T8" fmla="+- 0 9994 9614"/>
                <a:gd name="T9" fmla="*/ T8 w 381"/>
                <a:gd name="T10" fmla="+- 0 4965 4585"/>
                <a:gd name="T11" fmla="*/ 4965 h 761"/>
                <a:gd name="T12" fmla="+- 0 9614 9614"/>
                <a:gd name="T13" fmla="*/ T12 w 381"/>
                <a:gd name="T14" fmla="+- 0 4585 4585"/>
                <a:gd name="T15" fmla="*/ 4585 h 761"/>
              </a:gdLst>
              <a:ahLst/>
              <a:cxnLst>
                <a:cxn ang="0">
                  <a:pos x="T1" y="T3"/>
                </a:cxn>
                <a:cxn ang="0">
                  <a:pos x="T5" y="T7"/>
                </a:cxn>
                <a:cxn ang="0">
                  <a:pos x="T9" y="T11"/>
                </a:cxn>
                <a:cxn ang="0">
                  <a:pos x="T13" y="T15"/>
                </a:cxn>
              </a:cxnLst>
              <a:rect l="0" t="0" r="r" b="b"/>
              <a:pathLst>
                <a:path w="381" h="761">
                  <a:moveTo>
                    <a:pt x="0" y="0"/>
                  </a:moveTo>
                  <a:lnTo>
                    <a:pt x="0" y="761"/>
                  </a:lnTo>
                  <a:lnTo>
                    <a:pt x="380" y="380"/>
                  </a:lnTo>
                  <a:lnTo>
                    <a:pt x="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5" name="Freeform 372">
              <a:extLst>
                <a:ext uri="{FF2B5EF4-FFF2-40B4-BE49-F238E27FC236}">
                  <a16:creationId xmlns:a16="http://schemas.microsoft.com/office/drawing/2014/main" id="{0749CE4A-7E33-496C-9993-64B9979DB910}"/>
                </a:ext>
              </a:extLst>
            </xdr:cNvPr>
            <xdr:cNvSpPr>
              <a:spLocks/>
            </xdr:cNvSpPr>
          </xdr:nvSpPr>
          <xdr:spPr bwMode="auto">
            <a:xfrm>
              <a:off x="7297" y="5847"/>
              <a:ext cx="1097" cy="546"/>
            </a:xfrm>
            <a:custGeom>
              <a:avLst/>
              <a:gdLst>
                <a:gd name="T0" fmla="+- 0 10376 9616"/>
                <a:gd name="T1" fmla="*/ T0 w 761"/>
                <a:gd name="T2" fmla="+- 0 4584 4584"/>
                <a:gd name="T3" fmla="*/ 4584 h 381"/>
                <a:gd name="T4" fmla="+- 0 9616 9616"/>
                <a:gd name="T5" fmla="*/ T4 w 761"/>
                <a:gd name="T6" fmla="+- 0 4584 4584"/>
                <a:gd name="T7" fmla="*/ 4584 h 381"/>
                <a:gd name="T8" fmla="+- 0 9996 9616"/>
                <a:gd name="T9" fmla="*/ T8 w 761"/>
                <a:gd name="T10" fmla="+- 0 4964 4584"/>
                <a:gd name="T11" fmla="*/ 4964 h 381"/>
                <a:gd name="T12" fmla="+- 0 10376 9616"/>
                <a:gd name="T13" fmla="*/ T12 w 761"/>
                <a:gd name="T14" fmla="+- 0 4584 4584"/>
                <a:gd name="T15" fmla="*/ 4584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6" name="Freeform 373">
              <a:extLst>
                <a:ext uri="{FF2B5EF4-FFF2-40B4-BE49-F238E27FC236}">
                  <a16:creationId xmlns:a16="http://schemas.microsoft.com/office/drawing/2014/main" id="{1A0E26D0-0DA6-4DFC-8770-9ECB065942D3}"/>
                </a:ext>
              </a:extLst>
            </xdr:cNvPr>
            <xdr:cNvSpPr>
              <a:spLocks/>
            </xdr:cNvSpPr>
          </xdr:nvSpPr>
          <xdr:spPr bwMode="auto">
            <a:xfrm>
              <a:off x="6746" y="5849"/>
              <a:ext cx="549" cy="1092"/>
            </a:xfrm>
            <a:custGeom>
              <a:avLst/>
              <a:gdLst>
                <a:gd name="T0" fmla="+- 0 9614 9234"/>
                <a:gd name="T1" fmla="*/ T0 w 381"/>
                <a:gd name="T2" fmla="+- 0 4585 4585"/>
                <a:gd name="T3" fmla="*/ 4585 h 761"/>
                <a:gd name="T4" fmla="+- 0 9234 9234"/>
                <a:gd name="T5" fmla="*/ T4 w 381"/>
                <a:gd name="T6" fmla="+- 0 4965 4585"/>
                <a:gd name="T7" fmla="*/ 4965 h 761"/>
                <a:gd name="T8" fmla="+- 0 9614 9234"/>
                <a:gd name="T9" fmla="*/ T8 w 381"/>
                <a:gd name="T10" fmla="+- 0 5346 4585"/>
                <a:gd name="T11" fmla="*/ 5346 h 761"/>
                <a:gd name="T12" fmla="+- 0 9614 9234"/>
                <a:gd name="T13" fmla="*/ T12 w 381"/>
                <a:gd name="T14" fmla="+- 0 4585 4585"/>
                <a:gd name="T15" fmla="*/ 4585 h 761"/>
              </a:gdLst>
              <a:ahLst/>
              <a:cxnLst>
                <a:cxn ang="0">
                  <a:pos x="T1" y="T3"/>
                </a:cxn>
                <a:cxn ang="0">
                  <a:pos x="T5" y="T7"/>
                </a:cxn>
                <a:cxn ang="0">
                  <a:pos x="T9" y="T11"/>
                </a:cxn>
                <a:cxn ang="0">
                  <a:pos x="T13" y="T15"/>
                </a:cxn>
              </a:cxnLst>
              <a:rect l="0" t="0" r="r" b="b"/>
              <a:pathLst>
                <a:path w="381" h="761">
                  <a:moveTo>
                    <a:pt x="380" y="0"/>
                  </a:moveTo>
                  <a:lnTo>
                    <a:pt x="0" y="380"/>
                  </a:lnTo>
                  <a:lnTo>
                    <a:pt x="380" y="761"/>
                  </a:lnTo>
                  <a:lnTo>
                    <a:pt x="38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7" name="Freeform 374">
              <a:extLst>
                <a:ext uri="{FF2B5EF4-FFF2-40B4-BE49-F238E27FC236}">
                  <a16:creationId xmlns:a16="http://schemas.microsoft.com/office/drawing/2014/main" id="{1F141D5C-3DB4-4C84-9035-A3D0ADC06CAF}"/>
                </a:ext>
              </a:extLst>
            </xdr:cNvPr>
            <xdr:cNvSpPr>
              <a:spLocks/>
            </xdr:cNvSpPr>
          </xdr:nvSpPr>
          <xdr:spPr bwMode="auto">
            <a:xfrm>
              <a:off x="6197" y="6397"/>
              <a:ext cx="1097" cy="546"/>
            </a:xfrm>
            <a:custGeom>
              <a:avLst/>
              <a:gdLst>
                <a:gd name="T0" fmla="+- 0 9232 8852"/>
                <a:gd name="T1" fmla="*/ T0 w 761"/>
                <a:gd name="T2" fmla="+- 0 4967 4967"/>
                <a:gd name="T3" fmla="*/ 4967 h 381"/>
                <a:gd name="T4" fmla="+- 0 8852 8852"/>
                <a:gd name="T5" fmla="*/ T4 w 761"/>
                <a:gd name="T6" fmla="+- 0 5347 4967"/>
                <a:gd name="T7" fmla="*/ 5347 h 381"/>
                <a:gd name="T8" fmla="+- 0 9612 8852"/>
                <a:gd name="T9" fmla="*/ T8 w 761"/>
                <a:gd name="T10" fmla="+- 0 5347 4967"/>
                <a:gd name="T11" fmla="*/ 5347 h 381"/>
                <a:gd name="T12" fmla="+- 0 9232 8852"/>
                <a:gd name="T13" fmla="*/ T12 w 761"/>
                <a:gd name="T14" fmla="+- 0 4967 4967"/>
                <a:gd name="T15" fmla="*/ 4967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B8C0E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8" name="Freeform 375">
              <a:extLst>
                <a:ext uri="{FF2B5EF4-FFF2-40B4-BE49-F238E27FC236}">
                  <a16:creationId xmlns:a16="http://schemas.microsoft.com/office/drawing/2014/main" id="{B887FFA1-FCD9-4770-803A-57F38001BF4E}"/>
                </a:ext>
              </a:extLst>
            </xdr:cNvPr>
            <xdr:cNvSpPr>
              <a:spLocks/>
            </xdr:cNvSpPr>
          </xdr:nvSpPr>
          <xdr:spPr bwMode="auto">
            <a:xfrm>
              <a:off x="6197" y="5847"/>
              <a:ext cx="1097" cy="546"/>
            </a:xfrm>
            <a:custGeom>
              <a:avLst/>
              <a:gdLst>
                <a:gd name="T0" fmla="+- 0 9612 8852"/>
                <a:gd name="T1" fmla="*/ T0 w 761"/>
                <a:gd name="T2" fmla="+- 0 4584 4584"/>
                <a:gd name="T3" fmla="*/ 4584 h 381"/>
                <a:gd name="T4" fmla="+- 0 8852 8852"/>
                <a:gd name="T5" fmla="*/ T4 w 761"/>
                <a:gd name="T6" fmla="+- 0 4584 4584"/>
                <a:gd name="T7" fmla="*/ 4584 h 381"/>
                <a:gd name="T8" fmla="+- 0 9232 8852"/>
                <a:gd name="T9" fmla="*/ T8 w 761"/>
                <a:gd name="T10" fmla="+- 0 4964 4584"/>
                <a:gd name="T11" fmla="*/ 4964 h 381"/>
                <a:gd name="T12" fmla="+- 0 9612 8852"/>
                <a:gd name="T13" fmla="*/ T12 w 761"/>
                <a:gd name="T14" fmla="+- 0 4584 4584"/>
                <a:gd name="T15" fmla="*/ 4584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49" name="Freeform 376">
              <a:extLst>
                <a:ext uri="{FF2B5EF4-FFF2-40B4-BE49-F238E27FC236}">
                  <a16:creationId xmlns:a16="http://schemas.microsoft.com/office/drawing/2014/main" id="{AF240C28-8CE8-4478-B461-8E56F7E45D02}"/>
                </a:ext>
              </a:extLst>
            </xdr:cNvPr>
            <xdr:cNvSpPr>
              <a:spLocks/>
            </xdr:cNvSpPr>
          </xdr:nvSpPr>
          <xdr:spPr bwMode="auto">
            <a:xfrm>
              <a:off x="5646" y="5849"/>
              <a:ext cx="549" cy="1092"/>
            </a:xfrm>
            <a:custGeom>
              <a:avLst/>
              <a:gdLst>
                <a:gd name="T0" fmla="+- 0 8850 8470"/>
                <a:gd name="T1" fmla="*/ T0 w 381"/>
                <a:gd name="T2" fmla="+- 0 4585 4585"/>
                <a:gd name="T3" fmla="*/ 4585 h 761"/>
                <a:gd name="T4" fmla="+- 0 8470 8470"/>
                <a:gd name="T5" fmla="*/ T4 w 381"/>
                <a:gd name="T6" fmla="+- 0 4965 4585"/>
                <a:gd name="T7" fmla="*/ 4965 h 761"/>
                <a:gd name="T8" fmla="+- 0 8850 8470"/>
                <a:gd name="T9" fmla="*/ T8 w 381"/>
                <a:gd name="T10" fmla="+- 0 5346 4585"/>
                <a:gd name="T11" fmla="*/ 5346 h 761"/>
                <a:gd name="T12" fmla="+- 0 8850 8470"/>
                <a:gd name="T13" fmla="*/ T12 w 381"/>
                <a:gd name="T14" fmla="+- 0 4585 4585"/>
                <a:gd name="T15" fmla="*/ 4585 h 761"/>
              </a:gdLst>
              <a:ahLst/>
              <a:cxnLst>
                <a:cxn ang="0">
                  <a:pos x="T1" y="T3"/>
                </a:cxn>
                <a:cxn ang="0">
                  <a:pos x="T5" y="T7"/>
                </a:cxn>
                <a:cxn ang="0">
                  <a:pos x="T9" y="T11"/>
                </a:cxn>
                <a:cxn ang="0">
                  <a:pos x="T13" y="T15"/>
                </a:cxn>
              </a:cxnLst>
              <a:rect l="0" t="0" r="r" b="b"/>
              <a:pathLst>
                <a:path w="381" h="761">
                  <a:moveTo>
                    <a:pt x="380" y="0"/>
                  </a:moveTo>
                  <a:lnTo>
                    <a:pt x="0" y="380"/>
                  </a:lnTo>
                  <a:lnTo>
                    <a:pt x="380" y="761"/>
                  </a:lnTo>
                  <a:lnTo>
                    <a:pt x="380" y="0"/>
                  </a:lnTo>
                  <a:close/>
                </a:path>
              </a:pathLst>
            </a:custGeom>
            <a:solidFill>
              <a:srgbClr val="9CBDE4"/>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0" name="Freeform 377">
              <a:extLst>
                <a:ext uri="{FF2B5EF4-FFF2-40B4-BE49-F238E27FC236}">
                  <a16:creationId xmlns:a16="http://schemas.microsoft.com/office/drawing/2014/main" id="{D4B64CF4-47A7-4100-94B3-11D3AA73995D}"/>
                </a:ext>
              </a:extLst>
            </xdr:cNvPr>
            <xdr:cNvSpPr>
              <a:spLocks/>
            </xdr:cNvSpPr>
          </xdr:nvSpPr>
          <xdr:spPr bwMode="auto">
            <a:xfrm>
              <a:off x="5096" y="6397"/>
              <a:ext cx="1097" cy="546"/>
            </a:xfrm>
            <a:custGeom>
              <a:avLst/>
              <a:gdLst>
                <a:gd name="T0" fmla="+- 0 8468 8088"/>
                <a:gd name="T1" fmla="*/ T0 w 761"/>
                <a:gd name="T2" fmla="+- 0 4967 4967"/>
                <a:gd name="T3" fmla="*/ 4967 h 381"/>
                <a:gd name="T4" fmla="+- 0 8088 8088"/>
                <a:gd name="T5" fmla="*/ T4 w 761"/>
                <a:gd name="T6" fmla="+- 0 5347 4967"/>
                <a:gd name="T7" fmla="*/ 5347 h 381"/>
                <a:gd name="T8" fmla="+- 0 8848 8088"/>
                <a:gd name="T9" fmla="*/ T8 w 761"/>
                <a:gd name="T10" fmla="+- 0 5347 4967"/>
                <a:gd name="T11" fmla="*/ 5347 h 381"/>
                <a:gd name="T12" fmla="+- 0 8468 8088"/>
                <a:gd name="T13" fmla="*/ T12 w 761"/>
                <a:gd name="T14" fmla="+- 0 4967 4967"/>
                <a:gd name="T15" fmla="*/ 4967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1" name="Freeform 378">
              <a:extLst>
                <a:ext uri="{FF2B5EF4-FFF2-40B4-BE49-F238E27FC236}">
                  <a16:creationId xmlns:a16="http://schemas.microsoft.com/office/drawing/2014/main" id="{C35B89C1-DF88-44D0-8A5A-66688F87B8D1}"/>
                </a:ext>
              </a:extLst>
            </xdr:cNvPr>
            <xdr:cNvSpPr>
              <a:spLocks/>
            </xdr:cNvSpPr>
          </xdr:nvSpPr>
          <xdr:spPr bwMode="auto">
            <a:xfrm>
              <a:off x="5096" y="5847"/>
              <a:ext cx="1097" cy="546"/>
            </a:xfrm>
            <a:custGeom>
              <a:avLst/>
              <a:gdLst>
                <a:gd name="T0" fmla="+- 0 8848 8088"/>
                <a:gd name="T1" fmla="*/ T0 w 761"/>
                <a:gd name="T2" fmla="+- 0 4584 4584"/>
                <a:gd name="T3" fmla="*/ 4584 h 381"/>
                <a:gd name="T4" fmla="+- 0 8088 8088"/>
                <a:gd name="T5" fmla="*/ T4 w 761"/>
                <a:gd name="T6" fmla="+- 0 4584 4584"/>
                <a:gd name="T7" fmla="*/ 4584 h 381"/>
                <a:gd name="T8" fmla="+- 0 8468 8088"/>
                <a:gd name="T9" fmla="*/ T8 w 761"/>
                <a:gd name="T10" fmla="+- 0 4964 4584"/>
                <a:gd name="T11" fmla="*/ 4964 h 381"/>
                <a:gd name="T12" fmla="+- 0 8848 8088"/>
                <a:gd name="T13" fmla="*/ T12 w 761"/>
                <a:gd name="T14" fmla="+- 0 4584 4584"/>
                <a:gd name="T15" fmla="*/ 4584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2" name="Freeform 379">
              <a:extLst>
                <a:ext uri="{FF2B5EF4-FFF2-40B4-BE49-F238E27FC236}">
                  <a16:creationId xmlns:a16="http://schemas.microsoft.com/office/drawing/2014/main" id="{0B165624-A7D6-4DDE-BA88-DFC099096441}"/>
                </a:ext>
              </a:extLst>
            </xdr:cNvPr>
            <xdr:cNvSpPr>
              <a:spLocks/>
            </xdr:cNvSpPr>
          </xdr:nvSpPr>
          <xdr:spPr bwMode="auto">
            <a:xfrm>
              <a:off x="7297" y="5302"/>
              <a:ext cx="1097" cy="546"/>
            </a:xfrm>
            <a:custGeom>
              <a:avLst/>
              <a:gdLst>
                <a:gd name="T0" fmla="+- 0 9996 9616"/>
                <a:gd name="T1" fmla="*/ T0 w 761"/>
                <a:gd name="T2" fmla="+- 0 4203 4203"/>
                <a:gd name="T3" fmla="*/ 4203 h 381"/>
                <a:gd name="T4" fmla="+- 0 9616 9616"/>
                <a:gd name="T5" fmla="*/ T4 w 761"/>
                <a:gd name="T6" fmla="+- 0 4584 4203"/>
                <a:gd name="T7" fmla="*/ 4584 h 381"/>
                <a:gd name="T8" fmla="+- 0 10376 9616"/>
                <a:gd name="T9" fmla="*/ T8 w 761"/>
                <a:gd name="T10" fmla="+- 0 4584 4203"/>
                <a:gd name="T11" fmla="*/ 4584 h 381"/>
                <a:gd name="T12" fmla="+- 0 9996 9616"/>
                <a:gd name="T13" fmla="*/ T12 w 761"/>
                <a:gd name="T14" fmla="+- 0 4203 4203"/>
                <a:gd name="T15" fmla="*/ 4203 h 381"/>
              </a:gdLst>
              <a:ahLst/>
              <a:cxnLst>
                <a:cxn ang="0">
                  <a:pos x="T1" y="T3"/>
                </a:cxn>
                <a:cxn ang="0">
                  <a:pos x="T5" y="T7"/>
                </a:cxn>
                <a:cxn ang="0">
                  <a:pos x="T9" y="T11"/>
                </a:cxn>
                <a:cxn ang="0">
                  <a:pos x="T13" y="T15"/>
                </a:cxn>
              </a:cxnLst>
              <a:rect l="0" t="0" r="r" b="b"/>
              <a:pathLst>
                <a:path w="761" h="381">
                  <a:moveTo>
                    <a:pt x="380" y="0"/>
                  </a:moveTo>
                  <a:lnTo>
                    <a:pt x="0" y="381"/>
                  </a:lnTo>
                  <a:lnTo>
                    <a:pt x="760" y="381"/>
                  </a:lnTo>
                  <a:lnTo>
                    <a:pt x="38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3" name="Freeform 380">
              <a:extLst>
                <a:ext uri="{FF2B5EF4-FFF2-40B4-BE49-F238E27FC236}">
                  <a16:creationId xmlns:a16="http://schemas.microsoft.com/office/drawing/2014/main" id="{1861D652-9C1F-412E-8DB0-02CBEC0A48F3}"/>
                </a:ext>
              </a:extLst>
            </xdr:cNvPr>
            <xdr:cNvSpPr>
              <a:spLocks/>
            </xdr:cNvSpPr>
          </xdr:nvSpPr>
          <xdr:spPr bwMode="auto">
            <a:xfrm>
              <a:off x="7295" y="4754"/>
              <a:ext cx="549" cy="1092"/>
            </a:xfrm>
            <a:custGeom>
              <a:avLst/>
              <a:gdLst>
                <a:gd name="T0" fmla="+- 0 9614 9614"/>
                <a:gd name="T1" fmla="*/ T0 w 381"/>
                <a:gd name="T2" fmla="+- 0 3822 3822"/>
                <a:gd name="T3" fmla="*/ 3822 h 761"/>
                <a:gd name="T4" fmla="+- 0 9614 9614"/>
                <a:gd name="T5" fmla="*/ T4 w 381"/>
                <a:gd name="T6" fmla="+- 0 4582 3822"/>
                <a:gd name="T7" fmla="*/ 4582 h 761"/>
                <a:gd name="T8" fmla="+- 0 9994 9614"/>
                <a:gd name="T9" fmla="*/ T8 w 381"/>
                <a:gd name="T10" fmla="+- 0 4202 3822"/>
                <a:gd name="T11" fmla="*/ 4202 h 761"/>
                <a:gd name="T12" fmla="+- 0 9614 9614"/>
                <a:gd name="T13" fmla="*/ T12 w 381"/>
                <a:gd name="T14" fmla="+- 0 3822 3822"/>
                <a:gd name="T15" fmla="*/ 3822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4" name="Freeform 381">
              <a:extLst>
                <a:ext uri="{FF2B5EF4-FFF2-40B4-BE49-F238E27FC236}">
                  <a16:creationId xmlns:a16="http://schemas.microsoft.com/office/drawing/2014/main" id="{58C044B2-3A3B-4999-B89B-809CC2C4F9F8}"/>
                </a:ext>
              </a:extLst>
            </xdr:cNvPr>
            <xdr:cNvSpPr>
              <a:spLocks/>
            </xdr:cNvSpPr>
          </xdr:nvSpPr>
          <xdr:spPr bwMode="auto">
            <a:xfrm>
              <a:off x="6746" y="4754"/>
              <a:ext cx="549" cy="1092"/>
            </a:xfrm>
            <a:custGeom>
              <a:avLst/>
              <a:gdLst>
                <a:gd name="T0" fmla="+- 0 9614 9234"/>
                <a:gd name="T1" fmla="*/ T0 w 381"/>
                <a:gd name="T2" fmla="+- 0 3822 3822"/>
                <a:gd name="T3" fmla="*/ 3822 h 761"/>
                <a:gd name="T4" fmla="+- 0 9234 9234"/>
                <a:gd name="T5" fmla="*/ T4 w 381"/>
                <a:gd name="T6" fmla="+- 0 4202 3822"/>
                <a:gd name="T7" fmla="*/ 4202 h 761"/>
                <a:gd name="T8" fmla="+- 0 9614 9234"/>
                <a:gd name="T9" fmla="*/ T8 w 381"/>
                <a:gd name="T10" fmla="+- 0 4582 3822"/>
                <a:gd name="T11" fmla="*/ 4582 h 761"/>
                <a:gd name="T12" fmla="+- 0 9614 9234"/>
                <a:gd name="T13" fmla="*/ T12 w 381"/>
                <a:gd name="T14" fmla="+- 0 3822 3822"/>
                <a:gd name="T15" fmla="*/ 3822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5" name="Freeform 382">
              <a:extLst>
                <a:ext uri="{FF2B5EF4-FFF2-40B4-BE49-F238E27FC236}">
                  <a16:creationId xmlns:a16="http://schemas.microsoft.com/office/drawing/2014/main" id="{B9ADEC70-8641-4BB2-894E-A758DD8ED3F0}"/>
                </a:ext>
              </a:extLst>
            </xdr:cNvPr>
            <xdr:cNvSpPr>
              <a:spLocks/>
            </xdr:cNvSpPr>
          </xdr:nvSpPr>
          <xdr:spPr bwMode="auto">
            <a:xfrm>
              <a:off x="6197" y="5302"/>
              <a:ext cx="1097" cy="546"/>
            </a:xfrm>
            <a:custGeom>
              <a:avLst/>
              <a:gdLst>
                <a:gd name="T0" fmla="+- 0 9232 8852"/>
                <a:gd name="T1" fmla="*/ T0 w 761"/>
                <a:gd name="T2" fmla="+- 0 4203 4203"/>
                <a:gd name="T3" fmla="*/ 4203 h 381"/>
                <a:gd name="T4" fmla="+- 0 8852 8852"/>
                <a:gd name="T5" fmla="*/ T4 w 761"/>
                <a:gd name="T6" fmla="+- 0 4584 4203"/>
                <a:gd name="T7" fmla="*/ 4584 h 381"/>
                <a:gd name="T8" fmla="+- 0 9612 8852"/>
                <a:gd name="T9" fmla="*/ T8 w 761"/>
                <a:gd name="T10" fmla="+- 0 4584 4203"/>
                <a:gd name="T11" fmla="*/ 4584 h 381"/>
                <a:gd name="T12" fmla="+- 0 9232 8852"/>
                <a:gd name="T13" fmla="*/ T12 w 761"/>
                <a:gd name="T14" fmla="+- 0 4203 4203"/>
                <a:gd name="T15" fmla="*/ 4203 h 381"/>
              </a:gdLst>
              <a:ahLst/>
              <a:cxnLst>
                <a:cxn ang="0">
                  <a:pos x="T1" y="T3"/>
                </a:cxn>
                <a:cxn ang="0">
                  <a:pos x="T5" y="T7"/>
                </a:cxn>
                <a:cxn ang="0">
                  <a:pos x="T9" y="T11"/>
                </a:cxn>
                <a:cxn ang="0">
                  <a:pos x="T13" y="T15"/>
                </a:cxn>
              </a:cxnLst>
              <a:rect l="0" t="0" r="r" b="b"/>
              <a:pathLst>
                <a:path w="761" h="381">
                  <a:moveTo>
                    <a:pt x="380" y="0"/>
                  </a:moveTo>
                  <a:lnTo>
                    <a:pt x="0" y="381"/>
                  </a:lnTo>
                  <a:lnTo>
                    <a:pt x="760" y="381"/>
                  </a:lnTo>
                  <a:lnTo>
                    <a:pt x="380" y="0"/>
                  </a:lnTo>
                  <a:close/>
                </a:path>
              </a:pathLst>
            </a:custGeom>
            <a:solidFill>
              <a:srgbClr val="BBD0E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6" name="Freeform 383">
              <a:extLst>
                <a:ext uri="{FF2B5EF4-FFF2-40B4-BE49-F238E27FC236}">
                  <a16:creationId xmlns:a16="http://schemas.microsoft.com/office/drawing/2014/main" id="{DA999BC9-E9D1-4386-86E7-353F04879304}"/>
                </a:ext>
              </a:extLst>
            </xdr:cNvPr>
            <xdr:cNvSpPr>
              <a:spLocks/>
            </xdr:cNvSpPr>
          </xdr:nvSpPr>
          <xdr:spPr bwMode="auto">
            <a:xfrm>
              <a:off x="6194" y="4754"/>
              <a:ext cx="549" cy="1092"/>
            </a:xfrm>
            <a:custGeom>
              <a:avLst/>
              <a:gdLst>
                <a:gd name="T0" fmla="+- 0 8850 8850"/>
                <a:gd name="T1" fmla="*/ T0 w 381"/>
                <a:gd name="T2" fmla="+- 0 3822 3822"/>
                <a:gd name="T3" fmla="*/ 3822 h 761"/>
                <a:gd name="T4" fmla="+- 0 8850 8850"/>
                <a:gd name="T5" fmla="*/ T4 w 381"/>
                <a:gd name="T6" fmla="+- 0 4582 3822"/>
                <a:gd name="T7" fmla="*/ 4582 h 761"/>
                <a:gd name="T8" fmla="+- 0 9230 8850"/>
                <a:gd name="T9" fmla="*/ T8 w 381"/>
                <a:gd name="T10" fmla="+- 0 4202 3822"/>
                <a:gd name="T11" fmla="*/ 4202 h 761"/>
                <a:gd name="T12" fmla="+- 0 8850 8850"/>
                <a:gd name="T13" fmla="*/ T12 w 381"/>
                <a:gd name="T14" fmla="+- 0 3822 3822"/>
                <a:gd name="T15" fmla="*/ 3822 h 761"/>
              </a:gdLst>
              <a:ahLst/>
              <a:cxnLst>
                <a:cxn ang="0">
                  <a:pos x="T1" y="T3"/>
                </a:cxn>
                <a:cxn ang="0">
                  <a:pos x="T5" y="T7"/>
                </a:cxn>
                <a:cxn ang="0">
                  <a:pos x="T9" y="T11"/>
                </a:cxn>
                <a:cxn ang="0">
                  <a:pos x="T13" y="T15"/>
                </a:cxn>
              </a:cxnLst>
              <a:rect l="0" t="0" r="r" b="b"/>
              <a:pathLst>
                <a:path w="381" h="761">
                  <a:moveTo>
                    <a:pt x="0" y="0"/>
                  </a:moveTo>
                  <a:lnTo>
                    <a:pt x="0" y="760"/>
                  </a:lnTo>
                  <a:lnTo>
                    <a:pt x="380" y="380"/>
                  </a:lnTo>
                  <a:lnTo>
                    <a:pt x="0" y="0"/>
                  </a:lnTo>
                  <a:close/>
                </a:path>
              </a:pathLst>
            </a:custGeom>
            <a:solidFill>
              <a:srgbClr val="8CB4E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7" name="Freeform 384">
              <a:extLst>
                <a:ext uri="{FF2B5EF4-FFF2-40B4-BE49-F238E27FC236}">
                  <a16:creationId xmlns:a16="http://schemas.microsoft.com/office/drawing/2014/main" id="{B01A3B0D-7A13-42B6-980B-A0BB44E3B8D9}"/>
                </a:ext>
              </a:extLst>
            </xdr:cNvPr>
            <xdr:cNvSpPr>
              <a:spLocks/>
            </xdr:cNvSpPr>
          </xdr:nvSpPr>
          <xdr:spPr bwMode="auto">
            <a:xfrm>
              <a:off x="6197" y="4751"/>
              <a:ext cx="1097" cy="546"/>
            </a:xfrm>
            <a:custGeom>
              <a:avLst/>
              <a:gdLst>
                <a:gd name="T0" fmla="+- 0 9612 8852"/>
                <a:gd name="T1" fmla="*/ T0 w 761"/>
                <a:gd name="T2" fmla="+- 0 3820 3820"/>
                <a:gd name="T3" fmla="*/ 3820 h 381"/>
                <a:gd name="T4" fmla="+- 0 8852 8852"/>
                <a:gd name="T5" fmla="*/ T4 w 761"/>
                <a:gd name="T6" fmla="+- 0 3820 3820"/>
                <a:gd name="T7" fmla="*/ 3820 h 381"/>
                <a:gd name="T8" fmla="+- 0 9232 8852"/>
                <a:gd name="T9" fmla="*/ T8 w 761"/>
                <a:gd name="T10" fmla="+- 0 4200 3820"/>
                <a:gd name="T11" fmla="*/ 4200 h 381"/>
                <a:gd name="T12" fmla="+- 0 9612 8852"/>
                <a:gd name="T13" fmla="*/ T12 w 761"/>
                <a:gd name="T14" fmla="+- 0 3820 3820"/>
                <a:gd name="T15" fmla="*/ 3820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49648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8" name="Freeform 385">
              <a:extLst>
                <a:ext uri="{FF2B5EF4-FFF2-40B4-BE49-F238E27FC236}">
                  <a16:creationId xmlns:a16="http://schemas.microsoft.com/office/drawing/2014/main" id="{8772B362-1685-48FE-8E2A-E75F65473D9D}"/>
                </a:ext>
              </a:extLst>
            </xdr:cNvPr>
            <xdr:cNvSpPr>
              <a:spLocks/>
            </xdr:cNvSpPr>
          </xdr:nvSpPr>
          <xdr:spPr bwMode="auto">
            <a:xfrm>
              <a:off x="5646" y="4754"/>
              <a:ext cx="549" cy="1092"/>
            </a:xfrm>
            <a:custGeom>
              <a:avLst/>
              <a:gdLst>
                <a:gd name="T0" fmla="+- 0 8850 8470"/>
                <a:gd name="T1" fmla="*/ T0 w 381"/>
                <a:gd name="T2" fmla="+- 0 3822 3822"/>
                <a:gd name="T3" fmla="*/ 3822 h 761"/>
                <a:gd name="T4" fmla="+- 0 8470 8470"/>
                <a:gd name="T5" fmla="*/ T4 w 381"/>
                <a:gd name="T6" fmla="+- 0 4202 3822"/>
                <a:gd name="T7" fmla="*/ 4202 h 761"/>
                <a:gd name="T8" fmla="+- 0 8850 8470"/>
                <a:gd name="T9" fmla="*/ T8 w 381"/>
                <a:gd name="T10" fmla="+- 0 4582 3822"/>
                <a:gd name="T11" fmla="*/ 4582 h 761"/>
                <a:gd name="T12" fmla="+- 0 8850 8470"/>
                <a:gd name="T13" fmla="*/ T12 w 381"/>
                <a:gd name="T14" fmla="+- 0 3822 3822"/>
                <a:gd name="T15" fmla="*/ 3822 h 761"/>
              </a:gdLst>
              <a:ahLst/>
              <a:cxnLst>
                <a:cxn ang="0">
                  <a:pos x="T1" y="T3"/>
                </a:cxn>
                <a:cxn ang="0">
                  <a:pos x="T5" y="T7"/>
                </a:cxn>
                <a:cxn ang="0">
                  <a:pos x="T9" y="T11"/>
                </a:cxn>
                <a:cxn ang="0">
                  <a:pos x="T13" y="T15"/>
                </a:cxn>
              </a:cxnLst>
              <a:rect l="0" t="0" r="r" b="b"/>
              <a:pathLst>
                <a:path w="381" h="761">
                  <a:moveTo>
                    <a:pt x="380" y="0"/>
                  </a:moveTo>
                  <a:lnTo>
                    <a:pt x="0" y="380"/>
                  </a:lnTo>
                  <a:lnTo>
                    <a:pt x="380" y="760"/>
                  </a:lnTo>
                  <a:lnTo>
                    <a:pt x="38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59" name="Freeform 386">
              <a:extLst>
                <a:ext uri="{FF2B5EF4-FFF2-40B4-BE49-F238E27FC236}">
                  <a16:creationId xmlns:a16="http://schemas.microsoft.com/office/drawing/2014/main" id="{B4FD4E75-6ACF-4C1D-958D-B0363C8D3D27}"/>
                </a:ext>
              </a:extLst>
            </xdr:cNvPr>
            <xdr:cNvSpPr>
              <a:spLocks/>
            </xdr:cNvSpPr>
          </xdr:nvSpPr>
          <xdr:spPr bwMode="auto">
            <a:xfrm>
              <a:off x="5096" y="5302"/>
              <a:ext cx="1097" cy="546"/>
            </a:xfrm>
            <a:custGeom>
              <a:avLst/>
              <a:gdLst>
                <a:gd name="T0" fmla="+- 0 8468 8088"/>
                <a:gd name="T1" fmla="*/ T0 w 761"/>
                <a:gd name="T2" fmla="+- 0 4203 4203"/>
                <a:gd name="T3" fmla="*/ 4203 h 381"/>
                <a:gd name="T4" fmla="+- 0 8088 8088"/>
                <a:gd name="T5" fmla="*/ T4 w 761"/>
                <a:gd name="T6" fmla="+- 0 4584 4203"/>
                <a:gd name="T7" fmla="*/ 4584 h 381"/>
                <a:gd name="T8" fmla="+- 0 8848 8088"/>
                <a:gd name="T9" fmla="*/ T8 w 761"/>
                <a:gd name="T10" fmla="+- 0 4584 4203"/>
                <a:gd name="T11" fmla="*/ 4584 h 381"/>
                <a:gd name="T12" fmla="+- 0 8468 8088"/>
                <a:gd name="T13" fmla="*/ T12 w 761"/>
                <a:gd name="T14" fmla="+- 0 4203 4203"/>
                <a:gd name="T15" fmla="*/ 4203 h 381"/>
              </a:gdLst>
              <a:ahLst/>
              <a:cxnLst>
                <a:cxn ang="0">
                  <a:pos x="T1" y="T3"/>
                </a:cxn>
                <a:cxn ang="0">
                  <a:pos x="T5" y="T7"/>
                </a:cxn>
                <a:cxn ang="0">
                  <a:pos x="T9" y="T11"/>
                </a:cxn>
                <a:cxn ang="0">
                  <a:pos x="T13" y="T15"/>
                </a:cxn>
              </a:cxnLst>
              <a:rect l="0" t="0" r="r" b="b"/>
              <a:pathLst>
                <a:path w="761" h="381">
                  <a:moveTo>
                    <a:pt x="380" y="0"/>
                  </a:moveTo>
                  <a:lnTo>
                    <a:pt x="0" y="381"/>
                  </a:lnTo>
                  <a:lnTo>
                    <a:pt x="760" y="381"/>
                  </a:lnTo>
                  <a:lnTo>
                    <a:pt x="380" y="0"/>
                  </a:lnTo>
                  <a:close/>
                </a:path>
              </a:pathLst>
            </a:custGeom>
            <a:solidFill>
              <a:srgbClr val="5E9DD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60" name="Freeform 387">
              <a:extLst>
                <a:ext uri="{FF2B5EF4-FFF2-40B4-BE49-F238E27FC236}">
                  <a16:creationId xmlns:a16="http://schemas.microsoft.com/office/drawing/2014/main" id="{CC272837-BED9-40E9-B8E7-3CFBDF113214}"/>
                </a:ext>
              </a:extLst>
            </xdr:cNvPr>
            <xdr:cNvSpPr>
              <a:spLocks/>
            </xdr:cNvSpPr>
          </xdr:nvSpPr>
          <xdr:spPr bwMode="auto">
            <a:xfrm>
              <a:off x="5096" y="4751"/>
              <a:ext cx="1097" cy="546"/>
            </a:xfrm>
            <a:custGeom>
              <a:avLst/>
              <a:gdLst>
                <a:gd name="T0" fmla="+- 0 8848 8088"/>
                <a:gd name="T1" fmla="*/ T0 w 761"/>
                <a:gd name="T2" fmla="+- 0 3820 3820"/>
                <a:gd name="T3" fmla="*/ 3820 h 381"/>
                <a:gd name="T4" fmla="+- 0 8088 8088"/>
                <a:gd name="T5" fmla="*/ T4 w 761"/>
                <a:gd name="T6" fmla="+- 0 3820 3820"/>
                <a:gd name="T7" fmla="*/ 3820 h 381"/>
                <a:gd name="T8" fmla="+- 0 8468 8088"/>
                <a:gd name="T9" fmla="*/ T8 w 761"/>
                <a:gd name="T10" fmla="+- 0 4200 3820"/>
                <a:gd name="T11" fmla="*/ 4200 h 381"/>
                <a:gd name="T12" fmla="+- 0 8848 8088"/>
                <a:gd name="T13" fmla="*/ T12 w 761"/>
                <a:gd name="T14" fmla="+- 0 3820 3820"/>
                <a:gd name="T15" fmla="*/ 3820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174E75"/>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61" name="Freeform 388">
              <a:extLst>
                <a:ext uri="{FF2B5EF4-FFF2-40B4-BE49-F238E27FC236}">
                  <a16:creationId xmlns:a16="http://schemas.microsoft.com/office/drawing/2014/main" id="{4DBC7B23-54FF-4543-90AE-D634020E4DE2}"/>
                </a:ext>
              </a:extLst>
            </xdr:cNvPr>
            <xdr:cNvSpPr>
              <a:spLocks/>
            </xdr:cNvSpPr>
          </xdr:nvSpPr>
          <xdr:spPr bwMode="auto">
            <a:xfrm>
              <a:off x="5096" y="4206"/>
              <a:ext cx="1097" cy="546"/>
            </a:xfrm>
            <a:custGeom>
              <a:avLst/>
              <a:gdLst>
                <a:gd name="T0" fmla="+- 0 8468 8088"/>
                <a:gd name="T1" fmla="*/ T0 w 761"/>
                <a:gd name="T2" fmla="+- 0 3440 3440"/>
                <a:gd name="T3" fmla="*/ 3440 h 381"/>
                <a:gd name="T4" fmla="+- 0 8088 8088"/>
                <a:gd name="T5" fmla="*/ T4 w 761"/>
                <a:gd name="T6" fmla="+- 0 3820 3440"/>
                <a:gd name="T7" fmla="*/ 3820 h 381"/>
                <a:gd name="T8" fmla="+- 0 8848 8088"/>
                <a:gd name="T9" fmla="*/ T8 w 761"/>
                <a:gd name="T10" fmla="+- 0 3820 3440"/>
                <a:gd name="T11" fmla="*/ 3820 h 381"/>
                <a:gd name="T12" fmla="+- 0 8468 8088"/>
                <a:gd name="T13" fmla="*/ T12 w 761"/>
                <a:gd name="T14" fmla="+- 0 3440 3440"/>
                <a:gd name="T15" fmla="*/ 3440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95C9F7"/>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62" name="Freeform 389">
              <a:extLst>
                <a:ext uri="{FF2B5EF4-FFF2-40B4-BE49-F238E27FC236}">
                  <a16:creationId xmlns:a16="http://schemas.microsoft.com/office/drawing/2014/main" id="{6805B219-3908-403D-AE96-6AA79D549A5F}"/>
                </a:ext>
              </a:extLst>
            </xdr:cNvPr>
            <xdr:cNvSpPr>
              <a:spLocks/>
            </xdr:cNvSpPr>
          </xdr:nvSpPr>
          <xdr:spPr bwMode="auto">
            <a:xfrm>
              <a:off x="5093" y="3658"/>
              <a:ext cx="549" cy="1092"/>
            </a:xfrm>
            <a:custGeom>
              <a:avLst/>
              <a:gdLst>
                <a:gd name="T0" fmla="+- 0 8086 8086"/>
                <a:gd name="T1" fmla="*/ T0 w 381"/>
                <a:gd name="T2" fmla="+- 0 3058 3058"/>
                <a:gd name="T3" fmla="*/ 3058 h 761"/>
                <a:gd name="T4" fmla="+- 0 8086 8086"/>
                <a:gd name="T5" fmla="*/ T4 w 381"/>
                <a:gd name="T6" fmla="+- 0 3818 3058"/>
                <a:gd name="T7" fmla="*/ 3818 h 761"/>
                <a:gd name="T8" fmla="+- 0 8467 8086"/>
                <a:gd name="T9" fmla="*/ T8 w 381"/>
                <a:gd name="T10" fmla="+- 0 3438 3058"/>
                <a:gd name="T11" fmla="*/ 3438 h 761"/>
                <a:gd name="T12" fmla="+- 0 8086 8086"/>
                <a:gd name="T13" fmla="*/ T12 w 381"/>
                <a:gd name="T14" fmla="+- 0 3058 3058"/>
                <a:gd name="T15" fmla="*/ 3058 h 761"/>
              </a:gdLst>
              <a:ahLst/>
              <a:cxnLst>
                <a:cxn ang="0">
                  <a:pos x="T1" y="T3"/>
                </a:cxn>
                <a:cxn ang="0">
                  <a:pos x="T5" y="T7"/>
                </a:cxn>
                <a:cxn ang="0">
                  <a:pos x="T9" y="T11"/>
                </a:cxn>
                <a:cxn ang="0">
                  <a:pos x="T13" y="T15"/>
                </a:cxn>
              </a:cxnLst>
              <a:rect l="0" t="0" r="r" b="b"/>
              <a:pathLst>
                <a:path w="381" h="761">
                  <a:moveTo>
                    <a:pt x="0" y="0"/>
                  </a:moveTo>
                  <a:lnTo>
                    <a:pt x="0" y="760"/>
                  </a:lnTo>
                  <a:lnTo>
                    <a:pt x="381" y="380"/>
                  </a:lnTo>
                  <a:lnTo>
                    <a:pt x="0" y="0"/>
                  </a:lnTo>
                  <a:close/>
                </a:path>
              </a:pathLst>
            </a:custGeom>
            <a:solidFill>
              <a:srgbClr val="BBD0E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63" name="Freeform 390">
              <a:extLst>
                <a:ext uri="{FF2B5EF4-FFF2-40B4-BE49-F238E27FC236}">
                  <a16:creationId xmlns:a16="http://schemas.microsoft.com/office/drawing/2014/main" id="{36C1EBFB-7680-4352-9A77-5B09855F4CE6}"/>
                </a:ext>
              </a:extLst>
            </xdr:cNvPr>
            <xdr:cNvSpPr>
              <a:spLocks/>
            </xdr:cNvSpPr>
          </xdr:nvSpPr>
          <xdr:spPr bwMode="auto">
            <a:xfrm>
              <a:off x="5096" y="3655"/>
              <a:ext cx="1097" cy="546"/>
            </a:xfrm>
            <a:custGeom>
              <a:avLst/>
              <a:gdLst>
                <a:gd name="T0" fmla="+- 0 8848 8088"/>
                <a:gd name="T1" fmla="*/ T0 w 761"/>
                <a:gd name="T2" fmla="+- 0 3056 3056"/>
                <a:gd name="T3" fmla="*/ 3056 h 381"/>
                <a:gd name="T4" fmla="+- 0 8088 8088"/>
                <a:gd name="T5" fmla="*/ T4 w 761"/>
                <a:gd name="T6" fmla="+- 0 3056 3056"/>
                <a:gd name="T7" fmla="*/ 3056 h 381"/>
                <a:gd name="T8" fmla="+- 0 8468 8088"/>
                <a:gd name="T9" fmla="*/ T8 w 761"/>
                <a:gd name="T10" fmla="+- 0 3436 3056"/>
                <a:gd name="T11" fmla="*/ 3436 h 381"/>
                <a:gd name="T12" fmla="+- 0 8848 8088"/>
                <a:gd name="T13" fmla="*/ T12 w 761"/>
                <a:gd name="T14" fmla="+- 0 3056 3056"/>
                <a:gd name="T15" fmla="*/ 3056 h 381"/>
              </a:gdLst>
              <a:ahLst/>
              <a:cxnLst>
                <a:cxn ang="0">
                  <a:pos x="T1" y="T3"/>
                </a:cxn>
                <a:cxn ang="0">
                  <a:pos x="T5" y="T7"/>
                </a:cxn>
                <a:cxn ang="0">
                  <a:pos x="T9" y="T11"/>
                </a:cxn>
                <a:cxn ang="0">
                  <a:pos x="T13" y="T15"/>
                </a:cxn>
              </a:cxnLst>
              <a:rect l="0" t="0" r="r" b="b"/>
              <a:pathLst>
                <a:path w="761" h="381">
                  <a:moveTo>
                    <a:pt x="760" y="0"/>
                  </a:moveTo>
                  <a:lnTo>
                    <a:pt x="0" y="0"/>
                  </a:lnTo>
                  <a:lnTo>
                    <a:pt x="380" y="380"/>
                  </a:lnTo>
                  <a:lnTo>
                    <a:pt x="760" y="0"/>
                  </a:lnTo>
                  <a:close/>
                </a:path>
              </a:pathLst>
            </a:custGeom>
            <a:solidFill>
              <a:srgbClr val="828EA9"/>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sp macro="" textlink="">
          <xdr:nvSpPr>
            <xdr:cNvPr id="64" name="Freeform 391">
              <a:extLst>
                <a:ext uri="{FF2B5EF4-FFF2-40B4-BE49-F238E27FC236}">
                  <a16:creationId xmlns:a16="http://schemas.microsoft.com/office/drawing/2014/main" id="{39A46125-EB88-4A16-9A03-A2D8FB5662E1}"/>
                </a:ext>
              </a:extLst>
            </xdr:cNvPr>
            <xdr:cNvSpPr>
              <a:spLocks/>
            </xdr:cNvSpPr>
          </xdr:nvSpPr>
          <xdr:spPr bwMode="auto">
            <a:xfrm>
              <a:off x="1525" y="1948"/>
              <a:ext cx="761" cy="381"/>
            </a:xfrm>
            <a:custGeom>
              <a:avLst/>
              <a:gdLst>
                <a:gd name="T0" fmla="+- 0 8468 8088"/>
                <a:gd name="T1" fmla="*/ T0 w 761"/>
                <a:gd name="T2" fmla="+- 0 2676 2676"/>
                <a:gd name="T3" fmla="*/ 2676 h 381"/>
                <a:gd name="T4" fmla="+- 0 8088 8088"/>
                <a:gd name="T5" fmla="*/ T4 w 761"/>
                <a:gd name="T6" fmla="+- 0 3056 2676"/>
                <a:gd name="T7" fmla="*/ 3056 h 381"/>
                <a:gd name="T8" fmla="+- 0 8848 8088"/>
                <a:gd name="T9" fmla="*/ T8 w 761"/>
                <a:gd name="T10" fmla="+- 0 3056 2676"/>
                <a:gd name="T11" fmla="*/ 3056 h 381"/>
                <a:gd name="T12" fmla="+- 0 8468 8088"/>
                <a:gd name="T13" fmla="*/ T12 w 761"/>
                <a:gd name="T14" fmla="+- 0 2676 2676"/>
                <a:gd name="T15" fmla="*/ 2676 h 381"/>
              </a:gdLst>
              <a:ahLst/>
              <a:cxnLst>
                <a:cxn ang="0">
                  <a:pos x="T1" y="T3"/>
                </a:cxn>
                <a:cxn ang="0">
                  <a:pos x="T5" y="T7"/>
                </a:cxn>
                <a:cxn ang="0">
                  <a:pos x="T9" y="T11"/>
                </a:cxn>
                <a:cxn ang="0">
                  <a:pos x="T13" y="T15"/>
                </a:cxn>
              </a:cxnLst>
              <a:rect l="0" t="0" r="r" b="b"/>
              <a:pathLst>
                <a:path w="761" h="381">
                  <a:moveTo>
                    <a:pt x="380" y="0"/>
                  </a:moveTo>
                  <a:lnTo>
                    <a:pt x="0" y="380"/>
                  </a:lnTo>
                  <a:lnTo>
                    <a:pt x="760" y="380"/>
                  </a:lnTo>
                  <a:lnTo>
                    <a:pt x="380" y="0"/>
                  </a:lnTo>
                  <a:close/>
                </a:path>
              </a:pathLst>
            </a:custGeom>
            <a:solidFill>
              <a:srgbClr val="5F777C"/>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NL"/>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F375E-2AC5-4C7D-9EC4-047158796F72}" name="prijzenblad" displayName="prijzenblad" ref="B35:L37" tableBorderDxfId="27" dataCellStyle="Standaard">
  <autoFilter ref="B35:L37" xr:uid="{77BF375E-2AC5-4C7D-9EC4-047158796F72}"/>
  <tableColumns count="11">
    <tableColumn id="1" xr3:uid="{0B013415-B5C8-4EE9-A132-0BFCDB15A67F}" name="bundel" dataDxfId="26" totalsRowDxfId="25" dataCellStyle="Standaard"/>
    <tableColumn id="2" xr3:uid="{D1A5A696-AD98-456D-B6ED-E0BE3E1A68AD}" name="artikelnummer" dataCellStyle="Standaard"/>
    <tableColumn id="3" xr3:uid="{A8FC071D-92CC-4968-B543-1F3386167C8F}" name="omschrijving" dataDxfId="24" totalsRowDxfId="23" dataCellStyle="Standaard"/>
    <tableColumn id="4" xr3:uid="{8CA46543-6CC0-4240-A877-E18E0CE87E36}" name="facturatie moment" totalsRowDxfId="22" dataCellStyle="Standaard"/>
    <tableColumn id="5" xr3:uid="{AADDCA4E-165D-4DCF-91B6-C7DEE9A64BE1}" name="catalogus prijs" dataDxfId="21" totalsRowDxfId="20" dataCellStyle="Valuta"/>
    <tableColumn id="6" xr3:uid="{6C630838-061E-471B-BF9F-18B6C387E66D}" name="korting" dataDxfId="19" totalsRowDxfId="18" dataCellStyle="Standaard"/>
    <tableColumn id="7" xr3:uid="{F30EBEC8-27F0-414C-9012-795CC68F4888}" name="netto stuksprijs" dataDxfId="17" totalsRowDxfId="16" dataCellStyle="Valuta"/>
    <tableColumn id="8" xr3:uid="{3CD23C8E-9982-481E-9768-051C13F7A15E}" name="aantal" dataDxfId="15" totalsRowDxfId="14" dataCellStyle="Standaard"/>
    <tableColumn id="9" xr3:uid="{55606D32-986C-499D-BEE8-27133CF14A12}" name="netto kosten" dataDxfId="13" dataCellStyle="Valuta [0]">
      <calculatedColumnFormula array="1">PRODUCT( VALUE( prijzenblad[[#This Row],[netto stuksprijs]:[aantal]] ), IF( prijzenblad[[#This Row],[facturatie moment]] = choiceRecurring, durationContractMonths, 1 ) )</calculatedColumnFormula>
    </tableColumn>
    <tableColumn id="10" xr3:uid="{3714AC26-61C7-4179-BCCD-5CEABFE8E1CB}" name="toepassingsgebied" dataDxfId="12" totalsRowDxfId="11" dataCellStyle="Standaard"/>
    <tableColumn id="11" xr3:uid="{88769276-ECE9-4F23-BA86-D53D69506859}" name="toelichting" totalsRowFunction="count" totalsRowDxfId="10" dataCellStyle="Standaard"/>
  </tableColumns>
  <tableStyleInfo name="TableStyleMedium6" showFirstColumn="0" showLastColumn="0" showRowStripes="1" showColumnStripes="0"/>
</table>
</file>

<file path=xl/theme/theme1.xml><?xml version="1.0" encoding="utf-8"?>
<a:theme xmlns:a="http://schemas.openxmlformats.org/drawingml/2006/main" name="Kantoorthema">
  <a:themeElements>
    <a:clrScheme name="Aangepast 1">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87584-C011-6C4F-9093-67D28436EF9D}">
  <dimension ref="A2:AD27"/>
  <sheetViews>
    <sheetView showGridLines="0" zoomScaleNormal="100" workbookViewId="0"/>
  </sheetViews>
  <sheetFormatPr defaultColWidth="9.140625" defaultRowHeight="15.9" x14ac:dyDescent="0.45"/>
  <cols>
    <col min="1" max="1" width="21.640625" style="28" customWidth="1"/>
    <col min="2" max="2" width="64.140625" style="28" customWidth="1"/>
    <col min="3" max="4" width="21.640625" style="28" customWidth="1"/>
    <col min="5" max="5" width="2.640625" customWidth="1"/>
    <col min="31" max="16384" width="9.140625" style="28"/>
  </cols>
  <sheetData>
    <row r="2" spans="1:4" ht="79" customHeight="1" x14ac:dyDescent="0.45">
      <c r="B2" s="54" t="s">
        <v>7</v>
      </c>
      <c r="C2"/>
      <c r="D2" s="49" t="s">
        <v>6</v>
      </c>
    </row>
    <row r="3" spans="1:4" x14ac:dyDescent="0.45">
      <c r="D3" s="29"/>
    </row>
    <row r="4" spans="1:4" ht="33.450000000000003" customHeight="1" x14ac:dyDescent="0.45">
      <c r="B4" s="55" t="s">
        <v>45</v>
      </c>
      <c r="D4" s="29"/>
    </row>
    <row r="5" spans="1:4" ht="42.9" customHeight="1" x14ac:dyDescent="0.45">
      <c r="B5" s="55" t="s">
        <v>46</v>
      </c>
      <c r="C5" s="55"/>
      <c r="D5" s="29"/>
    </row>
    <row r="7" spans="1:4" x14ac:dyDescent="0.45">
      <c r="A7" s="97" t="s">
        <v>8</v>
      </c>
      <c r="B7" s="97"/>
      <c r="C7" s="50" t="s">
        <v>23</v>
      </c>
      <c r="D7" s="51" t="str">
        <f>"Totaalprijs voor " &amp; TEXT( durationContractYears, "0 ""jaar""" )</f>
        <v>Totaalprijs voor 5 jaar</v>
      </c>
    </row>
    <row r="8" spans="1:4" x14ac:dyDescent="0.45">
      <c r="A8" s="90"/>
      <c r="B8" s="91" t="str">
        <f>'Gespecificeerde aanbieding'!F40</f>
        <v>Totale investering (CapEx, eenmalig)</v>
      </c>
      <c r="C8" s="84"/>
      <c r="D8" s="84">
        <f>costsCapEx</f>
        <v>0</v>
      </c>
    </row>
    <row r="9" spans="1:4" x14ac:dyDescent="0.45">
      <c r="A9" s="90"/>
      <c r="B9" s="91" t="str">
        <f>'Gespecificeerde aanbieding'!F41</f>
        <v>Totaal terugkerende kosten (OpEx, maandelijks)</v>
      </c>
      <c r="C9" s="85">
        <f>costsRecurring</f>
        <v>0</v>
      </c>
      <c r="D9" s="85">
        <f>costsOpEx</f>
        <v>0</v>
      </c>
    </row>
    <row r="11" spans="1:4" x14ac:dyDescent="0.45">
      <c r="A11" s="31"/>
    </row>
    <row r="13" spans="1:4" ht="18.899999999999999" thickBot="1" x14ac:dyDescent="0.55000000000000004">
      <c r="A13" s="79"/>
      <c r="B13" s="80" t="str">
        <f>'Gespecificeerde aanbieding'!F43</f>
        <v>Totale inschrijfprijs in EUR</v>
      </c>
      <c r="C13" s="81"/>
      <c r="D13" s="82">
        <f>costsGrandTotal</f>
        <v>0</v>
      </c>
    </row>
    <row r="14" spans="1:4" ht="16.3" thickTop="1" x14ac:dyDescent="0.45"/>
    <row r="17" spans="1:4" x14ac:dyDescent="0.45">
      <c r="A17" s="60" t="s">
        <v>0</v>
      </c>
      <c r="B17" s="61"/>
      <c r="C17"/>
      <c r="D17"/>
    </row>
    <row r="18" spans="1:4" x14ac:dyDescent="0.45">
      <c r="A18" s="32" t="s">
        <v>1</v>
      </c>
      <c r="B18" s="59"/>
      <c r="C18"/>
      <c r="D18"/>
    </row>
    <row r="19" spans="1:4" x14ac:dyDescent="0.45">
      <c r="A19" s="32" t="s">
        <v>2</v>
      </c>
      <c r="B19" s="59"/>
      <c r="C19"/>
      <c r="D19"/>
    </row>
    <row r="20" spans="1:4" x14ac:dyDescent="0.45">
      <c r="A20" s="32" t="s">
        <v>3</v>
      </c>
      <c r="B20" s="59"/>
      <c r="C20"/>
      <c r="D20"/>
    </row>
    <row r="21" spans="1:4" x14ac:dyDescent="0.45">
      <c r="A21" s="32" t="s">
        <v>4</v>
      </c>
      <c r="B21" s="59"/>
      <c r="C21"/>
      <c r="D21"/>
    </row>
    <row r="22" spans="1:4" ht="88.3" customHeight="1" x14ac:dyDescent="0.45">
      <c r="A22" s="33" t="s">
        <v>5</v>
      </c>
      <c r="B22" s="57"/>
      <c r="C22"/>
      <c r="D22"/>
    </row>
    <row r="23" spans="1:4" x14ac:dyDescent="0.45">
      <c r="C23"/>
      <c r="D23"/>
    </row>
    <row r="24" spans="1:4" x14ac:dyDescent="0.45">
      <c r="A24" s="34"/>
      <c r="B24" s="35" t="s">
        <v>20</v>
      </c>
      <c r="C24" s="30"/>
    </row>
    <row r="25" spans="1:4" x14ac:dyDescent="0.45">
      <c r="A25" s="56"/>
      <c r="B25" s="35" t="s">
        <v>49</v>
      </c>
      <c r="C25" s="30"/>
    </row>
    <row r="26" spans="1:4" x14ac:dyDescent="0.45">
      <c r="A26" s="53"/>
      <c r="B26" s="35" t="s">
        <v>50</v>
      </c>
      <c r="C26" s="30"/>
    </row>
    <row r="27" spans="1:4" x14ac:dyDescent="0.45">
      <c r="A27" s="52"/>
      <c r="B27" s="35" t="s">
        <v>51</v>
      </c>
      <c r="C27" s="30"/>
    </row>
  </sheetData>
  <mergeCells count="1">
    <mergeCell ref="A7:B7"/>
  </mergeCell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94221-2576-4D42-8F5A-5A6735E0E176}">
  <dimension ref="B1:L46"/>
  <sheetViews>
    <sheetView showGridLines="0" tabSelected="1" zoomScaleNormal="100" workbookViewId="0">
      <selection activeCell="B36" sqref="B36"/>
    </sheetView>
  </sheetViews>
  <sheetFormatPr defaultColWidth="8.85546875" defaultRowHeight="15.9" x14ac:dyDescent="0.45"/>
  <cols>
    <col min="1" max="1" width="2.640625" customWidth="1"/>
    <col min="2" max="2" width="8.640625" bestFit="1" customWidth="1"/>
    <col min="3" max="3" width="20.35546875" customWidth="1"/>
    <col min="4" max="4" width="67.2109375" bestFit="1" customWidth="1"/>
    <col min="5" max="5" width="19.140625" customWidth="1"/>
    <col min="6" max="11" width="18.640625" customWidth="1"/>
    <col min="12" max="12" width="80" customWidth="1"/>
    <col min="13" max="13" width="2.640625" customWidth="1"/>
  </cols>
  <sheetData>
    <row r="1" spans="2:12" ht="6" customHeight="1" x14ac:dyDescent="0.45">
      <c r="B1" s="2"/>
      <c r="C1" s="3"/>
      <c r="D1" s="4"/>
      <c r="E1" s="4"/>
      <c r="F1" s="4"/>
      <c r="G1" s="4"/>
      <c r="H1" s="4"/>
      <c r="I1" s="4"/>
      <c r="J1" s="5"/>
      <c r="K1" s="2"/>
      <c r="L1" s="2"/>
    </row>
    <row r="2" spans="2:12" ht="31.75" customHeight="1" x14ac:dyDescent="0.45">
      <c r="B2" s="2"/>
      <c r="C2" s="98" t="s">
        <v>19</v>
      </c>
      <c r="D2" s="98"/>
      <c r="E2" s="98"/>
      <c r="F2" s="98"/>
      <c r="G2" s="4"/>
      <c r="H2" s="4"/>
      <c r="I2" s="4"/>
      <c r="J2" s="5"/>
      <c r="K2" s="2"/>
      <c r="L2" s="2"/>
    </row>
    <row r="3" spans="2:12" ht="6" customHeight="1" x14ac:dyDescent="0.45">
      <c r="B3" s="2"/>
      <c r="C3" s="3"/>
      <c r="D3" s="4"/>
      <c r="E3" s="4"/>
      <c r="F3" s="4"/>
      <c r="G3" s="4"/>
      <c r="H3" s="4"/>
      <c r="I3" s="4"/>
      <c r="J3" s="5"/>
      <c r="K3" s="2"/>
      <c r="L3" s="6"/>
    </row>
    <row r="4" spans="2:12" ht="6" customHeight="1" x14ac:dyDescent="0.45">
      <c r="B4" s="7"/>
      <c r="C4" s="7"/>
      <c r="D4" s="7"/>
      <c r="E4" s="7"/>
      <c r="F4" s="7"/>
      <c r="G4" s="7"/>
      <c r="H4" s="7"/>
      <c r="I4" s="7"/>
      <c r="J4" s="8"/>
      <c r="K4" s="7"/>
      <c r="L4" s="7"/>
    </row>
    <row r="5" spans="2:12" ht="6" customHeight="1" x14ac:dyDescent="0.45">
      <c r="B5" s="9"/>
      <c r="C5" s="9"/>
      <c r="D5" s="10"/>
      <c r="E5" s="10"/>
      <c r="F5" s="10"/>
      <c r="G5" s="10"/>
      <c r="H5" s="10"/>
      <c r="I5" s="10"/>
      <c r="J5" s="11"/>
      <c r="K5" s="9"/>
      <c r="L5" s="9"/>
    </row>
    <row r="6" spans="2:12" s="72" customFormat="1" ht="34" customHeight="1" x14ac:dyDescent="0.45">
      <c r="B6" s="9"/>
      <c r="C6" s="99" t="s">
        <v>31</v>
      </c>
      <c r="D6" s="99"/>
      <c r="E6" s="99"/>
      <c r="F6" s="99"/>
      <c r="G6" s="38"/>
      <c r="H6" s="38"/>
      <c r="I6" s="38"/>
      <c r="J6" s="11"/>
      <c r="K6" s="9"/>
      <c r="L6" s="9"/>
    </row>
    <row r="7" spans="2:12" s="72" customFormat="1" ht="6" customHeight="1" x14ac:dyDescent="0.45">
      <c r="B7" s="9"/>
      <c r="C7" s="40"/>
      <c r="D7" s="40"/>
      <c r="E7" s="40"/>
      <c r="F7" s="40"/>
      <c r="G7" s="38"/>
      <c r="H7" s="38"/>
      <c r="I7" s="38"/>
      <c r="J7" s="11"/>
      <c r="K7" s="9"/>
      <c r="L7" s="9"/>
    </row>
    <row r="8" spans="2:12" ht="6" customHeight="1" x14ac:dyDescent="0.45"/>
    <row r="9" spans="2:12" ht="6" customHeight="1" x14ac:dyDescent="0.45">
      <c r="B9" s="9"/>
      <c r="C9" s="14"/>
      <c r="D9" s="12"/>
      <c r="E9" s="12"/>
      <c r="F9" s="12"/>
      <c r="G9" s="38"/>
      <c r="H9" s="38"/>
      <c r="I9" s="38"/>
      <c r="J9" s="11"/>
      <c r="K9" s="9"/>
      <c r="L9" s="9"/>
    </row>
    <row r="10" spans="2:12" ht="16" customHeight="1" x14ac:dyDescent="0.45">
      <c r="B10" s="9"/>
      <c r="C10" s="103" t="s">
        <v>40</v>
      </c>
      <c r="D10" s="103"/>
      <c r="E10" s="103"/>
      <c r="F10" s="103"/>
      <c r="G10" s="103"/>
      <c r="H10" s="103"/>
      <c r="I10" s="103"/>
      <c r="J10" s="103"/>
      <c r="K10" s="42"/>
      <c r="L10" s="42"/>
    </row>
    <row r="11" spans="2:12" ht="16" customHeight="1" x14ac:dyDescent="0.45">
      <c r="B11" s="9"/>
      <c r="C11" s="103" t="s">
        <v>42</v>
      </c>
      <c r="D11" s="103"/>
      <c r="E11" s="103"/>
      <c r="F11" s="103"/>
      <c r="G11" s="103"/>
      <c r="H11" s="103"/>
      <c r="I11" s="103"/>
      <c r="J11" s="103"/>
      <c r="K11" s="42"/>
      <c r="L11" s="42"/>
    </row>
    <row r="12" spans="2:12" ht="16" customHeight="1" x14ac:dyDescent="0.45">
      <c r="B12" s="9"/>
      <c r="C12" s="103" t="s">
        <v>58</v>
      </c>
      <c r="D12" s="103"/>
      <c r="E12" s="103"/>
      <c r="F12" s="103"/>
      <c r="G12" s="103"/>
      <c r="H12" s="103"/>
      <c r="I12" s="103"/>
      <c r="J12" s="103"/>
      <c r="K12" s="42"/>
      <c r="L12" s="42"/>
    </row>
    <row r="13" spans="2:12" ht="16" customHeight="1" x14ac:dyDescent="0.45">
      <c r="B13" s="9"/>
      <c r="C13" s="103" t="s">
        <v>43</v>
      </c>
      <c r="D13" s="103"/>
      <c r="E13" s="103"/>
      <c r="F13" s="103"/>
      <c r="G13" s="103"/>
      <c r="H13" s="103"/>
      <c r="I13" s="103"/>
      <c r="J13" s="103"/>
      <c r="K13" s="42"/>
      <c r="L13" s="42"/>
    </row>
    <row r="14" spans="2:12" ht="16" customHeight="1" x14ac:dyDescent="0.45">
      <c r="B14" s="9"/>
      <c r="C14" s="103" t="s">
        <v>44</v>
      </c>
      <c r="D14" s="103"/>
      <c r="E14" s="103"/>
      <c r="F14" s="103"/>
      <c r="G14" s="103"/>
      <c r="H14" s="103"/>
      <c r="I14" s="103"/>
      <c r="J14" s="103"/>
      <c r="K14" s="42"/>
      <c r="L14" s="42"/>
    </row>
    <row r="15" spans="2:12" ht="16" customHeight="1" x14ac:dyDescent="0.45">
      <c r="B15" s="9"/>
      <c r="C15" s="103" t="s">
        <v>59</v>
      </c>
      <c r="D15" s="103"/>
      <c r="E15" s="103"/>
      <c r="F15" s="103"/>
      <c r="G15" s="103"/>
      <c r="H15" s="103"/>
      <c r="I15" s="103"/>
      <c r="J15" s="103"/>
      <c r="K15" s="42"/>
      <c r="L15" s="42"/>
    </row>
    <row r="16" spans="2:12" ht="6" customHeight="1" x14ac:dyDescent="0.45">
      <c r="B16" s="9"/>
      <c r="C16" s="13"/>
      <c r="D16" s="12"/>
      <c r="E16" s="12"/>
      <c r="F16" s="12"/>
      <c r="G16" s="10"/>
      <c r="H16" s="10"/>
      <c r="I16" s="10"/>
      <c r="J16" s="11"/>
      <c r="K16" s="9"/>
      <c r="L16" s="9"/>
    </row>
    <row r="17" spans="2:12" s="72" customFormat="1" ht="34" customHeight="1" x14ac:dyDescent="0.45">
      <c r="B17" s="9"/>
      <c r="C17" s="71" t="s">
        <v>60</v>
      </c>
      <c r="D17" s="15" t="s">
        <v>61</v>
      </c>
      <c r="E17" s="15"/>
      <c r="F17" s="15"/>
      <c r="G17" s="38"/>
      <c r="H17" s="38"/>
      <c r="I17" s="38"/>
      <c r="J17" s="11"/>
      <c r="K17" s="9"/>
      <c r="L17" s="9"/>
    </row>
    <row r="18" spans="2:12" ht="6" customHeight="1" x14ac:dyDescent="0.45">
      <c r="B18" s="9"/>
      <c r="C18" s="14"/>
      <c r="D18" s="12"/>
      <c r="E18" s="12"/>
      <c r="F18" s="12"/>
      <c r="G18" s="10"/>
      <c r="H18" s="10"/>
      <c r="I18" s="10"/>
      <c r="J18" s="11"/>
      <c r="K18" s="9"/>
      <c r="L18" s="9"/>
    </row>
    <row r="19" spans="2:12" ht="48" customHeight="1" x14ac:dyDescent="0.45">
      <c r="B19" s="26"/>
      <c r="C19" s="16" t="str">
        <f>B35</f>
        <v>bundel</v>
      </c>
      <c r="D19" s="100" t="str" cm="1">
        <f t="array" ref="D19">CONCATENATE( "Als dit artikel een bundel artikelen van de fabrikant betreft selecteer hier '", choiceYes, "', in elk ander geval '", choiceNo, "'. ", descriptionBundle )</f>
        <v>Als dit artikel een bundel artikelen van de fabrikant betreft selecteer hier 'j', in elk ander geval 'n'. De regels direct volgend op de bundel kunnen gebruikt worden om de inhoud van de bundel te specificeren.
De kolommen "korting", "netto stuksprijs" en "netto kosten" hoeven niet ingevuld te worden voor artikelen in een bundel. Voeg na alle artikelen in een bundel een lege regel toe om het einde van die bundel te markeren.
Het is niet toegestaan om als inschrijver zelf bundels te creëren. Uitsluitend bundels die door fabrikanten worden aangeboden en algemeen verkijgbaar zijn mogen hier als component/artikel worden opgenomen.</v>
      </c>
      <c r="E19" s="100"/>
      <c r="F19" s="100"/>
      <c r="G19" s="100"/>
      <c r="H19" s="100"/>
      <c r="I19" s="100"/>
      <c r="J19" s="100"/>
      <c r="K19" s="65"/>
      <c r="L19" s="65"/>
    </row>
    <row r="20" spans="2:12" ht="16" customHeight="1" x14ac:dyDescent="0.45">
      <c r="B20" s="17"/>
      <c r="C20" s="18" t="str">
        <f>C35</f>
        <v>artikelnummer</v>
      </c>
      <c r="D20" s="101" t="s">
        <v>54</v>
      </c>
      <c r="E20" s="101"/>
      <c r="F20" s="101"/>
      <c r="G20" s="101"/>
      <c r="H20" s="101"/>
      <c r="I20" s="101"/>
      <c r="J20" s="101"/>
      <c r="K20" s="70"/>
      <c r="L20" s="70"/>
    </row>
    <row r="21" spans="2:12" ht="16" customHeight="1" x14ac:dyDescent="0.45">
      <c r="B21" s="19"/>
      <c r="C21" s="20" t="str">
        <f>D35</f>
        <v>omschrijving</v>
      </c>
      <c r="D21" s="102" t="s">
        <v>55</v>
      </c>
      <c r="E21" s="102"/>
      <c r="F21" s="102"/>
      <c r="G21" s="102"/>
      <c r="H21" s="102"/>
      <c r="I21" s="102"/>
      <c r="J21" s="102"/>
      <c r="K21" s="66"/>
      <c r="L21" s="66"/>
    </row>
    <row r="22" spans="2:12" ht="64" customHeight="1" x14ac:dyDescent="0.45">
      <c r="B22" s="19"/>
      <c r="C22" s="20" t="str">
        <f>E35</f>
        <v>facturatie moment</v>
      </c>
      <c r="D22" s="106" t="str">
        <f>CONCATENATE( "Selecteer hier '", choiceRecurring,  "' (OpEx) of '", choiceInvoice, "' (CapEx).", CHAR(10), descriptionInvoicing )</f>
        <v>Selecteer hier 'Maandelijks' (OpEx) of 'Na oplevering' (CapEx).
Inschrijver is niet vrij om dit te kiezen. De kosten die gefactureerd worden moeten gelijk lopen met de uitgaven van Inschrijver. Hardware leveringen worden bijvoorbeeld gefactureerd na oplevering en de kosten van backup beheer worden maandelijks gefactureerd. iRvN wenst geen onderdelen voor te financieren waar Inschrijver nog geen kosten aan heeft. iRvN kan bewijsmateriaal opvragen om dit aan te tonen; Inschrijver is verplicht hieraan mee te werken.</v>
      </c>
      <c r="E22" s="102"/>
      <c r="F22" s="102"/>
      <c r="G22" s="102"/>
      <c r="H22" s="102"/>
      <c r="I22" s="102"/>
      <c r="J22" s="102"/>
      <c r="K22" s="66"/>
      <c r="L22" s="66"/>
    </row>
    <row r="23" spans="2:12" ht="16" customHeight="1" x14ac:dyDescent="0.45">
      <c r="B23" s="21"/>
      <c r="C23" s="22" t="str">
        <f>F35</f>
        <v>catalogus prijs</v>
      </c>
      <c r="D23" s="107" t="s">
        <v>28</v>
      </c>
      <c r="E23" s="107"/>
      <c r="F23" s="107"/>
      <c r="G23" s="107"/>
      <c r="H23" s="107"/>
      <c r="I23" s="107"/>
      <c r="J23" s="107"/>
      <c r="K23" s="67"/>
      <c r="L23" s="67"/>
    </row>
    <row r="24" spans="2:12" ht="16" customHeight="1" x14ac:dyDescent="0.45">
      <c r="B24" s="23"/>
      <c r="C24" s="24" t="str">
        <f>G35</f>
        <v>korting</v>
      </c>
      <c r="D24" s="108" t="s">
        <v>9</v>
      </c>
      <c r="E24" s="108"/>
      <c r="F24" s="108"/>
      <c r="G24" s="108"/>
      <c r="H24" s="108"/>
      <c r="I24" s="108"/>
      <c r="J24" s="108"/>
      <c r="K24" s="68"/>
      <c r="L24" s="68"/>
    </row>
    <row r="25" spans="2:12" ht="16" customHeight="1" x14ac:dyDescent="0.45">
      <c r="B25" s="23"/>
      <c r="C25" s="24" t="str">
        <f>H35</f>
        <v>netto stuksprijs</v>
      </c>
      <c r="D25" s="108" t="s">
        <v>29</v>
      </c>
      <c r="E25" s="108"/>
      <c r="F25" s="108"/>
      <c r="G25" s="108"/>
      <c r="H25" s="108"/>
      <c r="I25" s="108"/>
      <c r="J25" s="108"/>
      <c r="K25" s="39"/>
      <c r="L25" s="39"/>
    </row>
    <row r="26" spans="2:12" ht="16" customHeight="1" x14ac:dyDescent="0.45">
      <c r="B26" s="23"/>
      <c r="C26" s="24" t="str">
        <f>I35</f>
        <v>aantal</v>
      </c>
      <c r="D26" s="109" t="s">
        <v>47</v>
      </c>
      <c r="E26" s="109"/>
      <c r="F26" s="109"/>
      <c r="G26" s="109"/>
      <c r="H26" s="109"/>
      <c r="I26" s="109"/>
      <c r="J26" s="109"/>
      <c r="K26" s="68"/>
      <c r="L26" s="68"/>
    </row>
    <row r="27" spans="2:12" ht="16" customHeight="1" x14ac:dyDescent="0.45">
      <c r="B27" s="25"/>
      <c r="C27" s="37" t="str">
        <f>J35</f>
        <v>netto kosten</v>
      </c>
      <c r="D27" s="110" t="s">
        <v>25</v>
      </c>
      <c r="E27" s="110"/>
      <c r="F27" s="110"/>
      <c r="G27" s="110"/>
      <c r="H27" s="110"/>
      <c r="I27" s="110"/>
      <c r="J27" s="110"/>
      <c r="K27" s="69"/>
      <c r="L27" s="69"/>
    </row>
    <row r="28" spans="2:12" ht="16" customHeight="1" x14ac:dyDescent="0.45">
      <c r="B28" s="26"/>
      <c r="C28" s="13" t="str">
        <f>K35</f>
        <v>toepassingsgebied</v>
      </c>
      <c r="D28" s="100" t="s">
        <v>53</v>
      </c>
      <c r="E28" s="100"/>
      <c r="F28" s="100"/>
      <c r="G28" s="100"/>
      <c r="H28" s="100"/>
      <c r="I28" s="100"/>
      <c r="J28" s="100"/>
      <c r="K28" s="65"/>
      <c r="L28" s="65"/>
    </row>
    <row r="29" spans="2:12" ht="16" customHeight="1" x14ac:dyDescent="0.45">
      <c r="B29" s="26"/>
      <c r="C29" s="13" t="str">
        <f>L35</f>
        <v>toelichting</v>
      </c>
      <c r="D29" s="100" t="s">
        <v>52</v>
      </c>
      <c r="E29" s="100"/>
      <c r="F29" s="100"/>
      <c r="G29" s="100"/>
      <c r="H29" s="100"/>
      <c r="I29" s="100"/>
      <c r="J29" s="100"/>
      <c r="K29" s="65"/>
      <c r="L29" s="65"/>
    </row>
    <row r="30" spans="2:12" ht="6" customHeight="1" x14ac:dyDescent="0.45">
      <c r="B30" s="26"/>
      <c r="C30" s="13"/>
      <c r="D30" s="65"/>
      <c r="E30" s="65"/>
      <c r="F30" s="65"/>
      <c r="G30" s="65"/>
      <c r="H30" s="65"/>
      <c r="I30" s="65"/>
      <c r="J30" s="65"/>
      <c r="K30" s="65"/>
      <c r="L30" s="65"/>
    </row>
    <row r="31" spans="2:12" ht="16" customHeight="1" x14ac:dyDescent="0.45">
      <c r="B31" s="26"/>
      <c r="C31" s="74" t="s">
        <v>63</v>
      </c>
      <c r="D31" s="104" t="s">
        <v>62</v>
      </c>
      <c r="E31" s="104"/>
      <c r="F31" s="104"/>
      <c r="G31" s="104"/>
      <c r="H31" s="104"/>
      <c r="I31" s="104"/>
      <c r="J31" s="104"/>
      <c r="K31" s="36"/>
      <c r="L31" s="36"/>
    </row>
    <row r="32" spans="2:12" ht="16" customHeight="1" x14ac:dyDescent="0.45">
      <c r="B32" s="26"/>
      <c r="C32" s="74"/>
      <c r="D32" s="104" t="s">
        <v>64</v>
      </c>
      <c r="E32" s="104"/>
      <c r="F32" s="104"/>
      <c r="G32" s="104"/>
      <c r="H32" s="104"/>
      <c r="I32" s="104"/>
      <c r="J32" s="104"/>
      <c r="K32" s="36"/>
      <c r="L32" s="36"/>
    </row>
    <row r="33" spans="2:12" ht="6" customHeight="1" x14ac:dyDescent="0.45">
      <c r="B33" s="9"/>
      <c r="C33" s="12"/>
      <c r="D33" s="105"/>
      <c r="E33" s="105"/>
      <c r="F33" s="105"/>
      <c r="G33" s="105"/>
      <c r="H33" s="105"/>
      <c r="I33" s="105"/>
      <c r="J33" s="105"/>
      <c r="K33" s="105"/>
      <c r="L33" s="105"/>
    </row>
    <row r="34" spans="2:12" x14ac:dyDescent="0.45">
      <c r="B34" s="1"/>
      <c r="C34" s="1"/>
      <c r="D34" s="1"/>
      <c r="E34" s="1"/>
      <c r="F34" s="1"/>
      <c r="G34" s="1"/>
      <c r="H34" s="1"/>
      <c r="I34" s="1"/>
      <c r="J34" s="27"/>
      <c r="K34" s="1"/>
      <c r="L34" s="1"/>
    </row>
    <row r="35" spans="2:12" x14ac:dyDescent="0.45">
      <c r="B35" t="s">
        <v>10</v>
      </c>
      <c r="C35" t="s">
        <v>11</v>
      </c>
      <c r="D35" t="s">
        <v>12</v>
      </c>
      <c r="E35" t="s">
        <v>21</v>
      </c>
      <c r="F35" t="s">
        <v>13</v>
      </c>
      <c r="G35" t="s">
        <v>14</v>
      </c>
      <c r="H35" t="s">
        <v>15</v>
      </c>
      <c r="I35" t="s">
        <v>16</v>
      </c>
      <c r="J35" t="s">
        <v>17</v>
      </c>
      <c r="K35" t="s">
        <v>18</v>
      </c>
      <c r="L35" t="s">
        <v>27</v>
      </c>
    </row>
    <row r="36" spans="2:12" x14ac:dyDescent="0.45">
      <c r="B36" s="48"/>
      <c r="C36" s="41"/>
      <c r="D36" s="41"/>
      <c r="E36" s="41"/>
      <c r="F36" s="62"/>
      <c r="G36" s="64"/>
      <c r="H36" s="62"/>
      <c r="I36" s="46"/>
      <c r="J36" s="63" cm="1">
        <f t="array" ref="J36">PRODUCT( VALUE( prijzenblad[[#This Row],[netto stuksprijs]:[aantal]] ), IF( prijzenblad[[#This Row],[facturatie moment]] = choiceRecurring, durationContractMonths, 1 ) )</f>
        <v>0</v>
      </c>
      <c r="K36" s="45"/>
      <c r="L36" s="41"/>
    </row>
    <row r="37" spans="2:12" x14ac:dyDescent="0.45">
      <c r="B37" s="48" t="s">
        <v>24</v>
      </c>
      <c r="C37" s="41"/>
      <c r="D37" s="43" t="s">
        <v>66</v>
      </c>
      <c r="E37" s="41" t="s">
        <v>22</v>
      </c>
      <c r="F37" s="62"/>
      <c r="G37" s="45"/>
      <c r="H37" s="62"/>
      <c r="I37" s="46">
        <v>800</v>
      </c>
      <c r="J37" s="63" cm="1">
        <f t="array" ref="J37">PRODUCT( VALUE( prijzenblad[[#This Row],[netto stuksprijs]:[aantal]] ), IF( prijzenblad[[#This Row],[facturatie moment]] = choiceRecurring, durationContractMonths, 1 ) )</f>
        <v>0</v>
      </c>
      <c r="K37" s="45" t="s">
        <v>41</v>
      </c>
      <c r="L37" s="41"/>
    </row>
    <row r="39" spans="2:12" x14ac:dyDescent="0.45">
      <c r="I39" t="s">
        <v>36</v>
      </c>
      <c r="J39" t="s">
        <v>37</v>
      </c>
    </row>
    <row r="40" spans="2:12" x14ac:dyDescent="0.45">
      <c r="B40" s="92"/>
      <c r="C40" s="93"/>
      <c r="D40" s="93"/>
      <c r="E40" s="93"/>
      <c r="F40" s="83" t="s">
        <v>26</v>
      </c>
      <c r="G40" s="83"/>
      <c r="H40" s="83"/>
      <c r="I40" s="84">
        <f>costsCapEx / durationContractMonths</f>
        <v>0</v>
      </c>
      <c r="J40" s="84">
        <f t="array" ref="J40">SUM( IF( prijzenblad[facturatie moment] = choiceInvoice, prijzenblad[netto kosten] ) )</f>
        <v>0</v>
      </c>
      <c r="K40" s="93"/>
      <c r="L40" s="94"/>
    </row>
    <row r="41" spans="2:12" x14ac:dyDescent="0.45">
      <c r="B41" s="92"/>
      <c r="C41" s="93"/>
      <c r="D41" s="93"/>
      <c r="E41" s="93"/>
      <c r="F41" s="83" t="s">
        <v>48</v>
      </c>
      <c r="G41" s="83"/>
      <c r="H41" s="83"/>
      <c r="I41" s="85">
        <f>costsOpEx / durationContractMonths</f>
        <v>0</v>
      </c>
      <c r="J41" s="85">
        <f t="array" ref="J41">SUM( IF( prijzenblad[facturatie moment] = choiceRecurring, prijzenblad[netto kosten] ) )</f>
        <v>0</v>
      </c>
      <c r="K41" s="93"/>
      <c r="L41" s="94"/>
    </row>
    <row r="42" spans="2:12" x14ac:dyDescent="0.45">
      <c r="I42" s="44"/>
      <c r="J42" s="44"/>
    </row>
    <row r="43" spans="2:12" ht="18.899999999999999" thickBot="1" x14ac:dyDescent="0.55000000000000004">
      <c r="B43" s="86"/>
      <c r="C43" s="87"/>
      <c r="D43" s="87"/>
      <c r="E43" s="87"/>
      <c r="F43" s="77" t="s">
        <v>30</v>
      </c>
      <c r="G43" s="77"/>
      <c r="H43" s="78"/>
      <c r="I43" s="75"/>
      <c r="J43" s="76">
        <f>SUM( costsCapEx, costsOpEx )</f>
        <v>0</v>
      </c>
      <c r="K43" s="88"/>
      <c r="L43" s="89"/>
    </row>
    <row r="44" spans="2:12" ht="16.3" thickTop="1" x14ac:dyDescent="0.45"/>
    <row r="46" spans="2:12" x14ac:dyDescent="0.45">
      <c r="J46" s="58"/>
    </row>
  </sheetData>
  <dataConsolidate/>
  <mergeCells count="22">
    <mergeCell ref="D31:J31"/>
    <mergeCell ref="D32:J32"/>
    <mergeCell ref="D33:L33"/>
    <mergeCell ref="D22:J22"/>
    <mergeCell ref="D23:J23"/>
    <mergeCell ref="D24:J24"/>
    <mergeCell ref="D25:J25"/>
    <mergeCell ref="D26:J26"/>
    <mergeCell ref="D27:J27"/>
    <mergeCell ref="D28:J28"/>
    <mergeCell ref="D29:J29"/>
    <mergeCell ref="C2:F2"/>
    <mergeCell ref="C6:F6"/>
    <mergeCell ref="D19:J19"/>
    <mergeCell ref="D20:J20"/>
    <mergeCell ref="D21:J21"/>
    <mergeCell ref="C15:J15"/>
    <mergeCell ref="C10:J10"/>
    <mergeCell ref="C11:J11"/>
    <mergeCell ref="C12:J12"/>
    <mergeCell ref="C13:J13"/>
    <mergeCell ref="C14:J14"/>
  </mergeCells>
  <phoneticPr fontId="10" type="noConversion"/>
  <conditionalFormatting sqref="E36:E37">
    <cfRule type="cellIs" dxfId="9" priority="2" stopIfTrue="1" operator="equal">
      <formula>choiceRecurring</formula>
    </cfRule>
    <cfRule type="cellIs" dxfId="8" priority="3" stopIfTrue="1" operator="equal">
      <formula>choiceInvoice</formula>
    </cfRule>
  </conditionalFormatting>
  <conditionalFormatting sqref="B37:L37">
    <cfRule type="expression" dxfId="7" priority="4" stopIfTrue="1">
      <formula>AND( NOT( $B36 = "" ), $B37 = "" )</formula>
    </cfRule>
    <cfRule type="expression" dxfId="6" priority="6">
      <formula>AND( $B37 = choiceYes, NOT( $B36 = $B37 ) )</formula>
    </cfRule>
    <cfRule type="expression" dxfId="5" priority="7" stopIfTrue="1">
      <formula>AND( $B37 = choiceYes, $B36 = $B37, ISODD( ROW( $B37) ) )</formula>
    </cfRule>
    <cfRule type="expression" dxfId="4" priority="9" stopIfTrue="1">
      <formula>AND( $B37 = choiceYes, $B36 = $B37, ISEVEN( ROW( $B37 ) ) )</formula>
    </cfRule>
  </conditionalFormatting>
  <conditionalFormatting sqref="B36:L36">
    <cfRule type="expression" dxfId="3" priority="18" stopIfTrue="1">
      <formula>AND( NOT( #REF! = "" ), $B36 = "" )</formula>
    </cfRule>
    <cfRule type="expression" dxfId="2" priority="19">
      <formula>AND( $B36 = choiceYes, NOT( #REF! = $B36 ) )</formula>
    </cfRule>
    <cfRule type="expression" dxfId="1" priority="20" stopIfTrue="1">
      <formula>AND( $B36 = choiceYes, #REF! = $B36, ISODD( ROW( $B36) ) )</formula>
    </cfRule>
    <cfRule type="expression" dxfId="0" priority="21" stopIfTrue="1">
      <formula>AND( $B36 = choiceYes, #REF! = $B36, ISEVEN( ROW( $B36 ) ) )</formula>
    </cfRule>
  </conditionalFormatting>
  <dataValidations count="2">
    <dataValidation type="list" allowBlank="1" showInputMessage="1" showErrorMessage="1" sqref="B36:B37" xr:uid="{DCE8FB1A-C2A5-4546-9A03-3F63FCCAE388}">
      <formula1>lstYesNo</formula1>
    </dataValidation>
    <dataValidation type="list" allowBlank="1" showInputMessage="1" showErrorMessage="1" sqref="E36:E37" xr:uid="{1ADEE338-5993-41CC-BFD7-103F01BC24C6}">
      <formula1>lstInvoice</formula1>
    </dataValidation>
  </dataValidations>
  <pageMargins left="0.7" right="0.7" top="0.75" bottom="0.75" header="0.3" footer="0.3"/>
  <pageSetup paperSize="9" scale="34"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xr:uid="{432AED0C-E28E-4860-AED0-7AE3477EECA2}">
          <x14:formula1>
            <xm:f>meta!B7</xm:f>
          </x14:formula1>
          <xm:sqref>H36:I37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950D8-6BF1-4087-AE3E-12A8998AA566}">
  <dimension ref="B2:G8"/>
  <sheetViews>
    <sheetView workbookViewId="0"/>
  </sheetViews>
  <sheetFormatPr defaultRowHeight="15.9" x14ac:dyDescent="0.45"/>
  <cols>
    <col min="1" max="1" width="2.640625" customWidth="1"/>
    <col min="2" max="2" width="11.85546875" bestFit="1" customWidth="1"/>
    <col min="5" max="5" width="14.78515625" customWidth="1"/>
    <col min="6" max="6" width="2.640625" customWidth="1"/>
    <col min="7" max="7" width="78.42578125" style="73" customWidth="1"/>
  </cols>
  <sheetData>
    <row r="2" spans="2:7" ht="17.149999999999999" thickBot="1" x14ac:dyDescent="0.5">
      <c r="B2" s="95" t="s">
        <v>39</v>
      </c>
      <c r="C2" s="95" t="s">
        <v>38</v>
      </c>
      <c r="D2" s="95" t="s">
        <v>33</v>
      </c>
      <c r="E2" s="95" t="s">
        <v>34</v>
      </c>
      <c r="F2" s="95"/>
      <c r="G2" s="96" t="s">
        <v>65</v>
      </c>
    </row>
    <row r="3" spans="2:7" ht="16.3" thickTop="1" x14ac:dyDescent="0.45">
      <c r="B3">
        <f>-1000000000</f>
        <v>-1000000000</v>
      </c>
      <c r="C3">
        <v>5</v>
      </c>
      <c r="D3" s="47" t="s">
        <v>32</v>
      </c>
      <c r="E3" t="s">
        <v>35</v>
      </c>
    </row>
    <row r="4" spans="2:7" x14ac:dyDescent="0.45">
      <c r="C4">
        <f>C3 * 12</f>
        <v>60</v>
      </c>
      <c r="D4" s="47" t="s">
        <v>24</v>
      </c>
      <c r="E4" t="s">
        <v>22</v>
      </c>
    </row>
    <row r="6" spans="2:7" ht="126.9" x14ac:dyDescent="0.45">
      <c r="G6" s="73" t="s">
        <v>57</v>
      </c>
    </row>
    <row r="8" spans="2:7" ht="79.3" x14ac:dyDescent="0.45">
      <c r="G8" s="73"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d287f0a-b5e5-463f-a8b2-76506234341b">
      <Terms xmlns="http://schemas.microsoft.com/office/infopath/2007/PartnerControls"/>
    </lcf76f155ced4ddcb4097134ff3c332f>
    <TaxCatchAll xmlns="6ad3bf41-d723-4fa7-aa35-2cca8cab01a6" xsi:nil="true"/>
  </documentManagement>
</p:properties>
</file>

<file path=customXml/item2.xml>��< ? x m l   v e r s i o n = " 1 . 0 "   e n c o d i n g = " u t f - 1 6 " ? > < D a t a M a s h u p   x m l n s = " h t t p : / / s c h e m a s . m i c r o s o f t . c o m / D a t a M a s h u p " > A A A A A B Q D A A B Q S w M E F A A C A A g A M E 2 O V A N X e s q k A A A A 9 g A A A B I A H A B D b 2 5 m a W c v U G F j a 2 F n Z S 5 4 b W w g o h g A K K A U A A A A A A A A A A A A A A A A A A A A A A A A A A A A h Y + x D o I w G I R f h X S n L c X B k J 8 y u I I x M T G u D V R s h B 9 D i + X d H H w k X 0 G M o m 6 O d / d d c n e / 3 i A b 2 y a 4 6 N 6 a D l M S U U 4 C j W V X G a x T M r h D u C S Z h I 0 q T 6 r W w Q S j T U Z r U n J 0 7 p w w 5 r 2 n P q Z d X z P B e c T 2 R b 4 t j 7 p V o U H r F J a a f F r V / x a R s H u N k Y J G P K Y L I S g H N p t Q G P w C Y t r 7 T H 9 M W A 2 N G 3 o t N Y b r H N g s g b 0 / y A d Q S w M E F A A C A A g A M E 2 O 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N j l Q o i k e 4 D g A A A B E A A A A T A B w A R m 9 y b X V s Y X M v U 2 V j d G l v b j E u b S C i G A A o o B Q A A A A A A A A A A A A A A A A A A A A A A A A A A A A r T k 0 u y c z P U w i G 0 I b W A F B L A Q I t A B Q A A g A I A D B N j l Q D V 3 r K p A A A A P Y A A A A S A A A A A A A A A A A A A A A A A A A A A A B D b 2 5 m a W c v U G F j a 2 F n Z S 5 4 b W x Q S w E C L Q A U A A I A C A A w T Y 5 U D 8 r p q 6 Q A A A D p A A A A E w A A A A A A A A A A A A A A A A D w A A A A W 0 N v b n R l b n R f V H l w Z X N d L n h t b F B L A Q I t A B Q A A g A I A D B N j l 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F 1 o m B R P I T 5 P o h X Q R T 5 h t A A A A A A I A A A A A A B B m A A A A A Q A A I A A A A L q y H 7 n r V E h G 4 M c x 8 l c l t 2 g V L b n J 0 y 2 U Z X / L i X U w q B + p A A A A A A 6 A A A A A A g A A I A A A A E U D 9 h g y W H / g 4 b C j x j F 3 h 0 G Z k E X J c X U N x L 8 0 n P p / + l 0 a U A A A A M 2 3 x o F n S J q h V O n c T u J f / N P 1 W a 1 e m k G H 1 m z R M m d e a K N c a 0 S S 2 a L Q q s Y c D O 9 z s h 9 H p j J R 4 3 Q K x + k u o f o V Q f Q K g 2 d R 4 y B 9 3 V q j R G k 6 8 g E c O 1 D v Q A A A A G M I w 0 i 0 s s k 0 e d 9 V D 9 N l 7 0 6 y + t j 8 k T n F 4 H 1 V A x 9 M G s o K y 0 Z 1 o O b 8 n j U / m n 2 j 8 T K x N 7 9 l J + h E / y k C a S 4 A e z 3 9 F X Q = < / 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CC5B98C15046340A1A6B28224CD9F5D" ma:contentTypeVersion="14" ma:contentTypeDescription="Een nieuw document maken." ma:contentTypeScope="" ma:versionID="9b01dd55f907a6b5f6a87bfb26949d29">
  <xsd:schema xmlns:xsd="http://www.w3.org/2001/XMLSchema" xmlns:xs="http://www.w3.org/2001/XMLSchema" xmlns:p="http://schemas.microsoft.com/office/2006/metadata/properties" xmlns:ns2="1d287f0a-b5e5-463f-a8b2-76506234341b" xmlns:ns3="6ad3bf41-d723-4fa7-aa35-2cca8cab01a6" targetNamespace="http://schemas.microsoft.com/office/2006/metadata/properties" ma:root="true" ma:fieldsID="b3f21292d6eb9b03029828e0507f6c58" ns2:_="" ns3:_="">
    <xsd:import namespace="1d287f0a-b5e5-463f-a8b2-76506234341b"/>
    <xsd:import namespace="6ad3bf41-d723-4fa7-aa35-2cca8cab01a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87f0a-b5e5-463f-a8b2-765062343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ad3bf41-d723-4fa7-aa35-2cca8cab01a6"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ea97899f-de95-4913-be8a-66638506481a}" ma:internalName="TaxCatchAll" ma:showField="CatchAllData" ma:web="6ad3bf41-d723-4fa7-aa35-2cca8cab01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CB9DBD-69BA-41A1-B11D-F25D34ADD00A}">
  <ds:schemaRefs>
    <ds:schemaRef ds:uri="1d287f0a-b5e5-463f-a8b2-76506234341b"/>
    <ds:schemaRef ds:uri="http://purl.org/dc/elements/1.1/"/>
    <ds:schemaRef ds:uri="http://schemas.microsoft.com/office/2006/metadata/properties"/>
    <ds:schemaRef ds:uri="http://purl.org/dc/terms/"/>
    <ds:schemaRef ds:uri="http://schemas.openxmlformats.org/package/2006/metadata/core-properties"/>
    <ds:schemaRef ds:uri="6ad3bf41-d723-4fa7-aa35-2cca8cab01a6"/>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B0519C4-53BA-47A1-9747-15343C27AD3C}">
  <ds:schemaRefs>
    <ds:schemaRef ds:uri="http://schemas.microsoft.com/DataMashup"/>
  </ds:schemaRefs>
</ds:datastoreItem>
</file>

<file path=customXml/itemProps3.xml><?xml version="1.0" encoding="utf-8"?>
<ds:datastoreItem xmlns:ds="http://schemas.openxmlformats.org/officeDocument/2006/customXml" ds:itemID="{880322D2-D38B-49A7-9307-0BBE58CF26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87f0a-b5e5-463f-a8b2-76506234341b"/>
    <ds:schemaRef ds:uri="6ad3bf41-d723-4fa7-aa35-2cca8cab0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592B1A-4AC4-4759-BA70-D9CABEB95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17</vt:i4>
      </vt:variant>
    </vt:vector>
  </HeadingPairs>
  <TitlesOfParts>
    <vt:vector size="20" baseType="lpstr">
      <vt:lpstr>Prijzenblad - HOME</vt:lpstr>
      <vt:lpstr>Gespecificeerde aanbieding</vt:lpstr>
      <vt:lpstr>meta</vt:lpstr>
      <vt:lpstr>'Gespecificeerde aanbieding'!Afdrukbereik</vt:lpstr>
      <vt:lpstr>'Prijzenblad - HOME'!Afdrukbereik</vt:lpstr>
      <vt:lpstr>choiceInvoice</vt:lpstr>
      <vt:lpstr>choiceNo</vt:lpstr>
      <vt:lpstr>choiceRecurring</vt:lpstr>
      <vt:lpstr>choiceYes</vt:lpstr>
      <vt:lpstr>costsCapEx</vt:lpstr>
      <vt:lpstr>costsGrandTotal</vt:lpstr>
      <vt:lpstr>costsOpEx</vt:lpstr>
      <vt:lpstr>costsRecurring</vt:lpstr>
      <vt:lpstr>descriptionBundle</vt:lpstr>
      <vt:lpstr>descriptionInvoicing</vt:lpstr>
      <vt:lpstr>durationContractMonths</vt:lpstr>
      <vt:lpstr>durationContractYears</vt:lpstr>
      <vt:lpstr>lstInvoice</vt:lpstr>
      <vt:lpstr>lstYesNo</vt:lpstr>
      <vt:lpstr>watermark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Jean-Marc Pisters @ BURO-33</dc:creator>
  <cp:lastModifiedBy>Bob de Vries | TransitieProfs</cp:lastModifiedBy>
  <dcterms:created xsi:type="dcterms:W3CDTF">2022-03-11T07:55:40Z</dcterms:created>
  <dcterms:modified xsi:type="dcterms:W3CDTF">2022-05-26T10:02:51Z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0x010100BCC5B98C15046340A1A6B28224CD9F5D</vt:lpwstr>
  </property>
  <property fmtid="{D5CDD505-2E9C-101B-9397-08002B2CF9AE}" pid="3" name="BITE_document-version">
    <vt:i4>1</vt:i4>
  </property>
  <property fmtid="{D5CDD505-2E9C-101B-9397-08002B2CF9AE}" pid="4" name="BITE_document-revision">
    <vt:i4>1</vt:i4>
  </property>
  <property fmtid="{D5CDD505-2E9C-101B-9397-08002B2CF9AE}" pid="5" name="MediaServiceImageTags">
    <vt:lpwstr/>
  </property>
</Properties>
</file>