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18"/>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Onderwijsgroep Amersfoort/EA Schoonmaak/02. Aanbestedingsstukken/02. Publicatie/"/>
    </mc:Choice>
  </mc:AlternateContent>
  <xr:revisionPtr revIDLastSave="54" documentId="13_ncr:1_{236B4E1B-497D-453E-9783-DDA34D6885CE}" xr6:coauthVersionLast="47" xr6:coauthVersionMax="47" xr10:uidLastSave="{F074D69F-0F2F-440B-87EA-E62ADE5AE18D}"/>
  <bookViews>
    <workbookView xWindow="-108" yWindow="-108" windowWidth="23256" windowHeight="12576" xr2:uid="{00000000-000D-0000-FFFF-FFFF00000000}"/>
  </bookViews>
  <sheets>
    <sheet name="KPI scoringsmodel" sheetId="4" r:id="rId1"/>
    <sheet name="Scoretabel" sheetId="5" r:id="rId2"/>
  </sheets>
  <definedNames>
    <definedName name="_xlnm.Print_Area" localSheetId="0">'KPI scoringsmodel'!$A$1:$S$71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59" i="4" l="1"/>
  <c r="R59" i="4"/>
  <c r="S49" i="4"/>
  <c r="R49" i="4"/>
  <c r="S24" i="4"/>
  <c r="R24" i="4"/>
  <c r="H23" i="4"/>
  <c r="H48" i="4"/>
  <c r="H58" i="4"/>
  <c r="H64" i="4"/>
  <c r="Q45" i="4" l="1"/>
  <c r="O45" i="4"/>
  <c r="M45" i="4"/>
  <c r="K45" i="4"/>
  <c r="Q44" i="4"/>
  <c r="O44" i="4"/>
  <c r="M44" i="4"/>
  <c r="K44" i="4"/>
  <c r="Q47" i="4"/>
  <c r="O47" i="4"/>
  <c r="M47" i="4"/>
  <c r="K47" i="4"/>
  <c r="Q46" i="4"/>
  <c r="O46" i="4"/>
  <c r="M46" i="4"/>
  <c r="K46" i="4"/>
  <c r="Q20" i="4"/>
  <c r="O20" i="4"/>
  <c r="M20" i="4"/>
  <c r="K20" i="4"/>
  <c r="Q19" i="4"/>
  <c r="O19" i="4"/>
  <c r="M19" i="4"/>
  <c r="K19" i="4"/>
  <c r="Q16" i="4"/>
  <c r="O16" i="4"/>
  <c r="M16" i="4"/>
  <c r="K16" i="4"/>
  <c r="Q15" i="4"/>
  <c r="O15" i="4"/>
  <c r="M15" i="4"/>
  <c r="K15" i="4"/>
  <c r="Q14" i="4"/>
  <c r="O14" i="4"/>
  <c r="M14" i="4"/>
  <c r="K14" i="4"/>
  <c r="Q13" i="4"/>
  <c r="O13" i="4"/>
  <c r="M13" i="4"/>
  <c r="K13" i="4"/>
  <c r="Q12" i="4"/>
  <c r="O12" i="4"/>
  <c r="M12" i="4"/>
  <c r="K12" i="4"/>
  <c r="Q11" i="4"/>
  <c r="O11" i="4"/>
  <c r="M11" i="4"/>
  <c r="K11" i="4"/>
  <c r="Q53" i="4" l="1"/>
  <c r="O53" i="4"/>
  <c r="M53" i="4"/>
  <c r="K53" i="4"/>
  <c r="Q52" i="4"/>
  <c r="O52" i="4"/>
  <c r="M52" i="4"/>
  <c r="K52" i="4"/>
  <c r="K32" i="4" l="1"/>
  <c r="M32" i="4"/>
  <c r="O32" i="4"/>
  <c r="Q32" i="4"/>
  <c r="K31" i="4"/>
  <c r="M31" i="4"/>
  <c r="O31" i="4"/>
  <c r="Q31" i="4"/>
  <c r="K30" i="4"/>
  <c r="M30" i="4"/>
  <c r="O30" i="4"/>
  <c r="Q30" i="4"/>
  <c r="K29" i="4"/>
  <c r="M29" i="4"/>
  <c r="O29" i="4"/>
  <c r="Q29" i="4"/>
  <c r="Q43" i="4"/>
  <c r="O43" i="4"/>
  <c r="M43" i="4"/>
  <c r="K43" i="4"/>
  <c r="Q42" i="4"/>
  <c r="O42" i="4"/>
  <c r="M42" i="4"/>
  <c r="K42" i="4"/>
  <c r="Q36" i="4"/>
  <c r="O36" i="4"/>
  <c r="M36" i="4"/>
  <c r="K36" i="4"/>
  <c r="Q35" i="4"/>
  <c r="O35" i="4"/>
  <c r="M35" i="4"/>
  <c r="K35" i="4"/>
  <c r="Q63" i="4"/>
  <c r="O63" i="4"/>
  <c r="M63" i="4"/>
  <c r="K63" i="4"/>
  <c r="Q62" i="4"/>
  <c r="O62" i="4"/>
  <c r="M62" i="4"/>
  <c r="K62" i="4"/>
  <c r="H67" i="4" l="1"/>
  <c r="K60" i="4" l="1"/>
  <c r="M60" i="4"/>
  <c r="O60" i="4"/>
  <c r="K54" i="4"/>
  <c r="M54" i="4"/>
  <c r="O54" i="4"/>
  <c r="K55" i="4"/>
  <c r="M55" i="4"/>
  <c r="O55" i="4"/>
  <c r="K56" i="4"/>
  <c r="M56" i="4"/>
  <c r="O56" i="4"/>
  <c r="K57" i="4"/>
  <c r="M57" i="4"/>
  <c r="O57" i="4"/>
  <c r="K50" i="4"/>
  <c r="M50" i="4"/>
  <c r="O50" i="4"/>
  <c r="K51" i="4"/>
  <c r="M51" i="4"/>
  <c r="O51" i="4"/>
  <c r="K25" i="4"/>
  <c r="M25" i="4"/>
  <c r="O25" i="4"/>
  <c r="K26" i="4"/>
  <c r="M26" i="4"/>
  <c r="O26" i="4"/>
  <c r="K27" i="4"/>
  <c r="M27" i="4"/>
  <c r="O27" i="4"/>
  <c r="K28" i="4"/>
  <c r="M28" i="4"/>
  <c r="O28" i="4"/>
  <c r="K33" i="4"/>
  <c r="M33" i="4"/>
  <c r="O33" i="4"/>
  <c r="K34" i="4"/>
  <c r="M34" i="4"/>
  <c r="O34" i="4"/>
  <c r="K37" i="4"/>
  <c r="M37" i="4"/>
  <c r="O37" i="4"/>
  <c r="K38" i="4"/>
  <c r="M38" i="4"/>
  <c r="O38" i="4"/>
  <c r="K39" i="4"/>
  <c r="M39" i="4"/>
  <c r="O39" i="4"/>
  <c r="K40" i="4"/>
  <c r="M40" i="4"/>
  <c r="O40" i="4"/>
  <c r="K41" i="4"/>
  <c r="M41" i="4"/>
  <c r="O41" i="4"/>
  <c r="K4" i="4"/>
  <c r="M4" i="4"/>
  <c r="O4" i="4"/>
  <c r="K5" i="4"/>
  <c r="M5" i="4"/>
  <c r="O5" i="4"/>
  <c r="K6" i="4"/>
  <c r="M6" i="4"/>
  <c r="O6" i="4"/>
  <c r="K7" i="4"/>
  <c r="M7" i="4"/>
  <c r="O7" i="4"/>
  <c r="K8" i="4"/>
  <c r="M8" i="4"/>
  <c r="O8" i="4"/>
  <c r="K9" i="4"/>
  <c r="M9" i="4"/>
  <c r="O9" i="4"/>
  <c r="K10" i="4"/>
  <c r="M10" i="4"/>
  <c r="O10" i="4"/>
  <c r="K17" i="4"/>
  <c r="M17" i="4"/>
  <c r="O17" i="4"/>
  <c r="K18" i="4"/>
  <c r="M18" i="4"/>
  <c r="O18" i="4"/>
  <c r="K21" i="4"/>
  <c r="M21" i="4"/>
  <c r="O21" i="4"/>
  <c r="K22" i="4"/>
  <c r="M22" i="4"/>
  <c r="O22" i="4"/>
  <c r="Q61" i="4"/>
  <c r="Q60" i="4"/>
  <c r="Q57" i="4"/>
  <c r="Q56" i="4"/>
  <c r="Q55" i="4"/>
  <c r="Q54" i="4"/>
  <c r="Q51" i="4"/>
  <c r="Q50" i="4"/>
  <c r="Q41" i="4"/>
  <c r="Q40" i="4"/>
  <c r="Q39" i="4"/>
  <c r="Q38" i="4"/>
  <c r="Q37" i="4"/>
  <c r="Q34" i="4"/>
  <c r="Q33" i="4"/>
  <c r="Q28" i="4"/>
  <c r="Q27" i="4"/>
  <c r="Q26" i="4"/>
  <c r="Q25" i="4"/>
  <c r="Q22" i="4"/>
  <c r="Q21" i="4"/>
  <c r="Q18" i="4"/>
  <c r="Q17" i="4"/>
  <c r="Q10" i="4"/>
  <c r="Q9" i="4"/>
  <c r="Q8" i="4"/>
  <c r="Q7" i="4"/>
  <c r="Q6" i="4"/>
  <c r="Q5" i="4"/>
  <c r="Q4" i="4"/>
  <c r="O61" i="4"/>
  <c r="M61" i="4"/>
  <c r="K61" i="4"/>
  <c r="P64" i="4" l="1"/>
  <c r="J64" i="4"/>
  <c r="L64" i="4"/>
  <c r="N64" i="4"/>
  <c r="J48" i="4"/>
  <c r="J58" i="4"/>
  <c r="N58" i="4"/>
  <c r="L58" i="4"/>
  <c r="P58" i="4"/>
  <c r="P48" i="4"/>
  <c r="N48" i="4"/>
  <c r="L48" i="4"/>
  <c r="J23" i="4" l="1"/>
  <c r="J67" i="4" s="1"/>
  <c r="J69" i="4" s="1"/>
  <c r="P23" i="4"/>
  <c r="P67" i="4" s="1"/>
  <c r="P69" i="4" s="1"/>
  <c r="N23" i="4"/>
  <c r="N67" i="4" s="1"/>
  <c r="N69" i="4" s="1"/>
  <c r="L23" i="4"/>
  <c r="L67" i="4" s="1"/>
  <c r="L69" i="4" s="1"/>
</calcChain>
</file>

<file path=xl/sharedStrings.xml><?xml version="1.0" encoding="utf-8"?>
<sst xmlns="http://schemas.openxmlformats.org/spreadsheetml/2006/main" count="272" uniqueCount="179">
  <si>
    <t>Service Level Ageement / KPI scoringsmodel</t>
  </si>
  <si>
    <r>
      <t xml:space="preserve">Looptijd contract: </t>
    </r>
    <r>
      <rPr>
        <sz val="11"/>
        <color rgb="FFFFFF00"/>
        <rFont val="Verdana"/>
        <family val="2"/>
      </rPr>
      <t>XX</t>
    </r>
    <r>
      <rPr>
        <sz val="11"/>
        <color theme="1"/>
        <rFont val="Verdana"/>
        <family val="2"/>
      </rPr>
      <t xml:space="preserve">. Optiejaren: </t>
    </r>
    <r>
      <rPr>
        <sz val="11"/>
        <color rgb="FFFFFF00"/>
        <rFont val="Verdana"/>
        <family val="2"/>
      </rPr>
      <t>X</t>
    </r>
    <r>
      <rPr>
        <sz val="11"/>
        <color theme="1"/>
        <rFont val="Verdana"/>
        <family val="2"/>
      </rPr>
      <t xml:space="preserve"> x 1 jaar
Opdrachtnemer: </t>
    </r>
    <r>
      <rPr>
        <sz val="11"/>
        <color rgb="FFFFFF00"/>
        <rFont val="Verdana"/>
        <family val="2"/>
      </rPr>
      <t>XX</t>
    </r>
  </si>
  <si>
    <t>Jaar 2022</t>
  </si>
  <si>
    <t>KPI nr.</t>
  </si>
  <si>
    <t xml:space="preserve">Onderwerp: Personeel </t>
  </si>
  <si>
    <t>Wie dient KPI aan te tonen?</t>
  </si>
  <si>
    <t>Bewijs aanleveren?</t>
  </si>
  <si>
    <t>Norm</t>
  </si>
  <si>
    <t>Per kwartaal</t>
  </si>
  <si>
    <t>Scorings-mogelijkheden</t>
  </si>
  <si>
    <t>Score Q1</t>
  </si>
  <si>
    <t>Score</t>
  </si>
  <si>
    <t>Score Q2</t>
  </si>
  <si>
    <t>Score Q3</t>
  </si>
  <si>
    <t>Score Q4</t>
  </si>
  <si>
    <t>Opmerking Opdrachtgever</t>
  </si>
  <si>
    <t>Opmerking Opdrachtnemer</t>
  </si>
  <si>
    <t>P1</t>
  </si>
  <si>
    <t>Inzet vaste medewerkers</t>
  </si>
  <si>
    <t>Opdrachtnemer</t>
  </si>
  <si>
    <t>Ja</t>
  </si>
  <si>
    <t>90% van de ingezette medewerkers heeft een contract voor onbepaalde tijd.</t>
  </si>
  <si>
    <t>Meer dan afgesproken aantal</t>
  </si>
  <si>
    <t>Afgesproken aantal</t>
  </si>
  <si>
    <t>Minder dan afgesproken aantal</t>
  </si>
  <si>
    <t>P2</t>
  </si>
  <si>
    <t>Opleidingseisen nieuw ingezet personeel</t>
  </si>
  <si>
    <t>Ja, af te tekenen lijst door medewerkers</t>
  </si>
  <si>
    <t xml:space="preserve">Iedere medewerker is binnen 3 weken geinstrueerd m.b.t. huidige programma van eisen </t>
  </si>
  <si>
    <t>Iedere medewerker geinstrueerd</t>
  </si>
  <si>
    <t>Niet iedere medewerker tijdig geinstrueerd</t>
  </si>
  <si>
    <t>P3</t>
  </si>
  <si>
    <t>Opleidingseisen personeel</t>
  </si>
  <si>
    <t>Iedere medewerker beschikt binnen 6 maanden na indiensttreding over een RAS-diploma of gelijkwaardig</t>
  </si>
  <si>
    <t>Iedere medewerker gediplomeerd</t>
  </si>
  <si>
    <t>Niet iedere medewerker tijdig gediplomeerd</t>
  </si>
  <si>
    <t>P4</t>
  </si>
  <si>
    <t>Opleidingseisen Leidinggevende</t>
  </si>
  <si>
    <t>De objectleider is in het bezit van diploma "Basismodule algemene schoonmaak", "Midden Kader Leidinggevenden Schoonmaakonderhoud" of vergelijkbaar, en SVS-diploma "DKS" of vergelijkbaar.</t>
  </si>
  <si>
    <t>Medewerker gediplomeerd</t>
  </si>
  <si>
    <t>Medewerker ongediplomeerd</t>
  </si>
  <si>
    <t>P5</t>
  </si>
  <si>
    <t>Inzet jeugd, leerlingen en ouders van leerlingen</t>
  </si>
  <si>
    <r>
      <t xml:space="preserve">De inzet van jeugdigen (jonger dan 22 jaar) is niet meer dan 10%. De inzet van eigen leerlingen en ouders van leerlingen is </t>
    </r>
    <r>
      <rPr>
        <b/>
        <sz val="8"/>
        <color theme="1"/>
        <rFont val="Verdana"/>
        <family val="2"/>
      </rPr>
      <t>niet</t>
    </r>
    <r>
      <rPr>
        <sz val="8"/>
        <color theme="1"/>
        <rFont val="Verdana"/>
        <family val="2"/>
      </rPr>
      <t xml:space="preserve"> toegestaan.</t>
    </r>
  </si>
  <si>
    <t>Er wordt niet meer dan 10% jeugdigen ingezet en er worden geen eigen leerlingen of ouders van leerlingen ingezet</t>
  </si>
  <si>
    <t>Er wordt meer dan 10% jeugdigen ingezet en/of er worden eigen leerlingen of ouders van leerlingen ingezet</t>
  </si>
  <si>
    <t>P6</t>
  </si>
  <si>
    <t>BHV + EHBO</t>
  </si>
  <si>
    <t xml:space="preserve">Opdrachtnemer dient te allen tijde zorg te dragen voor een BHV'er (per locatie) met een rechtsgeldig EHBO diploma, inclusief jaarlijkse herhalingscursussen. </t>
  </si>
  <si>
    <t>Per locatie is minimaal één medewerker BHV getraind</t>
  </si>
  <si>
    <t>Bij één of meerdere locaties zijn geen medewerkers BHV getraind</t>
  </si>
  <si>
    <t>P7</t>
  </si>
  <si>
    <t>Verklaring Omtrent Gedrag (VOG)</t>
  </si>
  <si>
    <t>Ja, Opdrachtnemer dient een betalingsbewijs aan te leveren  en 1 maand na afgifte dit melden bij Opdrachtgever (Of als er een bezwaar is)</t>
  </si>
  <si>
    <t xml:space="preserve">Voor iedere medewerker is binnen 1 maand na tewerkstelling, een VOG verstrekt. </t>
  </si>
  <si>
    <t>Voor iedere medewerker verstrekt</t>
  </si>
  <si>
    <t>Niet voor iedere medewerker verstrekt</t>
  </si>
  <si>
    <t>P8</t>
  </si>
  <si>
    <t>Flexpool</t>
  </si>
  <si>
    <r>
      <t>Indien het vaste personeel van het schoonmaakbedrijf verhinderd is, dienen er</t>
    </r>
    <r>
      <rPr>
        <b/>
        <sz val="8"/>
        <rFont val="Verdana"/>
        <family val="2"/>
      </rPr>
      <t xml:space="preserve"> 4 vaste</t>
    </r>
    <r>
      <rPr>
        <sz val="8"/>
        <rFont val="Verdana"/>
        <family val="2"/>
      </rPr>
      <t xml:space="preserve"> invalkrachten (flexpool) door het schoonmaakbedrijf ingezet te worden. Deze invalkrachten dienen van te voren bekend te zijn met het gebouw en de daarbij behorende afspraken over de uitvoering van de schoonmaak binnen het betreffende gebouw.</t>
    </r>
  </si>
  <si>
    <t>Opdrachtnemer werkt met vaste invalskrachten welke bekend zijn met het gebouw en de daarbij horende afspraken over de uitvoering van de schoonmaak</t>
  </si>
  <si>
    <t>Opdrachtnemer werkt niet met vaste invalskrachten en/of de invalskrachten zijn niet bekend met het gebouw en/of de daarbij horende afspraken over de uitvoering van de schoonmaak</t>
  </si>
  <si>
    <t>P9</t>
  </si>
  <si>
    <t>Werkkleding</t>
  </si>
  <si>
    <t xml:space="preserve">Opdrachtgever
</t>
  </si>
  <si>
    <t>Nee</t>
  </si>
  <si>
    <t>Iedere medewerker draagt herkenbare, nette en deugdelijke werkkleding tijdens de uitvoering van de werkzaamheden.</t>
  </si>
  <si>
    <t>Alle medewerkers dragen werkkleding</t>
  </si>
  <si>
    <t>Niet alle medewerkers dragen werkkleding</t>
  </si>
  <si>
    <t>Onderwerp: Uitvoering</t>
  </si>
  <si>
    <t>U1</t>
  </si>
  <si>
    <t>Kwaliteitscontroles DKS</t>
  </si>
  <si>
    <t>Ja, resultaten overhandigen aan opdrachtgever, inclusief totalisatie van de uitgevoerde DKS metingen</t>
  </si>
  <si>
    <t>Minimaal éénmaal per maand wordt voor alle (taken) in de locaties een DKS meting door leverancier uitgevoerd, rapportages worden opgestuurd naar opdrachtgever.</t>
  </si>
  <si>
    <t>Alle DKS metingen uitgevoerd</t>
  </si>
  <si>
    <t>Max. 50% van de DKS metingen uitgevoerd</t>
  </si>
  <si>
    <t>Max. 25% van de DKS metingen uitgevoerd</t>
  </si>
  <si>
    <t>Minder dan 25% van de DKS metingen uitgevoerd</t>
  </si>
  <si>
    <t>U2</t>
  </si>
  <si>
    <t>Kwaliteitsmeting VSR methodiek</t>
  </si>
  <si>
    <t>Externe partij</t>
  </si>
  <si>
    <t>Ja, rapportage aanleveren</t>
  </si>
  <si>
    <t xml:space="preserve">Tweemaal per jaar wordt voor de locaties de kwaliteit volgens de VSR-KMS methodiek door externe partij vastgesteld. Dit heeft betrekking op de reguliere meting. </t>
  </si>
  <si>
    <t>De uitkomst van de kwaliteitsmeting(en) bevat geen onvoldoende(s)/afkeur(en).</t>
  </si>
  <si>
    <t xml:space="preserve">
De uitkomst van de kwaliteitsmeting(en) bevat maximaal 1 onvoldoende/afkeur op een ruimtecategorie.
</t>
  </si>
  <si>
    <t xml:space="preserve">
De uitkomst van de kwaliteitsmeting(en) bevat 2 onvoldoendes/afkeuren op een ruimtecategorie.
</t>
  </si>
  <si>
    <t xml:space="preserve">
De uitkomst van de kwaliteitsmeting(en) bevat meer dan 2 onvoldoendes/afkeuren op een ruimtecategorie.
</t>
  </si>
  <si>
    <t>U4</t>
  </si>
  <si>
    <t>Verbeterplannen</t>
  </si>
  <si>
    <t>Opdrachtnemer en Opdrachtgever</t>
  </si>
  <si>
    <t>Bij onvoldoende op een externe kwaliteitscontrole levert Opdrachtnemer binnen één week een verbeterplan</t>
  </si>
  <si>
    <t>Voor iedere onvoldoende tijdig een plan</t>
  </si>
  <si>
    <t>Niet voor iedere onvoldoende een plan</t>
  </si>
  <si>
    <t>U5</t>
  </si>
  <si>
    <t>Contractafspraken</t>
  </si>
  <si>
    <t>Opdrachtgever</t>
  </si>
  <si>
    <t xml:space="preserve">Alle afspraken in het contract en PvE én de toezeggingen in de beantwoording op de open vragen worden nagekomen door Opdrachtnemer </t>
  </si>
  <si>
    <t>Alle contractafspraken zijn uitgevoerd en nagekomen</t>
  </si>
  <si>
    <t>Contractafspraken zijn niet uitgevoerd en/of nagekomen</t>
  </si>
  <si>
    <t>U6</t>
  </si>
  <si>
    <t>Logboek</t>
  </si>
  <si>
    <t>Externe partij (tijdens kwaliteitsmeting) en Opdrachtgever</t>
  </si>
  <si>
    <t>In ieder gebouw is een (digitaal) logboek, waarin dagelijks door Opdrachtnemer wordt geschreven, (op- en of aanmerkingen of paraaf “voor gezien”).</t>
  </si>
  <si>
    <t>Het (digitale) logboek is op alle locaties aanwezig en wordt dagelijks gebruikt</t>
  </si>
  <si>
    <t>Het (digitale) logboek is niet op alle locaties aanwezig of wordt niet dagelijks gebruikt</t>
  </si>
  <si>
    <t>U7</t>
  </si>
  <si>
    <t>Betreding en sluiten van gebouwen en alarm</t>
  </si>
  <si>
    <t>Op locaties waar Opdrachtnemer verantwoordelijk is voor het openen of afsluiten en/of het in- of uitstakelen van het alarm, geschiedt dit zonder verwijtbare incidenten.
Verwijtbaar houdt in een alarm door fout/vergissing van medewerker</t>
  </si>
  <si>
    <t>Géén indicenten</t>
  </si>
  <si>
    <t>Maximaal 1 incident</t>
  </si>
  <si>
    <t>Meer dan 1 incident</t>
  </si>
  <si>
    <t>U8</t>
  </si>
  <si>
    <t>Werkroosters dagelijks</t>
  </si>
  <si>
    <t>Externe partij (tijdens kwaliteitsmeting)</t>
  </si>
  <si>
    <t xml:space="preserve">Alle schoonmaakmedewerkers (hebben op de werkkar) en alle lokale contactpersonen van Opdrachtgever beschikken over een actueel werkprogramma, overeenkomstig aan het calculatieblad. </t>
  </si>
  <si>
    <t xml:space="preserve">Werkprogramma's zijn conform het calculatieblad, aanwezig op elke werkkar en in bezit van de CP </t>
  </si>
  <si>
    <t>Werkprogramma's niet conform het calculatieblad, niet op werkkar of niet in bezit van CP</t>
  </si>
  <si>
    <t>U9</t>
  </si>
  <si>
    <t>Werkplanning periodiek</t>
  </si>
  <si>
    <t xml:space="preserve">Alle periodieke werkzaamheden (vloer / inventaris / sanitair) zijn ingepland en vastgelegd in een jaarplanning. Alle lokale contactpersonen beschikken over deze jaarplanning. </t>
  </si>
  <si>
    <t xml:space="preserve">Planningen zijn conform het calculatieblad, aanwezig op locatie en in bezit van de CP </t>
  </si>
  <si>
    <t>Planningen zijn conform het calculatieblad, niet aanwezig op locatie en niet in bezit van de CP</t>
  </si>
  <si>
    <t>U11</t>
  </si>
  <si>
    <t>Oplevering specialistisch periodiek onderhoud (vloer / inventaris / en - of glasbewassing)</t>
  </si>
  <si>
    <t>Oplevering samen met opdrachtgever</t>
  </si>
  <si>
    <t>Na uitvoering van specialistisch periodiek onderhoud of glasbewassing voert Opdrachtnemer een controle uit om vervolgens aan de aangewezen vertegenwoordiger van opdrachtgever op te leveren</t>
  </si>
  <si>
    <t>Werkzaamheden zijn volgens afspraak opgeleverd</t>
  </si>
  <si>
    <t>Werkzaamheden zijn niet volgens afspraak opgeleverd</t>
  </si>
  <si>
    <t>Totaal</t>
  </si>
  <si>
    <t>Uitvoering</t>
  </si>
  <si>
    <t>Onderwerp: Communicatie en evaluatie</t>
  </si>
  <si>
    <t>C1</t>
  </si>
  <si>
    <t>Evaluaties en verslaglegging</t>
  </si>
  <si>
    <t>Overleg vindt plaats zoals beschreven in eis 42 van het programma van eisen
Opdrachtnemer initieërt, plant en notuleert deze overleggen. De actiepunten worden daarnaast uitgevoerd door verantwoordelijken</t>
  </si>
  <si>
    <t>Alle evaluaties zijn uitgevoerd en genotuleerd. Daarnaast zijn de actiepunten uitgevoerd door Opdrachtnemer.</t>
  </si>
  <si>
    <t>Maximaal 2 overleggen gemist of niet genotuleerd of actiepunten niet uitgevoerd.</t>
  </si>
  <si>
    <t>C2</t>
  </si>
  <si>
    <t>Managementrapportage</t>
  </si>
  <si>
    <t>De managementrapportage zoals beschreven in eis 40 van het programma van eisen. wordt tijdig en volledig aangeleverd.</t>
  </si>
  <si>
    <t>De rapportage is tijdig verstuurd. Alle onderwerpen zijn opgenomen en/of onderbouwd.</t>
  </si>
  <si>
    <t>De rapportage is niet tijdig verstuurd of niet alle onderwerpen zijn opgenomen / onderbouwd.</t>
  </si>
  <si>
    <t>C3</t>
  </si>
  <si>
    <t>Klachten en afhandeling</t>
  </si>
  <si>
    <r>
      <t>- Klachten over de reguliere schoonmaak worden (op werkdagen) binnen 24 uur hersteld;
- Bij ernstige verstoringen, waaronder calamiteiten, geldt een reactietijd van 1 uur;
- Alle klachten die schriftelijk of in een formeel overleg worden gemeld worden,</t>
    </r>
    <r>
      <rPr>
        <b/>
        <sz val="8"/>
        <color theme="1"/>
        <rFont val="Verdana"/>
        <family val="2"/>
      </rPr>
      <t xml:space="preserve"> inclusief maatregel en opvolging, geregistreerd én opgenomen in de managementrapportage.</t>
    </r>
    <r>
      <rPr>
        <sz val="8"/>
        <color theme="1"/>
        <rFont val="Verdana"/>
        <family val="2"/>
      </rPr>
      <t xml:space="preserve">
- klachten zijn niet alleen op de werkvloer maar ook op management niveau</t>
    </r>
  </si>
  <si>
    <t>Geen gegronde klachten</t>
  </si>
  <si>
    <t>Minder dan twee gegronde klachten per locatie, tijdig opgelost en teruggekoppeld</t>
  </si>
  <si>
    <r>
      <t xml:space="preserve">Méér dan twee gegronde klachten per locatie </t>
    </r>
    <r>
      <rPr>
        <b/>
        <sz val="8"/>
        <color theme="1"/>
        <rFont val="Verdana"/>
        <family val="2"/>
      </rPr>
      <t>óf</t>
    </r>
    <r>
      <rPr>
        <sz val="8"/>
        <color theme="1"/>
        <rFont val="Verdana"/>
        <family val="2"/>
      </rPr>
      <t xml:space="preserve"> niet alle klachten tijdig opgelost en teruggekoppeld</t>
    </r>
  </si>
  <si>
    <r>
      <t xml:space="preserve">Méér dan twee gegronde klachten per locatie </t>
    </r>
    <r>
      <rPr>
        <b/>
        <sz val="8"/>
        <color theme="1"/>
        <rFont val="Verdana"/>
        <family val="2"/>
      </rPr>
      <t>én</t>
    </r>
    <r>
      <rPr>
        <sz val="8"/>
        <color theme="1"/>
        <rFont val="Verdana"/>
        <family val="2"/>
      </rPr>
      <t xml:space="preserve"> niet alle klachten tijdig opgelost en teruggekoppeld</t>
    </r>
  </si>
  <si>
    <t>Communicatie en evaluatie</t>
  </si>
  <si>
    <t>Onderwerp: Financieel</t>
  </si>
  <si>
    <t>F1</t>
  </si>
  <si>
    <t>Correcte facturering</t>
  </si>
  <si>
    <t>De facturen zijn tijdig ingediend en correct gefactureerd. Eventuele periodieke werkzaamheden worden gefactureerd middels werkbonnen met handtekening van opdrachtgever</t>
  </si>
  <si>
    <t>Alle facturen zijn tijdig en correct</t>
  </si>
  <si>
    <t>Eén of meerdere facturen niet tijdig of correct</t>
  </si>
  <si>
    <t>F2</t>
  </si>
  <si>
    <t>Inzet uren</t>
  </si>
  <si>
    <t>• Minimaal 95% van geoffreerde uren worden daadwerkelijk ingezet
• De overzichten worden op tijd en conform afspraak aangeleverd</t>
  </si>
  <si>
    <t>Alle uren zijn gewerkt en conform contract ingezet</t>
  </si>
  <si>
    <t>Eén of meerdere gebouwen worden de uren niet conform contract ingezet</t>
  </si>
  <si>
    <t>Financieel</t>
  </si>
  <si>
    <t>TOTAAL SCORE</t>
  </si>
  <si>
    <t>Maximale score</t>
  </si>
  <si>
    <t>Score per kwartaal</t>
  </si>
  <si>
    <t>Scoretabel</t>
  </si>
  <si>
    <t xml:space="preserve">Opdrachtnemer krijgt per kwartaal / per KPI een score. Op de totaal score voor alle KPI’s wordt onderstaande bonus/malus regeling toegepast.  </t>
  </si>
  <si>
    <t>Puntenverdeling per kwartaal</t>
  </si>
  <si>
    <t>A.</t>
  </si>
  <si>
    <t>Tussen</t>
  </si>
  <si>
    <t>B.</t>
  </si>
  <si>
    <t>D.</t>
  </si>
  <si>
    <t>Opmerkingen:</t>
  </si>
  <si>
    <t>Om voor verlenging van het contract in aanmerking te komen moet er een score(over de 1e 2 contractjaren) zijn behaald van 64 punten.</t>
  </si>
  <si>
    <t>Daarna wordt het 1e optiejaar toegekend, in het optiejaar geldt een score van 60 punten.</t>
  </si>
  <si>
    <t>Bij het behalen van deze score wordt het contract verlengd.</t>
  </si>
  <si>
    <t xml:space="preserve">Tijdens de looptijd van het vaste contract geldt onderstaande tabel. </t>
  </si>
  <si>
    <t>Bonus / malus</t>
  </si>
  <si>
    <t>bonus medewerkers (in overleg)</t>
  </si>
  <si>
    <t>5,00 % korting op kwartaalbedrag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</si>
</sst>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scheme val="minor"/>
    </font>
    <font>
      <sz val="10"/>
      <name val="Arial"/>
      <family val="2"/>
    </font>
    <font>
      <b/>
      <sz val="11"/>
      <color theme="1"/>
      <name val="Verdana"/>
      <family val="2"/>
    </font>
    <font>
      <sz val="11"/>
      <color theme="1"/>
      <name val="Calibri"/>
      <family val="2"/>
      <scheme val="minor"/>
    </font>
    <font>
      <b/>
      <sz val="11"/>
      <color theme="1"/>
      <name val="Calibri"/>
      <family val="2"/>
      <scheme val="minor"/>
    </font>
    <font>
      <b/>
      <sz val="8"/>
      <color theme="0"/>
      <name val="Verdana"/>
      <family val="2"/>
    </font>
    <font>
      <sz val="8"/>
      <color theme="1"/>
      <name val="Verdana"/>
      <family val="2"/>
    </font>
    <font>
      <b/>
      <sz val="8"/>
      <color theme="1"/>
      <name val="Verdana"/>
      <family val="2"/>
    </font>
    <font>
      <b/>
      <sz val="8"/>
      <color rgb="FF000000"/>
      <name val="Verdana"/>
      <family val="2"/>
    </font>
    <font>
      <sz val="11"/>
      <color theme="1"/>
      <name val="Verdana"/>
      <family val="2"/>
    </font>
    <font>
      <sz val="8"/>
      <color rgb="FFFF0000"/>
      <name val="Verdana"/>
      <family val="2"/>
    </font>
    <font>
      <b/>
      <sz val="8"/>
      <name val="Verdana"/>
      <family val="2"/>
    </font>
    <font>
      <sz val="8"/>
      <name val="Verdana"/>
      <family val="2"/>
    </font>
    <font>
      <b/>
      <sz val="11"/>
      <name val="Calibri"/>
      <family val="2"/>
      <scheme val="minor"/>
    </font>
    <font>
      <sz val="9"/>
      <color theme="1"/>
      <name val="Verdana"/>
      <family val="2"/>
    </font>
    <font>
      <sz val="10"/>
      <color theme="1"/>
      <name val="Verdana"/>
      <family val="2"/>
    </font>
    <font>
      <b/>
      <sz val="11"/>
      <color rgb="FF000000"/>
      <name val="Calibri"/>
      <family val="2"/>
    </font>
    <font>
      <sz val="11"/>
      <color rgb="FF000000"/>
      <name val="Calibri"/>
      <family val="2"/>
    </font>
    <font>
      <sz val="9"/>
      <color rgb="FF000000"/>
      <name val="Verdana"/>
      <family val="2"/>
    </font>
    <font>
      <sz val="11"/>
      <color rgb="FFFFFF00"/>
      <name val="Verdana"/>
      <family val="2"/>
    </font>
  </fonts>
  <fills count="9">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C000"/>
        <bgColor indexed="64"/>
      </patternFill>
    </fill>
    <fill>
      <patternFill patternType="solid">
        <fgColor rgb="FF92D05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s>
  <cellStyleXfs count="4">
    <xf numFmtId="0" fontId="0" fillId="0" borderId="0"/>
    <xf numFmtId="0" fontId="1" fillId="0" borderId="0"/>
    <xf numFmtId="9" fontId="3" fillId="0" borderId="0" applyFont="0" applyFill="0" applyBorder="0" applyAlignment="0" applyProtection="0"/>
    <xf numFmtId="0" fontId="3" fillId="0" borderId="0"/>
  </cellStyleXfs>
  <cellXfs count="143">
    <xf numFmtId="0" fontId="0" fillId="0" borderId="0" xfId="0"/>
    <xf numFmtId="0" fontId="5" fillId="3" borderId="2" xfId="0" applyFont="1" applyFill="1" applyBorder="1" applyAlignment="1">
      <alignmen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0" fontId="4" fillId="0" borderId="0" xfId="0" applyFont="1"/>
    <xf numFmtId="0" fontId="0" fillId="0" borderId="0" xfId="0" applyAlignment="1">
      <alignment horizontal="center"/>
    </xf>
    <xf numFmtId="0" fontId="0" fillId="0" borderId="0" xfId="0" applyAlignment="1">
      <alignment horizontal="left"/>
    </xf>
    <xf numFmtId="0" fontId="6" fillId="2" borderId="2" xfId="0"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164" fontId="0" fillId="0" borderId="0" xfId="0" applyNumberFormat="1"/>
    <xf numFmtId="0" fontId="0" fillId="0" borderId="0" xfId="0" applyAlignment="1">
      <alignment horizontal="center" vertical="center"/>
    </xf>
    <xf numFmtId="0" fontId="9" fillId="0" borderId="8" xfId="0" applyFont="1" applyBorder="1" applyAlignment="1">
      <alignment vertical="center" wrapText="1"/>
    </xf>
    <xf numFmtId="1" fontId="11" fillId="4" borderId="1" xfId="2" applyNumberFormat="1" applyFont="1" applyFill="1" applyBorder="1" applyAlignment="1">
      <alignment horizontal="center" vertical="center" wrapText="1"/>
    </xf>
    <xf numFmtId="0" fontId="6" fillId="0" borderId="2" xfId="0" applyFont="1" applyBorder="1" applyAlignment="1">
      <alignmen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vertical="center" wrapText="1"/>
    </xf>
    <xf numFmtId="0" fontId="5" fillId="3" borderId="1" xfId="0" applyFont="1" applyFill="1" applyBorder="1" applyAlignment="1">
      <alignment horizontal="center" vertical="center" wrapText="1"/>
    </xf>
    <xf numFmtId="1" fontId="7" fillId="4" borderId="2" xfId="2" applyNumberFormat="1" applyFont="1" applyFill="1" applyBorder="1" applyAlignment="1">
      <alignment horizontal="center" vertical="center" wrapText="1"/>
    </xf>
    <xf numFmtId="0" fontId="0" fillId="2" borderId="0" xfId="0" applyFill="1"/>
    <xf numFmtId="0" fontId="7" fillId="4" borderId="1" xfId="0" applyFont="1" applyFill="1" applyBorder="1" applyAlignment="1">
      <alignment horizontal="center" vertical="center" wrapText="1"/>
    </xf>
    <xf numFmtId="0" fontId="7" fillId="4" borderId="1" xfId="0" applyFont="1" applyFill="1" applyBorder="1" applyAlignment="1">
      <alignment horizontal="left" vertical="center" wrapText="1"/>
    </xf>
    <xf numFmtId="0" fontId="7" fillId="4" borderId="2" xfId="0" applyFont="1" applyFill="1" applyBorder="1" applyAlignment="1">
      <alignment vertical="center" wrapText="1"/>
    </xf>
    <xf numFmtId="0" fontId="8" fillId="5" borderId="2" xfId="0" applyFont="1" applyFill="1" applyBorder="1" applyAlignment="1">
      <alignment vertical="center" wrapText="1"/>
    </xf>
    <xf numFmtId="0" fontId="8" fillId="5" borderId="2" xfId="0" applyFont="1" applyFill="1" applyBorder="1" applyAlignment="1">
      <alignment horizontal="left" vertical="center" wrapText="1"/>
    </xf>
    <xf numFmtId="1"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9" fontId="4" fillId="4" borderId="0" xfId="2" applyFont="1" applyFill="1" applyAlignment="1">
      <alignment vertical="center"/>
    </xf>
    <xf numFmtId="9" fontId="4" fillId="0" borderId="0" xfId="2" applyFont="1" applyFill="1" applyAlignment="1">
      <alignment vertical="center"/>
    </xf>
    <xf numFmtId="164" fontId="4" fillId="0" borderId="2" xfId="0" applyNumberFormat="1" applyFont="1" applyBorder="1"/>
    <xf numFmtId="0" fontId="0" fillId="0" borderId="2" xfId="0" applyBorder="1"/>
    <xf numFmtId="9" fontId="4" fillId="4" borderId="2" xfId="2" applyFont="1" applyFill="1" applyBorder="1" applyAlignment="1">
      <alignment vertical="center"/>
    </xf>
    <xf numFmtId="0" fontId="4" fillId="4" borderId="7" xfId="0" applyFont="1" applyFill="1" applyBorder="1" applyAlignment="1">
      <alignment horizontal="center"/>
    </xf>
    <xf numFmtId="0" fontId="5" fillId="3" borderId="7"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4" fillId="2" borderId="0" xfId="0" applyFont="1" applyFill="1"/>
    <xf numFmtId="0" fontId="15" fillId="0" borderId="0" xfId="0" applyFont="1" applyAlignment="1">
      <alignment vertical="center"/>
    </xf>
    <xf numFmtId="0" fontId="17" fillId="0" borderId="2" xfId="0" applyFont="1" applyBorder="1" applyAlignment="1">
      <alignment horizontal="right" vertical="center"/>
    </xf>
    <xf numFmtId="0" fontId="18" fillId="0" borderId="2" xfId="0" applyFont="1" applyBorder="1" applyAlignment="1">
      <alignment vertical="center"/>
    </xf>
    <xf numFmtId="0" fontId="17" fillId="0" borderId="2" xfId="0" applyFont="1" applyBorder="1" applyAlignment="1">
      <alignment horizontal="center" vertical="center"/>
    </xf>
    <xf numFmtId="0" fontId="17" fillId="0" borderId="2" xfId="0" applyFont="1" applyBorder="1" applyAlignment="1">
      <alignment vertical="center"/>
    </xf>
    <xf numFmtId="0" fontId="12" fillId="7" borderId="2" xfId="0" applyFont="1" applyFill="1" applyBorder="1" applyAlignment="1">
      <alignment vertical="center" wrapText="1"/>
    </xf>
    <xf numFmtId="0" fontId="0" fillId="7" borderId="0" xfId="0" applyFill="1"/>
    <xf numFmtId="0" fontId="6" fillId="7" borderId="2" xfId="0" applyFont="1" applyFill="1" applyBorder="1" applyAlignment="1">
      <alignment horizontal="center" vertical="center" wrapText="1"/>
    </xf>
    <xf numFmtId="0" fontId="6" fillId="7" borderId="7" xfId="0" applyFont="1" applyFill="1" applyBorder="1" applyAlignment="1">
      <alignment horizontal="center" vertical="center" wrapText="1"/>
    </xf>
    <xf numFmtId="0" fontId="6" fillId="7" borderId="2" xfId="0" applyFont="1" applyFill="1" applyBorder="1" applyAlignment="1">
      <alignment vertical="center" wrapText="1"/>
    </xf>
    <xf numFmtId="0" fontId="12" fillId="8" borderId="2" xfId="0" applyFont="1" applyFill="1" applyBorder="1" applyAlignment="1">
      <alignment vertical="center" wrapText="1"/>
    </xf>
    <xf numFmtId="0" fontId="0" fillId="8" borderId="0" xfId="0" applyFill="1"/>
    <xf numFmtId="0" fontId="6" fillId="8" borderId="2" xfId="0" applyFont="1" applyFill="1" applyBorder="1" applyAlignment="1">
      <alignment horizontal="center" vertical="center" wrapText="1"/>
    </xf>
    <xf numFmtId="0" fontId="6" fillId="8" borderId="7" xfId="0" applyFont="1" applyFill="1" applyBorder="1" applyAlignment="1">
      <alignment horizontal="center" vertical="center" wrapText="1"/>
    </xf>
    <xf numFmtId="0" fontId="6" fillId="8" borderId="2" xfId="0" applyFont="1" applyFill="1" applyBorder="1" applyAlignment="1">
      <alignment vertical="center" wrapText="1"/>
    </xf>
    <xf numFmtId="0" fontId="12" fillId="8" borderId="5" xfId="0" applyFont="1" applyFill="1" applyBorder="1" applyAlignment="1">
      <alignment vertical="center" wrapText="1"/>
    </xf>
    <xf numFmtId="0" fontId="6" fillId="8" borderId="3" xfId="0" applyFont="1" applyFill="1" applyBorder="1" applyAlignment="1">
      <alignment vertical="center" wrapText="1"/>
    </xf>
    <xf numFmtId="0" fontId="4" fillId="8" borderId="0" xfId="0" applyFont="1" applyFill="1"/>
    <xf numFmtId="0" fontId="6" fillId="7" borderId="3" xfId="0" applyFont="1" applyFill="1" applyBorder="1" applyAlignment="1">
      <alignment vertical="center" wrapText="1"/>
    </xf>
    <xf numFmtId="0" fontId="6" fillId="7" borderId="3" xfId="0" applyFont="1" applyFill="1" applyBorder="1" applyAlignment="1">
      <alignment horizontal="center" vertical="center" wrapText="1"/>
    </xf>
    <xf numFmtId="0" fontId="6" fillId="4" borderId="1" xfId="0" applyFont="1" applyFill="1" applyBorder="1" applyAlignment="1">
      <alignment horizontal="left" vertical="center" wrapText="1"/>
    </xf>
    <xf numFmtId="1" fontId="7" fillId="4" borderId="1" xfId="2" applyNumberFormat="1" applyFont="1" applyFill="1" applyBorder="1" applyAlignment="1">
      <alignment horizontal="center" vertical="center" wrapText="1"/>
    </xf>
    <xf numFmtId="0" fontId="4" fillId="4" borderId="1" xfId="0" applyFont="1" applyFill="1" applyBorder="1"/>
    <xf numFmtId="0" fontId="4" fillId="4" borderId="11" xfId="0" applyFont="1" applyFill="1" applyBorder="1" applyAlignment="1">
      <alignment horizontal="center"/>
    </xf>
    <xf numFmtId="0" fontId="0" fillId="8" borderId="12" xfId="0" applyFill="1" applyBorder="1"/>
    <xf numFmtId="0" fontId="0" fillId="8" borderId="4" xfId="0" applyFill="1" applyBorder="1"/>
    <xf numFmtId="0" fontId="0" fillId="7" borderId="12" xfId="0" applyFill="1" applyBorder="1"/>
    <xf numFmtId="0" fontId="0" fillId="7" borderId="4" xfId="0" applyFill="1" applyBorder="1"/>
    <xf numFmtId="0" fontId="4" fillId="8" borderId="4" xfId="0" applyFont="1" applyFill="1" applyBorder="1"/>
    <xf numFmtId="0" fontId="6" fillId="7" borderId="5" xfId="0" applyFont="1" applyFill="1" applyBorder="1" applyAlignment="1">
      <alignment vertical="center" wrapText="1"/>
    </xf>
    <xf numFmtId="3" fontId="6" fillId="6" borderId="2" xfId="2" applyNumberFormat="1" applyFont="1" applyFill="1" applyBorder="1" applyAlignment="1">
      <alignment horizontal="center" vertical="center" wrapText="1"/>
    </xf>
    <xf numFmtId="3" fontId="6" fillId="6" borderId="3" xfId="2" applyNumberFormat="1" applyFont="1" applyFill="1" applyBorder="1" applyAlignment="1">
      <alignment horizontal="center" vertical="center" wrapText="1"/>
    </xf>
    <xf numFmtId="3" fontId="6" fillId="6" borderId="2" xfId="0" applyNumberFormat="1" applyFont="1" applyFill="1" applyBorder="1" applyAlignment="1">
      <alignment horizontal="center" vertical="center" wrapText="1"/>
    </xf>
    <xf numFmtId="3" fontId="12" fillId="6" borderId="2" xfId="2" applyNumberFormat="1" applyFont="1" applyFill="1" applyBorder="1" applyAlignment="1">
      <alignment horizontal="center" vertical="center" wrapText="1"/>
    </xf>
    <xf numFmtId="3" fontId="12" fillId="6" borderId="2" xfId="0" applyNumberFormat="1" applyFont="1" applyFill="1" applyBorder="1" applyAlignment="1">
      <alignment horizontal="center" vertical="center" wrapText="1"/>
    </xf>
    <xf numFmtId="0" fontId="6" fillId="6" borderId="2" xfId="0" applyFont="1" applyFill="1" applyBorder="1" applyAlignment="1">
      <alignmen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12" fillId="0" borderId="3" xfId="0" applyFont="1" applyBorder="1" applyAlignment="1">
      <alignment horizontal="left" vertical="center" wrapText="1"/>
    </xf>
    <xf numFmtId="0" fontId="12" fillId="0" borderId="1" xfId="0" applyFont="1" applyBorder="1" applyAlignment="1">
      <alignment horizontal="left" vertical="center" wrapText="1"/>
    </xf>
    <xf numFmtId="0" fontId="6" fillId="7" borderId="3"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3" xfId="0" applyFont="1" applyFill="1" applyBorder="1" applyAlignment="1">
      <alignment horizontal="left" vertical="center" wrapText="1"/>
    </xf>
    <xf numFmtId="0" fontId="6" fillId="7" borderId="6" xfId="0" applyFont="1" applyFill="1" applyBorder="1" applyAlignment="1">
      <alignment horizontal="left" vertical="center" wrapText="1"/>
    </xf>
    <xf numFmtId="0" fontId="6" fillId="7" borderId="1" xfId="0" applyFont="1" applyFill="1" applyBorder="1" applyAlignment="1">
      <alignment horizontal="left" vertical="center" wrapText="1"/>
    </xf>
    <xf numFmtId="0" fontId="6" fillId="7" borderId="3" xfId="0" quotePrefix="1" applyFont="1" applyFill="1" applyBorder="1" applyAlignment="1">
      <alignment horizontal="left" vertical="center" wrapText="1"/>
    </xf>
    <xf numFmtId="0" fontId="6" fillId="7" borderId="6" xfId="0" quotePrefix="1" applyFont="1" applyFill="1" applyBorder="1" applyAlignment="1">
      <alignment horizontal="left" vertical="center" wrapText="1"/>
    </xf>
    <xf numFmtId="0" fontId="6" fillId="7" borderId="1" xfId="0" quotePrefix="1" applyFont="1" applyFill="1" applyBorder="1" applyAlignment="1">
      <alignment horizontal="left" vertical="center" wrapText="1"/>
    </xf>
    <xf numFmtId="0" fontId="6" fillId="8" borderId="3"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3"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2" xfId="0" applyFont="1" applyFill="1" applyBorder="1" applyAlignment="1">
      <alignment horizontal="left" vertical="center" wrapText="1"/>
    </xf>
    <xf numFmtId="0" fontId="12" fillId="7" borderId="2" xfId="0" applyFont="1" applyFill="1" applyBorder="1" applyAlignment="1">
      <alignment horizontal="left" vertical="center" wrapText="1"/>
    </xf>
    <xf numFmtId="0" fontId="6" fillId="8" borderId="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12" fillId="7" borderId="3" xfId="0" applyFont="1" applyFill="1" applyBorder="1" applyAlignment="1">
      <alignment horizontal="left" vertical="center" wrapText="1"/>
    </xf>
    <xf numFmtId="0" fontId="10" fillId="7" borderId="6" xfId="0" applyFont="1" applyFill="1" applyBorder="1" applyAlignment="1">
      <alignment horizontal="left" vertical="center" wrapText="1"/>
    </xf>
    <xf numFmtId="0" fontId="10" fillId="7" borderId="1" xfId="0" applyFont="1" applyFill="1" applyBorder="1" applyAlignment="1">
      <alignment horizontal="left" vertical="center" wrapText="1"/>
    </xf>
    <xf numFmtId="0" fontId="12" fillId="7" borderId="2" xfId="0" applyFont="1" applyFill="1" applyBorder="1" applyAlignment="1">
      <alignment horizontal="center" vertical="center" wrapText="1"/>
    </xf>
    <xf numFmtId="0" fontId="6" fillId="7" borderId="2"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12" fillId="8" borderId="1" xfId="0" applyFont="1" applyFill="1" applyBorder="1" applyAlignment="1">
      <alignment horizontal="left" vertical="center" wrapText="1"/>
    </xf>
    <xf numFmtId="0" fontId="6" fillId="7" borderId="3" xfId="0" applyFont="1" applyFill="1" applyBorder="1" applyAlignment="1">
      <alignment vertical="center" wrapText="1"/>
    </xf>
    <xf numFmtId="0" fontId="6" fillId="7" borderId="1" xfId="0" applyFont="1" applyFill="1" applyBorder="1" applyAlignment="1">
      <alignment vertical="center" wrapText="1"/>
    </xf>
    <xf numFmtId="0" fontId="12" fillId="7" borderId="3"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8" borderId="3" xfId="0" applyFont="1" applyFill="1" applyBorder="1" applyAlignment="1">
      <alignment vertical="center" wrapText="1"/>
    </xf>
    <xf numFmtId="0" fontId="12" fillId="8" borderId="1" xfId="0" applyFont="1" applyFill="1" applyBorder="1" applyAlignment="1">
      <alignment vertical="center" wrapText="1"/>
    </xf>
    <xf numFmtId="0" fontId="12" fillId="8" borderId="3"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2" fillId="0" borderId="4" xfId="0" applyFont="1" applyBorder="1" applyAlignment="1">
      <alignment horizontal="center" vertical="top"/>
    </xf>
    <xf numFmtId="0" fontId="2" fillId="0" borderId="0" xfId="0" applyFont="1" applyAlignment="1">
      <alignment horizontal="center" vertical="top"/>
    </xf>
    <xf numFmtId="0" fontId="6" fillId="8" borderId="3" xfId="0" applyFont="1" applyFill="1" applyBorder="1" applyAlignment="1">
      <alignment vertical="center" wrapText="1"/>
    </xf>
    <xf numFmtId="0" fontId="6" fillId="8" borderId="1" xfId="0" applyFont="1" applyFill="1" applyBorder="1" applyAlignment="1">
      <alignment vertical="center" wrapText="1"/>
    </xf>
    <xf numFmtId="0" fontId="12" fillId="7" borderId="1" xfId="0" applyFont="1" applyFill="1" applyBorder="1" applyAlignment="1">
      <alignment horizontal="left" vertical="center" wrapText="1"/>
    </xf>
    <xf numFmtId="0" fontId="9" fillId="0" borderId="8" xfId="0" applyFont="1" applyBorder="1" applyAlignment="1">
      <alignment horizontal="center" vertical="center" wrapText="1"/>
    </xf>
    <xf numFmtId="0" fontId="2" fillId="0" borderId="2" xfId="0" applyFont="1" applyBorder="1" applyAlignment="1">
      <alignment horizontal="center" vertical="center"/>
    </xf>
    <xf numFmtId="0" fontId="12" fillId="8" borderId="2" xfId="0" applyFont="1" applyFill="1" applyBorder="1" applyAlignment="1">
      <alignment horizontal="center" vertical="center" wrapText="1"/>
    </xf>
    <xf numFmtId="0" fontId="0" fillId="7" borderId="3" xfId="0" applyFill="1" applyBorder="1" applyAlignment="1">
      <alignment horizontal="center" vertical="center"/>
    </xf>
    <xf numFmtId="0" fontId="0" fillId="7" borderId="6" xfId="0" applyFill="1" applyBorder="1" applyAlignment="1">
      <alignment horizontal="center" vertical="center"/>
    </xf>
    <xf numFmtId="0" fontId="0" fillId="7" borderId="1" xfId="0" applyFill="1" applyBorder="1" applyAlignment="1">
      <alignment horizontal="center" vertical="center"/>
    </xf>
    <xf numFmtId="1" fontId="6" fillId="7" borderId="3" xfId="2" applyNumberFormat="1" applyFont="1" applyFill="1" applyBorder="1" applyAlignment="1">
      <alignment horizontal="center" vertical="center" wrapText="1"/>
    </xf>
    <xf numFmtId="1" fontId="6" fillId="7" borderId="1" xfId="2" applyNumberFormat="1" applyFont="1" applyFill="1" applyBorder="1" applyAlignment="1">
      <alignment horizontal="center" vertical="center" wrapText="1"/>
    </xf>
    <xf numFmtId="0" fontId="13" fillId="0" borderId="9" xfId="0" applyFont="1" applyBorder="1" applyAlignment="1">
      <alignment horizontal="left" vertical="top" wrapText="1"/>
    </xf>
    <xf numFmtId="0" fontId="13" fillId="0" borderId="0" xfId="0" applyFont="1" applyAlignment="1">
      <alignment horizontal="left" vertical="top"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8"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10" xfId="0" applyFont="1" applyBorder="1" applyAlignment="1">
      <alignment horizontal="left" vertical="center"/>
    </xf>
    <xf numFmtId="0" fontId="14" fillId="0" borderId="2" xfId="0" applyFont="1" applyBorder="1" applyAlignment="1">
      <alignment horizontal="left" vertical="center" wrapText="1"/>
    </xf>
    <xf numFmtId="0" fontId="16" fillId="0" borderId="2" xfId="0" applyFont="1" applyBorder="1" applyAlignment="1">
      <alignment vertical="center"/>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10" xfId="0" applyFont="1" applyBorder="1" applyAlignment="1">
      <alignment horizontal="left" vertical="center" wrapText="1"/>
    </xf>
    <xf numFmtId="0" fontId="17" fillId="0" borderId="2" xfId="0" applyFont="1" applyBorder="1" applyAlignment="1">
      <alignment vertical="center"/>
    </xf>
    <xf numFmtId="0" fontId="0" fillId="0" borderId="7" xfId="0"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10" xfId="0" applyFont="1" applyBorder="1" applyAlignment="1">
      <alignment horizontal="left" vertical="center"/>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S71"/>
  <sheetViews>
    <sheetView tabSelected="1" view="pageBreakPreview" zoomScaleNormal="100" zoomScaleSheetLayoutView="100" workbookViewId="0">
      <pane ySplit="3" topLeftCell="A4" activePane="bottomLeft" state="frozen"/>
      <selection pane="bottomLeft" activeCell="G70" sqref="G70"/>
    </sheetView>
  </sheetViews>
  <sheetFormatPr defaultRowHeight="15"/>
  <cols>
    <col min="1" max="1" width="1.85546875" customWidth="1"/>
    <col min="2" max="2" width="7.28515625" customWidth="1"/>
    <col min="3" max="3" width="21.85546875" style="6" customWidth="1"/>
    <col min="4" max="4" width="16.85546875" style="6" customWidth="1"/>
    <col min="5" max="5" width="19.28515625" style="6" customWidth="1"/>
    <col min="6" max="6" width="48.28515625" style="6" customWidth="1"/>
    <col min="7" max="7" width="44.140625" customWidth="1"/>
    <col min="8" max="8" width="17.5703125" style="9" bestFit="1" customWidth="1"/>
    <col min="9" max="9" width="1.85546875" customWidth="1"/>
    <col min="10" max="10" width="8.140625" style="10" customWidth="1"/>
    <col min="11" max="11" width="1.42578125" style="5" hidden="1" customWidth="1"/>
    <col min="12" max="12" width="8.7109375" style="5" customWidth="1"/>
    <col min="13" max="13" width="6.28515625" style="5" hidden="1" customWidth="1"/>
    <col min="14" max="14" width="7.85546875" style="5" customWidth="1"/>
    <col min="15" max="15" width="6.28515625" style="5" hidden="1" customWidth="1"/>
    <col min="16" max="16" width="8" style="5" customWidth="1"/>
    <col min="17" max="17" width="6.28515625" style="5" hidden="1" customWidth="1"/>
    <col min="18" max="18" width="14.140625" customWidth="1"/>
    <col min="19" max="19" width="14.42578125" customWidth="1"/>
  </cols>
  <sheetData>
    <row r="1" spans="2:19">
      <c r="B1" s="108" t="s">
        <v>0</v>
      </c>
      <c r="C1" s="108"/>
      <c r="D1" s="108"/>
      <c r="E1" s="108"/>
      <c r="F1" s="108"/>
      <c r="G1" s="108"/>
      <c r="H1" s="108"/>
      <c r="I1" s="109"/>
      <c r="J1" s="109"/>
      <c r="K1" s="109"/>
      <c r="L1" s="109"/>
      <c r="M1" s="109"/>
      <c r="N1" s="109"/>
      <c r="O1" s="109"/>
      <c r="P1" s="109"/>
    </row>
    <row r="2" spans="2:19" ht="34.5" customHeight="1">
      <c r="B2" s="113" t="s">
        <v>1</v>
      </c>
      <c r="C2" s="113"/>
      <c r="D2" s="113"/>
      <c r="E2" s="113"/>
      <c r="F2" s="113"/>
      <c r="G2" s="113"/>
      <c r="H2" s="11"/>
      <c r="J2" s="114" t="s">
        <v>2</v>
      </c>
      <c r="K2" s="114"/>
      <c r="L2" s="114"/>
      <c r="M2" s="114"/>
      <c r="N2" s="114"/>
      <c r="O2" s="114"/>
      <c r="P2" s="114"/>
      <c r="Q2" s="114"/>
    </row>
    <row r="3" spans="2:19" ht="26.25" customHeight="1">
      <c r="B3" s="1" t="s">
        <v>3</v>
      </c>
      <c r="C3" s="2" t="s">
        <v>4</v>
      </c>
      <c r="D3" s="3" t="s">
        <v>5</v>
      </c>
      <c r="E3" s="3" t="s">
        <v>6</v>
      </c>
      <c r="F3" s="2" t="s">
        <v>7</v>
      </c>
      <c r="G3" s="1" t="s">
        <v>8</v>
      </c>
      <c r="H3" s="8" t="s">
        <v>9</v>
      </c>
      <c r="J3" s="3" t="s">
        <v>10</v>
      </c>
      <c r="K3" s="3" t="s">
        <v>11</v>
      </c>
      <c r="L3" s="3" t="s">
        <v>12</v>
      </c>
      <c r="M3" s="3" t="s">
        <v>11</v>
      </c>
      <c r="N3" s="3" t="s">
        <v>13</v>
      </c>
      <c r="O3" s="3" t="s">
        <v>11</v>
      </c>
      <c r="P3" s="3" t="s">
        <v>14</v>
      </c>
      <c r="Q3" s="3" t="s">
        <v>11</v>
      </c>
      <c r="R3" s="3" t="s">
        <v>15</v>
      </c>
      <c r="S3" s="3" t="s">
        <v>16</v>
      </c>
    </row>
    <row r="4" spans="2:19" s="42" customFormat="1" ht="15.95" customHeight="1">
      <c r="B4" s="76" t="s">
        <v>17</v>
      </c>
      <c r="C4" s="79" t="s">
        <v>18</v>
      </c>
      <c r="D4" s="76" t="s">
        <v>19</v>
      </c>
      <c r="E4" s="76" t="s">
        <v>20</v>
      </c>
      <c r="F4" s="79" t="s">
        <v>21</v>
      </c>
      <c r="G4" s="45" t="s">
        <v>22</v>
      </c>
      <c r="H4" s="66">
        <v>10</v>
      </c>
      <c r="J4" s="76"/>
      <c r="K4" s="43">
        <f t="shared" ref="K4:K22" si="0">IF(J4="x",H4,0)</f>
        <v>0</v>
      </c>
      <c r="L4" s="76"/>
      <c r="M4" s="43">
        <f t="shared" ref="M4:M22" si="1">IF(L4="x",H4,0)</f>
        <v>0</v>
      </c>
      <c r="N4" s="76"/>
      <c r="O4" s="43">
        <f t="shared" ref="O4:O22" si="2">IF(N4="x",H4,0)</f>
        <v>0</v>
      </c>
      <c r="P4" s="76"/>
      <c r="Q4" s="43">
        <f t="shared" ref="Q4:Q22" si="3">IF(P4="x",H4,0)</f>
        <v>0</v>
      </c>
      <c r="R4" s="76"/>
      <c r="S4" s="76"/>
    </row>
    <row r="5" spans="2:19" s="42" customFormat="1" ht="15.95" customHeight="1">
      <c r="B5" s="77"/>
      <c r="C5" s="80"/>
      <c r="D5" s="77"/>
      <c r="E5" s="77"/>
      <c r="F5" s="80"/>
      <c r="G5" s="45" t="s">
        <v>23</v>
      </c>
      <c r="H5" s="66">
        <v>5</v>
      </c>
      <c r="J5" s="77"/>
      <c r="K5" s="43">
        <f t="shared" si="0"/>
        <v>0</v>
      </c>
      <c r="L5" s="77"/>
      <c r="M5" s="43">
        <f t="shared" si="1"/>
        <v>0</v>
      </c>
      <c r="N5" s="77"/>
      <c r="O5" s="43">
        <f t="shared" si="2"/>
        <v>0</v>
      </c>
      <c r="P5" s="77"/>
      <c r="Q5" s="43">
        <f t="shared" si="3"/>
        <v>0</v>
      </c>
      <c r="R5" s="77"/>
      <c r="S5" s="77"/>
    </row>
    <row r="6" spans="2:19" s="42" customFormat="1" ht="15.95" customHeight="1">
      <c r="B6" s="77"/>
      <c r="C6" s="80"/>
      <c r="D6" s="77"/>
      <c r="E6" s="77"/>
      <c r="F6" s="80"/>
      <c r="G6" s="54" t="s">
        <v>24</v>
      </c>
      <c r="H6" s="67">
        <v>0</v>
      </c>
      <c r="J6" s="77"/>
      <c r="K6" s="55">
        <f t="shared" si="0"/>
        <v>0</v>
      </c>
      <c r="L6" s="77"/>
      <c r="M6" s="55">
        <f t="shared" si="1"/>
        <v>0</v>
      </c>
      <c r="N6" s="77"/>
      <c r="O6" s="55">
        <f t="shared" si="2"/>
        <v>0</v>
      </c>
      <c r="P6" s="77"/>
      <c r="Q6" s="55">
        <f t="shared" si="3"/>
        <v>0</v>
      </c>
      <c r="R6" s="77"/>
      <c r="S6" s="77"/>
    </row>
    <row r="7" spans="2:19" s="47" customFormat="1" ht="15.95" customHeight="1">
      <c r="B7" s="85" t="s">
        <v>25</v>
      </c>
      <c r="C7" s="110" t="s">
        <v>26</v>
      </c>
      <c r="D7" s="85" t="s">
        <v>19</v>
      </c>
      <c r="E7" s="85" t="s">
        <v>27</v>
      </c>
      <c r="F7" s="87" t="s">
        <v>28</v>
      </c>
      <c r="G7" s="50" t="s">
        <v>29</v>
      </c>
      <c r="H7" s="66">
        <v>3</v>
      </c>
      <c r="I7" s="60"/>
      <c r="J7" s="85"/>
      <c r="K7" s="48">
        <f t="shared" si="0"/>
        <v>0</v>
      </c>
      <c r="L7" s="85"/>
      <c r="M7" s="48">
        <f t="shared" si="1"/>
        <v>0</v>
      </c>
      <c r="N7" s="85"/>
      <c r="O7" s="48">
        <f t="shared" si="2"/>
        <v>0</v>
      </c>
      <c r="P7" s="85"/>
      <c r="Q7" s="48">
        <f t="shared" si="3"/>
        <v>0</v>
      </c>
      <c r="R7" s="85"/>
      <c r="S7" s="85"/>
    </row>
    <row r="8" spans="2:19" s="47" customFormat="1" ht="15.95" customHeight="1">
      <c r="B8" s="86"/>
      <c r="C8" s="111"/>
      <c r="D8" s="86"/>
      <c r="E8" s="86"/>
      <c r="F8" s="88"/>
      <c r="G8" s="50" t="s">
        <v>30</v>
      </c>
      <c r="H8" s="66">
        <v>0</v>
      </c>
      <c r="I8" s="61"/>
      <c r="J8" s="86"/>
      <c r="K8" s="48">
        <f t="shared" si="0"/>
        <v>0</v>
      </c>
      <c r="L8" s="86"/>
      <c r="M8" s="48">
        <f t="shared" si="1"/>
        <v>0</v>
      </c>
      <c r="N8" s="86"/>
      <c r="O8" s="48">
        <f t="shared" si="2"/>
        <v>0</v>
      </c>
      <c r="P8" s="86"/>
      <c r="Q8" s="48">
        <f t="shared" si="3"/>
        <v>0</v>
      </c>
      <c r="R8" s="86"/>
      <c r="S8" s="86"/>
    </row>
    <row r="9" spans="2:19" s="42" customFormat="1" ht="15.95" customHeight="1">
      <c r="B9" s="76" t="s">
        <v>31</v>
      </c>
      <c r="C9" s="100" t="s">
        <v>32</v>
      </c>
      <c r="D9" s="76" t="s">
        <v>19</v>
      </c>
      <c r="E9" s="76" t="s">
        <v>27</v>
      </c>
      <c r="F9" s="79" t="s">
        <v>33</v>
      </c>
      <c r="G9" s="45" t="s">
        <v>34</v>
      </c>
      <c r="H9" s="66">
        <v>5</v>
      </c>
      <c r="I9" s="62"/>
      <c r="J9" s="76"/>
      <c r="K9" s="43">
        <f t="shared" si="0"/>
        <v>0</v>
      </c>
      <c r="L9" s="76"/>
      <c r="M9" s="43">
        <f t="shared" si="1"/>
        <v>0</v>
      </c>
      <c r="N9" s="76"/>
      <c r="O9" s="43">
        <f t="shared" si="2"/>
        <v>0</v>
      </c>
      <c r="P9" s="76"/>
      <c r="Q9" s="43">
        <f t="shared" si="3"/>
        <v>0</v>
      </c>
      <c r="R9" s="76"/>
      <c r="S9" s="76"/>
    </row>
    <row r="10" spans="2:19" s="42" customFormat="1" ht="15.95" customHeight="1">
      <c r="B10" s="78"/>
      <c r="C10" s="101"/>
      <c r="D10" s="78"/>
      <c r="E10" s="78"/>
      <c r="F10" s="81"/>
      <c r="G10" s="45" t="s">
        <v>35</v>
      </c>
      <c r="H10" s="66">
        <v>0</v>
      </c>
      <c r="I10" s="63"/>
      <c r="J10" s="78"/>
      <c r="K10" s="43">
        <f t="shared" si="0"/>
        <v>0</v>
      </c>
      <c r="L10" s="78"/>
      <c r="M10" s="43">
        <f t="shared" si="1"/>
        <v>0</v>
      </c>
      <c r="N10" s="78"/>
      <c r="O10" s="43">
        <f t="shared" si="2"/>
        <v>0</v>
      </c>
      <c r="P10" s="78"/>
      <c r="Q10" s="43">
        <f t="shared" si="3"/>
        <v>0</v>
      </c>
      <c r="R10" s="78"/>
      <c r="S10" s="78"/>
    </row>
    <row r="11" spans="2:19" s="47" customFormat="1" ht="20.45" customHeight="1">
      <c r="B11" s="85" t="s">
        <v>36</v>
      </c>
      <c r="C11" s="110" t="s">
        <v>37</v>
      </c>
      <c r="D11" s="85" t="s">
        <v>19</v>
      </c>
      <c r="E11" s="85" t="s">
        <v>20</v>
      </c>
      <c r="F11" s="87" t="s">
        <v>38</v>
      </c>
      <c r="G11" s="50" t="s">
        <v>39</v>
      </c>
      <c r="H11" s="68">
        <v>3</v>
      </c>
      <c r="I11" s="60"/>
      <c r="J11" s="85"/>
      <c r="K11" s="48">
        <f t="shared" ref="K11:K16" si="4">IF(J11="x",H11,0)</f>
        <v>0</v>
      </c>
      <c r="L11" s="85"/>
      <c r="M11" s="48">
        <f t="shared" ref="M11:M16" si="5">IF(L11="x",H11,0)</f>
        <v>0</v>
      </c>
      <c r="N11" s="85"/>
      <c r="O11" s="48">
        <f t="shared" ref="O11:O16" si="6">IF(N11="x",H11,0)</f>
        <v>0</v>
      </c>
      <c r="P11" s="85"/>
      <c r="Q11" s="48">
        <f t="shared" ref="Q11:Q16" si="7">IF(P11="x",H11,0)</f>
        <v>0</v>
      </c>
      <c r="R11" s="85"/>
      <c r="S11" s="85"/>
    </row>
    <row r="12" spans="2:19" s="53" customFormat="1" ht="27.75" customHeight="1">
      <c r="B12" s="86"/>
      <c r="C12" s="111"/>
      <c r="D12" s="86"/>
      <c r="E12" s="86"/>
      <c r="F12" s="88"/>
      <c r="G12" s="50" t="s">
        <v>40</v>
      </c>
      <c r="H12" s="68">
        <v>0</v>
      </c>
      <c r="I12" s="64"/>
      <c r="J12" s="86"/>
      <c r="K12" s="48">
        <f t="shared" si="4"/>
        <v>0</v>
      </c>
      <c r="L12" s="86"/>
      <c r="M12" s="48">
        <f t="shared" si="5"/>
        <v>0</v>
      </c>
      <c r="N12" s="86"/>
      <c r="O12" s="48">
        <f t="shared" si="6"/>
        <v>0</v>
      </c>
      <c r="P12" s="86"/>
      <c r="Q12" s="48">
        <f t="shared" si="7"/>
        <v>0</v>
      </c>
      <c r="R12" s="86"/>
      <c r="S12" s="86"/>
    </row>
    <row r="13" spans="2:19" s="42" customFormat="1" ht="36.75" customHeight="1">
      <c r="B13" s="76" t="s">
        <v>41</v>
      </c>
      <c r="C13" s="100" t="s">
        <v>42</v>
      </c>
      <c r="D13" s="102" t="s">
        <v>19</v>
      </c>
      <c r="E13" s="102" t="s">
        <v>20</v>
      </c>
      <c r="F13" s="79" t="s">
        <v>43</v>
      </c>
      <c r="G13" s="41" t="s">
        <v>44</v>
      </c>
      <c r="H13" s="69">
        <v>3</v>
      </c>
      <c r="I13" s="62"/>
      <c r="J13" s="76"/>
      <c r="K13" s="43">
        <f t="shared" si="4"/>
        <v>0</v>
      </c>
      <c r="L13" s="76"/>
      <c r="M13" s="43">
        <f t="shared" si="5"/>
        <v>0</v>
      </c>
      <c r="N13" s="76"/>
      <c r="O13" s="43">
        <f t="shared" si="6"/>
        <v>0</v>
      </c>
      <c r="P13" s="76"/>
      <c r="Q13" s="43">
        <f t="shared" si="7"/>
        <v>0</v>
      </c>
      <c r="R13" s="76"/>
      <c r="S13" s="76"/>
    </row>
    <row r="14" spans="2:19" s="42" customFormat="1" ht="36.75" customHeight="1">
      <c r="B14" s="78"/>
      <c r="C14" s="101"/>
      <c r="D14" s="103"/>
      <c r="E14" s="103"/>
      <c r="F14" s="81"/>
      <c r="G14" s="41" t="s">
        <v>45</v>
      </c>
      <c r="H14" s="69">
        <v>0</v>
      </c>
      <c r="I14" s="63"/>
      <c r="J14" s="78"/>
      <c r="K14" s="43">
        <f t="shared" si="4"/>
        <v>0</v>
      </c>
      <c r="L14" s="78"/>
      <c r="M14" s="43">
        <f t="shared" si="5"/>
        <v>0</v>
      </c>
      <c r="N14" s="78"/>
      <c r="O14" s="43">
        <f t="shared" si="6"/>
        <v>0</v>
      </c>
      <c r="P14" s="78"/>
      <c r="Q14" s="43">
        <f t="shared" si="7"/>
        <v>0</v>
      </c>
      <c r="R14" s="78"/>
      <c r="S14" s="78"/>
    </row>
    <row r="15" spans="2:19" s="47" customFormat="1" ht="25.5" customHeight="1">
      <c r="B15" s="85" t="s">
        <v>46</v>
      </c>
      <c r="C15" s="104" t="s">
        <v>47</v>
      </c>
      <c r="D15" s="106" t="s">
        <v>19</v>
      </c>
      <c r="E15" s="106" t="s">
        <v>20</v>
      </c>
      <c r="F15" s="98" t="s">
        <v>48</v>
      </c>
      <c r="G15" s="46" t="s">
        <v>49</v>
      </c>
      <c r="H15" s="70">
        <v>5</v>
      </c>
      <c r="I15" s="60"/>
      <c r="J15" s="85"/>
      <c r="K15" s="48">
        <f t="shared" si="4"/>
        <v>0</v>
      </c>
      <c r="L15" s="85"/>
      <c r="M15" s="48">
        <f t="shared" si="5"/>
        <v>0</v>
      </c>
      <c r="N15" s="85"/>
      <c r="O15" s="48">
        <f t="shared" si="6"/>
        <v>0</v>
      </c>
      <c r="P15" s="85"/>
      <c r="Q15" s="48">
        <f t="shared" si="7"/>
        <v>0</v>
      </c>
      <c r="R15" s="85"/>
      <c r="S15" s="85"/>
    </row>
    <row r="16" spans="2:19" s="47" customFormat="1" ht="25.5" customHeight="1">
      <c r="B16" s="86"/>
      <c r="C16" s="105"/>
      <c r="D16" s="107"/>
      <c r="E16" s="107"/>
      <c r="F16" s="99"/>
      <c r="G16" s="46" t="s">
        <v>50</v>
      </c>
      <c r="H16" s="70">
        <v>0</v>
      </c>
      <c r="I16" s="61"/>
      <c r="J16" s="86"/>
      <c r="K16" s="48">
        <f t="shared" si="4"/>
        <v>0</v>
      </c>
      <c r="L16" s="86"/>
      <c r="M16" s="48">
        <f t="shared" si="5"/>
        <v>0</v>
      </c>
      <c r="N16" s="86"/>
      <c r="O16" s="48">
        <f t="shared" si="6"/>
        <v>0</v>
      </c>
      <c r="P16" s="86"/>
      <c r="Q16" s="48">
        <f t="shared" si="7"/>
        <v>0</v>
      </c>
      <c r="R16" s="86"/>
      <c r="S16" s="86"/>
    </row>
    <row r="17" spans="2:19" s="42" customFormat="1" ht="15.95" customHeight="1">
      <c r="B17" s="76" t="s">
        <v>51</v>
      </c>
      <c r="C17" s="100" t="s">
        <v>52</v>
      </c>
      <c r="D17" s="76" t="s">
        <v>19</v>
      </c>
      <c r="E17" s="102" t="s">
        <v>53</v>
      </c>
      <c r="F17" s="93" t="s">
        <v>54</v>
      </c>
      <c r="G17" s="45" t="s">
        <v>55</v>
      </c>
      <c r="H17" s="68">
        <v>3</v>
      </c>
      <c r="I17" s="62"/>
      <c r="J17" s="76"/>
      <c r="K17" s="43">
        <f t="shared" si="0"/>
        <v>0</v>
      </c>
      <c r="L17" s="76"/>
      <c r="M17" s="43">
        <f t="shared" si="1"/>
        <v>0</v>
      </c>
      <c r="N17" s="76"/>
      <c r="O17" s="43">
        <f t="shared" si="2"/>
        <v>0</v>
      </c>
      <c r="P17" s="76"/>
      <c r="Q17" s="43">
        <f t="shared" si="3"/>
        <v>0</v>
      </c>
      <c r="R17" s="76"/>
      <c r="S17" s="76"/>
    </row>
    <row r="18" spans="2:19" s="42" customFormat="1" ht="48" customHeight="1">
      <c r="B18" s="78"/>
      <c r="C18" s="101"/>
      <c r="D18" s="78"/>
      <c r="E18" s="103"/>
      <c r="F18" s="112"/>
      <c r="G18" s="45" t="s">
        <v>56</v>
      </c>
      <c r="H18" s="68">
        <v>0</v>
      </c>
      <c r="I18" s="63"/>
      <c r="J18" s="78"/>
      <c r="K18" s="43">
        <f t="shared" si="0"/>
        <v>0</v>
      </c>
      <c r="L18" s="78"/>
      <c r="M18" s="43">
        <f t="shared" si="1"/>
        <v>0</v>
      </c>
      <c r="N18" s="78"/>
      <c r="O18" s="43">
        <f t="shared" si="2"/>
        <v>0</v>
      </c>
      <c r="P18" s="78"/>
      <c r="Q18" s="43">
        <f t="shared" si="3"/>
        <v>0</v>
      </c>
      <c r="R18" s="78"/>
      <c r="S18" s="78"/>
    </row>
    <row r="19" spans="2:19" s="47" customFormat="1" ht="45.75" customHeight="1">
      <c r="B19" s="85" t="s">
        <v>57</v>
      </c>
      <c r="C19" s="104" t="s">
        <v>58</v>
      </c>
      <c r="D19" s="106" t="s">
        <v>19</v>
      </c>
      <c r="E19" s="106" t="s">
        <v>20</v>
      </c>
      <c r="F19" s="98" t="s">
        <v>59</v>
      </c>
      <c r="G19" s="46" t="s">
        <v>60</v>
      </c>
      <c r="H19" s="70">
        <v>5</v>
      </c>
      <c r="I19" s="60"/>
      <c r="J19" s="85"/>
      <c r="K19" s="48">
        <f t="shared" si="0"/>
        <v>0</v>
      </c>
      <c r="L19" s="85"/>
      <c r="M19" s="48">
        <f t="shared" si="1"/>
        <v>0</v>
      </c>
      <c r="N19" s="85"/>
      <c r="O19" s="48">
        <f t="shared" si="2"/>
        <v>0</v>
      </c>
      <c r="P19" s="85"/>
      <c r="Q19" s="48">
        <f t="shared" si="3"/>
        <v>0</v>
      </c>
      <c r="R19" s="85"/>
      <c r="S19" s="85"/>
    </row>
    <row r="20" spans="2:19" s="47" customFormat="1" ht="45.75" customHeight="1">
      <c r="B20" s="86"/>
      <c r="C20" s="105"/>
      <c r="D20" s="107"/>
      <c r="E20" s="107"/>
      <c r="F20" s="99"/>
      <c r="G20" s="46" t="s">
        <v>61</v>
      </c>
      <c r="H20" s="70">
        <v>0</v>
      </c>
      <c r="I20" s="61"/>
      <c r="J20" s="86"/>
      <c r="K20" s="48">
        <f t="shared" si="0"/>
        <v>0</v>
      </c>
      <c r="L20" s="86"/>
      <c r="M20" s="48">
        <f t="shared" si="1"/>
        <v>0</v>
      </c>
      <c r="N20" s="86"/>
      <c r="O20" s="48">
        <f t="shared" si="2"/>
        <v>0</v>
      </c>
      <c r="P20" s="86"/>
      <c r="Q20" s="48">
        <f t="shared" si="3"/>
        <v>0</v>
      </c>
      <c r="R20" s="86"/>
      <c r="S20" s="86"/>
    </row>
    <row r="21" spans="2:19" s="42" customFormat="1" ht="15.95" customHeight="1">
      <c r="B21" s="76" t="s">
        <v>62</v>
      </c>
      <c r="C21" s="79" t="s">
        <v>63</v>
      </c>
      <c r="D21" s="76" t="s">
        <v>64</v>
      </c>
      <c r="E21" s="76" t="s">
        <v>65</v>
      </c>
      <c r="F21" s="79" t="s">
        <v>66</v>
      </c>
      <c r="G21" s="45" t="s">
        <v>67</v>
      </c>
      <c r="H21" s="68">
        <v>3</v>
      </c>
      <c r="I21" s="62"/>
      <c r="J21" s="76"/>
      <c r="K21" s="43">
        <f t="shared" si="0"/>
        <v>0</v>
      </c>
      <c r="L21" s="76"/>
      <c r="M21" s="43">
        <f t="shared" si="1"/>
        <v>0</v>
      </c>
      <c r="N21" s="76"/>
      <c r="O21" s="43">
        <f t="shared" si="2"/>
        <v>0</v>
      </c>
      <c r="P21" s="76"/>
      <c r="Q21" s="43">
        <f t="shared" si="3"/>
        <v>0</v>
      </c>
      <c r="R21" s="76"/>
      <c r="S21" s="76"/>
    </row>
    <row r="22" spans="2:19" s="42" customFormat="1" ht="15.95" customHeight="1">
      <c r="B22" s="78"/>
      <c r="C22" s="81"/>
      <c r="D22" s="78"/>
      <c r="E22" s="78"/>
      <c r="F22" s="81"/>
      <c r="G22" s="45" t="s">
        <v>68</v>
      </c>
      <c r="H22" s="68">
        <v>0</v>
      </c>
      <c r="I22" s="63"/>
      <c r="J22" s="78"/>
      <c r="K22" s="43">
        <f t="shared" si="0"/>
        <v>0</v>
      </c>
      <c r="L22" s="78"/>
      <c r="M22" s="43">
        <f t="shared" si="1"/>
        <v>0</v>
      </c>
      <c r="N22" s="78"/>
      <c r="O22" s="43">
        <f t="shared" si="2"/>
        <v>0</v>
      </c>
      <c r="P22" s="78"/>
      <c r="Q22" s="43">
        <f t="shared" si="3"/>
        <v>0</v>
      </c>
      <c r="R22" s="78"/>
      <c r="S22" s="78"/>
    </row>
    <row r="23" spans="2:19" s="4" customFormat="1">
      <c r="B23" s="14"/>
      <c r="C23" s="56"/>
      <c r="D23" s="56"/>
      <c r="E23" s="56"/>
      <c r="F23" s="56"/>
      <c r="G23" s="15"/>
      <c r="H23" s="12">
        <f>H4+H7+H9+H11+H13+H15+H17+H19+H21</f>
        <v>40</v>
      </c>
      <c r="I23" s="35"/>
      <c r="J23" s="57">
        <f>SUM(K4:K22)</f>
        <v>0</v>
      </c>
      <c r="K23" s="58"/>
      <c r="L23" s="57">
        <f>SUM(M4:M22)</f>
        <v>0</v>
      </c>
      <c r="M23" s="57"/>
      <c r="N23" s="57">
        <f>SUM(O4:O22)</f>
        <v>0</v>
      </c>
      <c r="O23" s="57"/>
      <c r="P23" s="57">
        <f>SUM(Q4:Q22)</f>
        <v>0</v>
      </c>
      <c r="Q23" s="59"/>
      <c r="R23" s="57"/>
      <c r="S23" s="57"/>
    </row>
    <row r="24" spans="2:19" ht="26.25" customHeight="1">
      <c r="B24" s="1" t="s">
        <v>3</v>
      </c>
      <c r="C24" s="2" t="s">
        <v>69</v>
      </c>
      <c r="D24" s="3" t="s">
        <v>5</v>
      </c>
      <c r="E24" s="3" t="s">
        <v>6</v>
      </c>
      <c r="F24" s="2" t="s">
        <v>7</v>
      </c>
      <c r="G24" s="1" t="s">
        <v>8</v>
      </c>
      <c r="H24" s="8" t="s">
        <v>9</v>
      </c>
      <c r="I24" s="18"/>
      <c r="J24" s="16" t="s">
        <v>10</v>
      </c>
      <c r="K24" s="3" t="s">
        <v>11</v>
      </c>
      <c r="L24" s="16" t="s">
        <v>12</v>
      </c>
      <c r="M24" s="3" t="s">
        <v>11</v>
      </c>
      <c r="N24" s="16" t="s">
        <v>13</v>
      </c>
      <c r="O24" s="3" t="s">
        <v>11</v>
      </c>
      <c r="P24" s="16" t="s">
        <v>14</v>
      </c>
      <c r="Q24" s="32" t="s">
        <v>11</v>
      </c>
      <c r="R24" s="3" t="str">
        <f>R3</f>
        <v>Opmerking Opdrachtgever</v>
      </c>
      <c r="S24" s="3" t="str">
        <f>S3</f>
        <v>Opmerking Opdrachtnemer</v>
      </c>
    </row>
    <row r="25" spans="2:19" s="47" customFormat="1" ht="15.95" customHeight="1">
      <c r="B25" s="91" t="s">
        <v>70</v>
      </c>
      <c r="C25" s="89" t="s">
        <v>71</v>
      </c>
      <c r="D25" s="91" t="s">
        <v>19</v>
      </c>
      <c r="E25" s="89" t="s">
        <v>72</v>
      </c>
      <c r="F25" s="89" t="s">
        <v>73</v>
      </c>
      <c r="G25" s="50" t="s">
        <v>74</v>
      </c>
      <c r="H25" s="68">
        <v>10</v>
      </c>
      <c r="J25" s="85"/>
      <c r="K25" s="48">
        <f t="shared" ref="K25:K32" si="8">IF(J25="x",H25,0)</f>
        <v>0</v>
      </c>
      <c r="L25" s="85"/>
      <c r="M25" s="48">
        <f t="shared" ref="M25:M32" si="9">IF(L25="x",H25,0)</f>
        <v>0</v>
      </c>
      <c r="N25" s="85"/>
      <c r="O25" s="48">
        <f t="shared" ref="O25:O32" si="10">IF(N25="x",H25,0)</f>
        <v>0</v>
      </c>
      <c r="P25" s="85"/>
      <c r="Q25" s="49">
        <f t="shared" ref="Q25:Q32" si="11">IF(P25="x",H25,0)</f>
        <v>0</v>
      </c>
      <c r="R25" s="85"/>
      <c r="S25" s="85"/>
    </row>
    <row r="26" spans="2:19" s="47" customFormat="1" ht="15.95" customHeight="1">
      <c r="B26" s="91"/>
      <c r="C26" s="89"/>
      <c r="D26" s="91"/>
      <c r="E26" s="89"/>
      <c r="F26" s="89"/>
      <c r="G26" s="50" t="s">
        <v>75</v>
      </c>
      <c r="H26" s="68">
        <v>6</v>
      </c>
      <c r="J26" s="125"/>
      <c r="K26" s="48">
        <f t="shared" si="8"/>
        <v>0</v>
      </c>
      <c r="L26" s="125"/>
      <c r="M26" s="48">
        <f t="shared" si="9"/>
        <v>0</v>
      </c>
      <c r="N26" s="125"/>
      <c r="O26" s="48">
        <f t="shared" si="10"/>
        <v>0</v>
      </c>
      <c r="P26" s="125"/>
      <c r="Q26" s="49">
        <f t="shared" si="11"/>
        <v>0</v>
      </c>
      <c r="R26" s="125"/>
      <c r="S26" s="125"/>
    </row>
    <row r="27" spans="2:19" s="47" customFormat="1" ht="15.95" customHeight="1">
      <c r="B27" s="91"/>
      <c r="C27" s="89"/>
      <c r="D27" s="91"/>
      <c r="E27" s="89"/>
      <c r="F27" s="89"/>
      <c r="G27" s="50" t="s">
        <v>76</v>
      </c>
      <c r="H27" s="68">
        <v>3</v>
      </c>
      <c r="J27" s="125"/>
      <c r="K27" s="48">
        <f t="shared" si="8"/>
        <v>0</v>
      </c>
      <c r="L27" s="125"/>
      <c r="M27" s="48">
        <f t="shared" si="9"/>
        <v>0</v>
      </c>
      <c r="N27" s="125"/>
      <c r="O27" s="48">
        <f t="shared" si="10"/>
        <v>0</v>
      </c>
      <c r="P27" s="125"/>
      <c r="Q27" s="49">
        <f t="shared" si="11"/>
        <v>0</v>
      </c>
      <c r="R27" s="125"/>
      <c r="S27" s="125"/>
    </row>
    <row r="28" spans="2:19" s="47" customFormat="1" ht="15.95" customHeight="1">
      <c r="B28" s="91"/>
      <c r="C28" s="89"/>
      <c r="D28" s="91"/>
      <c r="E28" s="89"/>
      <c r="F28" s="89"/>
      <c r="G28" s="50" t="s">
        <v>77</v>
      </c>
      <c r="H28" s="68">
        <v>0</v>
      </c>
      <c r="J28" s="86"/>
      <c r="K28" s="48">
        <f t="shared" si="8"/>
        <v>0</v>
      </c>
      <c r="L28" s="86"/>
      <c r="M28" s="48">
        <f t="shared" si="9"/>
        <v>0</v>
      </c>
      <c r="N28" s="86"/>
      <c r="O28" s="48">
        <f t="shared" si="10"/>
        <v>0</v>
      </c>
      <c r="P28" s="86"/>
      <c r="Q28" s="49">
        <f t="shared" si="11"/>
        <v>0</v>
      </c>
      <c r="R28" s="86"/>
      <c r="S28" s="86"/>
    </row>
    <row r="29" spans="2:19" s="42" customFormat="1" ht="21">
      <c r="B29" s="76" t="s">
        <v>78</v>
      </c>
      <c r="C29" s="93" t="s">
        <v>79</v>
      </c>
      <c r="D29" s="76" t="s">
        <v>80</v>
      </c>
      <c r="E29" s="76" t="s">
        <v>81</v>
      </c>
      <c r="F29" s="93" t="s">
        <v>82</v>
      </c>
      <c r="G29" s="41" t="s">
        <v>83</v>
      </c>
      <c r="H29" s="70">
        <v>10</v>
      </c>
      <c r="J29" s="76"/>
      <c r="K29" s="43">
        <f t="shared" si="8"/>
        <v>0</v>
      </c>
      <c r="L29" s="76"/>
      <c r="M29" s="43">
        <f t="shared" si="9"/>
        <v>0</v>
      </c>
      <c r="N29" s="76"/>
      <c r="O29" s="43">
        <f t="shared" si="10"/>
        <v>0</v>
      </c>
      <c r="P29" s="76"/>
      <c r="Q29" s="44">
        <f t="shared" si="11"/>
        <v>0</v>
      </c>
      <c r="R29" s="76"/>
      <c r="S29" s="76"/>
    </row>
    <row r="30" spans="2:19" s="42" customFormat="1" ht="52.5">
      <c r="B30" s="77"/>
      <c r="C30" s="80"/>
      <c r="D30" s="77"/>
      <c r="E30" s="77"/>
      <c r="F30" s="94"/>
      <c r="G30" s="41" t="s">
        <v>84</v>
      </c>
      <c r="H30" s="70">
        <v>5</v>
      </c>
      <c r="J30" s="77"/>
      <c r="K30" s="43">
        <f t="shared" si="8"/>
        <v>0</v>
      </c>
      <c r="L30" s="77"/>
      <c r="M30" s="43">
        <f t="shared" si="9"/>
        <v>0</v>
      </c>
      <c r="N30" s="77"/>
      <c r="O30" s="43">
        <f t="shared" si="10"/>
        <v>0</v>
      </c>
      <c r="P30" s="77"/>
      <c r="Q30" s="44">
        <f t="shared" si="11"/>
        <v>0</v>
      </c>
      <c r="R30" s="77"/>
      <c r="S30" s="77"/>
    </row>
    <row r="31" spans="2:19" s="42" customFormat="1" ht="33" customHeight="1">
      <c r="B31" s="77"/>
      <c r="C31" s="80"/>
      <c r="D31" s="77"/>
      <c r="E31" s="77"/>
      <c r="F31" s="94"/>
      <c r="G31" s="41" t="s">
        <v>85</v>
      </c>
      <c r="H31" s="70">
        <v>2</v>
      </c>
      <c r="J31" s="77"/>
      <c r="K31" s="43">
        <f t="shared" si="8"/>
        <v>0</v>
      </c>
      <c r="L31" s="77"/>
      <c r="M31" s="43">
        <f t="shared" si="9"/>
        <v>0</v>
      </c>
      <c r="N31" s="77"/>
      <c r="O31" s="43">
        <f t="shared" si="10"/>
        <v>0</v>
      </c>
      <c r="P31" s="77"/>
      <c r="Q31" s="44">
        <f t="shared" si="11"/>
        <v>0</v>
      </c>
      <c r="R31" s="77"/>
      <c r="S31" s="77"/>
    </row>
    <row r="32" spans="2:19" s="42" customFormat="1" ht="52.5">
      <c r="B32" s="78"/>
      <c r="C32" s="81"/>
      <c r="D32" s="78"/>
      <c r="E32" s="78"/>
      <c r="F32" s="95"/>
      <c r="G32" s="41" t="s">
        <v>86</v>
      </c>
      <c r="H32" s="70">
        <v>0</v>
      </c>
      <c r="J32" s="78"/>
      <c r="K32" s="43">
        <f t="shared" si="8"/>
        <v>0</v>
      </c>
      <c r="L32" s="78"/>
      <c r="M32" s="43">
        <f t="shared" si="9"/>
        <v>0</v>
      </c>
      <c r="N32" s="78"/>
      <c r="O32" s="43">
        <f t="shared" si="10"/>
        <v>0</v>
      </c>
      <c r="P32" s="78"/>
      <c r="Q32" s="44">
        <f t="shared" si="11"/>
        <v>0</v>
      </c>
      <c r="R32" s="78"/>
      <c r="S32" s="78"/>
    </row>
    <row r="33" spans="2:19" s="47" customFormat="1" ht="15.95" customHeight="1">
      <c r="B33" s="115" t="s">
        <v>87</v>
      </c>
      <c r="C33" s="89" t="s">
        <v>88</v>
      </c>
      <c r="D33" s="91" t="s">
        <v>89</v>
      </c>
      <c r="E33" s="91" t="s">
        <v>20</v>
      </c>
      <c r="F33" s="89" t="s">
        <v>90</v>
      </c>
      <c r="G33" s="50" t="s">
        <v>91</v>
      </c>
      <c r="H33" s="68">
        <v>6</v>
      </c>
      <c r="J33" s="85"/>
      <c r="K33" s="48">
        <f t="shared" ref="K33:K47" si="12">IF(J33="x",H33,0)</f>
        <v>0</v>
      </c>
      <c r="L33" s="85"/>
      <c r="M33" s="48">
        <f t="shared" ref="M33:M47" si="13">IF(L33="x",H33,0)</f>
        <v>0</v>
      </c>
      <c r="N33" s="85"/>
      <c r="O33" s="48">
        <f t="shared" ref="O33:O47" si="14">IF(N33="x",H33,0)</f>
        <v>0</v>
      </c>
      <c r="P33" s="85"/>
      <c r="Q33" s="49">
        <f t="shared" ref="Q33:Q47" si="15">IF(P33="x",H33,0)</f>
        <v>0</v>
      </c>
      <c r="R33" s="85"/>
      <c r="S33" s="85"/>
    </row>
    <row r="34" spans="2:19" s="47" customFormat="1" ht="15.95" customHeight="1">
      <c r="B34" s="115"/>
      <c r="C34" s="89"/>
      <c r="D34" s="91"/>
      <c r="E34" s="91"/>
      <c r="F34" s="89"/>
      <c r="G34" s="50" t="s">
        <v>92</v>
      </c>
      <c r="H34" s="68">
        <v>0</v>
      </c>
      <c r="J34" s="86"/>
      <c r="K34" s="48">
        <f t="shared" si="12"/>
        <v>0</v>
      </c>
      <c r="L34" s="86"/>
      <c r="M34" s="48">
        <f t="shared" si="13"/>
        <v>0</v>
      </c>
      <c r="N34" s="86"/>
      <c r="O34" s="48">
        <f t="shared" si="14"/>
        <v>0</v>
      </c>
      <c r="P34" s="86"/>
      <c r="Q34" s="49">
        <f t="shared" si="15"/>
        <v>0</v>
      </c>
      <c r="R34" s="86"/>
      <c r="S34" s="86"/>
    </row>
    <row r="35" spans="2:19" s="42" customFormat="1" ht="26.25" customHeight="1">
      <c r="B35" s="96" t="s">
        <v>93</v>
      </c>
      <c r="C35" s="97" t="s">
        <v>94</v>
      </c>
      <c r="D35" s="92" t="s">
        <v>95</v>
      </c>
      <c r="E35" s="92" t="s">
        <v>65</v>
      </c>
      <c r="F35" s="97" t="s">
        <v>96</v>
      </c>
      <c r="G35" s="45" t="s">
        <v>97</v>
      </c>
      <c r="H35" s="68">
        <v>15</v>
      </c>
      <c r="J35" s="76"/>
      <c r="K35" s="43">
        <f t="shared" si="12"/>
        <v>0</v>
      </c>
      <c r="L35" s="76"/>
      <c r="M35" s="43">
        <f t="shared" si="13"/>
        <v>0</v>
      </c>
      <c r="N35" s="76"/>
      <c r="O35" s="43">
        <f t="shared" si="14"/>
        <v>0</v>
      </c>
      <c r="P35" s="76"/>
      <c r="Q35" s="44">
        <f t="shared" si="15"/>
        <v>0</v>
      </c>
      <c r="R35" s="76"/>
      <c r="S35" s="76"/>
    </row>
    <row r="36" spans="2:19" s="42" customFormat="1" ht="28.5" customHeight="1">
      <c r="B36" s="96"/>
      <c r="C36" s="97"/>
      <c r="D36" s="92"/>
      <c r="E36" s="92"/>
      <c r="F36" s="97"/>
      <c r="G36" s="45" t="s">
        <v>98</v>
      </c>
      <c r="H36" s="68">
        <v>0</v>
      </c>
      <c r="J36" s="78"/>
      <c r="K36" s="43">
        <f t="shared" si="12"/>
        <v>0</v>
      </c>
      <c r="L36" s="78"/>
      <c r="M36" s="43">
        <f t="shared" si="13"/>
        <v>0</v>
      </c>
      <c r="N36" s="78"/>
      <c r="O36" s="43">
        <f t="shared" si="14"/>
        <v>0</v>
      </c>
      <c r="P36" s="78"/>
      <c r="Q36" s="44">
        <f t="shared" si="15"/>
        <v>0</v>
      </c>
      <c r="R36" s="78"/>
      <c r="S36" s="78"/>
    </row>
    <row r="37" spans="2:19" s="47" customFormat="1" ht="23.45" customHeight="1">
      <c r="B37" s="115" t="s">
        <v>99</v>
      </c>
      <c r="C37" s="89" t="s">
        <v>100</v>
      </c>
      <c r="D37" s="85" t="s">
        <v>101</v>
      </c>
      <c r="E37" s="85" t="s">
        <v>65</v>
      </c>
      <c r="F37" s="89" t="s">
        <v>102</v>
      </c>
      <c r="G37" s="50" t="s">
        <v>103</v>
      </c>
      <c r="H37" s="68">
        <v>2</v>
      </c>
      <c r="J37" s="85"/>
      <c r="K37" s="48">
        <f t="shared" si="12"/>
        <v>0</v>
      </c>
      <c r="L37" s="85"/>
      <c r="M37" s="48">
        <f t="shared" si="13"/>
        <v>0</v>
      </c>
      <c r="N37" s="85"/>
      <c r="O37" s="48">
        <f t="shared" si="14"/>
        <v>0</v>
      </c>
      <c r="P37" s="85"/>
      <c r="Q37" s="49">
        <f t="shared" si="15"/>
        <v>0</v>
      </c>
      <c r="R37" s="85"/>
      <c r="S37" s="85"/>
    </row>
    <row r="38" spans="2:19" s="47" customFormat="1" ht="23.45" customHeight="1">
      <c r="B38" s="115"/>
      <c r="C38" s="89"/>
      <c r="D38" s="86"/>
      <c r="E38" s="86"/>
      <c r="F38" s="89"/>
      <c r="G38" s="50" t="s">
        <v>104</v>
      </c>
      <c r="H38" s="68">
        <v>0</v>
      </c>
      <c r="J38" s="86"/>
      <c r="K38" s="48">
        <f t="shared" si="12"/>
        <v>0</v>
      </c>
      <c r="L38" s="86"/>
      <c r="M38" s="48">
        <f t="shared" si="13"/>
        <v>0</v>
      </c>
      <c r="N38" s="86"/>
      <c r="O38" s="48">
        <f t="shared" si="14"/>
        <v>0</v>
      </c>
      <c r="P38" s="86"/>
      <c r="Q38" s="49">
        <f t="shared" si="15"/>
        <v>0</v>
      </c>
      <c r="R38" s="86"/>
      <c r="S38" s="86"/>
    </row>
    <row r="39" spans="2:19" s="42" customFormat="1" ht="19.5" customHeight="1">
      <c r="B39" s="96" t="s">
        <v>105</v>
      </c>
      <c r="C39" s="97" t="s">
        <v>106</v>
      </c>
      <c r="D39" s="92" t="s">
        <v>95</v>
      </c>
      <c r="E39" s="92" t="s">
        <v>65</v>
      </c>
      <c r="F39" s="90" t="s">
        <v>107</v>
      </c>
      <c r="G39" s="45" t="s">
        <v>108</v>
      </c>
      <c r="H39" s="68">
        <v>3</v>
      </c>
      <c r="J39" s="116"/>
      <c r="K39" s="43">
        <f t="shared" si="12"/>
        <v>0</v>
      </c>
      <c r="L39" s="116"/>
      <c r="M39" s="43">
        <f t="shared" si="13"/>
        <v>0</v>
      </c>
      <c r="N39" s="116"/>
      <c r="O39" s="43">
        <f t="shared" si="14"/>
        <v>0</v>
      </c>
      <c r="P39" s="116"/>
      <c r="Q39" s="44">
        <f t="shared" si="15"/>
        <v>0</v>
      </c>
      <c r="R39" s="116"/>
      <c r="S39" s="116"/>
    </row>
    <row r="40" spans="2:19" s="42" customFormat="1" ht="26.25" customHeight="1">
      <c r="B40" s="96"/>
      <c r="C40" s="97"/>
      <c r="D40" s="92"/>
      <c r="E40" s="92"/>
      <c r="F40" s="90"/>
      <c r="G40" s="45" t="s">
        <v>109</v>
      </c>
      <c r="H40" s="68">
        <v>1</v>
      </c>
      <c r="J40" s="117"/>
      <c r="K40" s="43">
        <f t="shared" si="12"/>
        <v>0</v>
      </c>
      <c r="L40" s="117"/>
      <c r="M40" s="43">
        <f t="shared" si="13"/>
        <v>0</v>
      </c>
      <c r="N40" s="117"/>
      <c r="O40" s="43">
        <f t="shared" si="14"/>
        <v>0</v>
      </c>
      <c r="P40" s="117"/>
      <c r="Q40" s="44">
        <f t="shared" si="15"/>
        <v>0</v>
      </c>
      <c r="R40" s="117"/>
      <c r="S40" s="117"/>
    </row>
    <row r="41" spans="2:19" s="42" customFormat="1">
      <c r="B41" s="96"/>
      <c r="C41" s="97"/>
      <c r="D41" s="92"/>
      <c r="E41" s="92"/>
      <c r="F41" s="90"/>
      <c r="G41" s="45" t="s">
        <v>110</v>
      </c>
      <c r="H41" s="68">
        <v>0</v>
      </c>
      <c r="J41" s="118"/>
      <c r="K41" s="43">
        <f t="shared" si="12"/>
        <v>0</v>
      </c>
      <c r="L41" s="118"/>
      <c r="M41" s="43">
        <f t="shared" si="13"/>
        <v>0</v>
      </c>
      <c r="N41" s="118"/>
      <c r="O41" s="43">
        <f t="shared" si="14"/>
        <v>0</v>
      </c>
      <c r="P41" s="118"/>
      <c r="Q41" s="44">
        <f t="shared" si="15"/>
        <v>0</v>
      </c>
      <c r="R41" s="118"/>
      <c r="S41" s="118"/>
    </row>
    <row r="42" spans="2:19" s="47" customFormat="1" ht="27.75" customHeight="1">
      <c r="B42" s="91" t="s">
        <v>111</v>
      </c>
      <c r="C42" s="89" t="s">
        <v>112</v>
      </c>
      <c r="D42" s="91" t="s">
        <v>113</v>
      </c>
      <c r="E42" s="91" t="s">
        <v>65</v>
      </c>
      <c r="F42" s="89" t="s">
        <v>114</v>
      </c>
      <c r="G42" s="52" t="s">
        <v>115</v>
      </c>
      <c r="H42" s="68">
        <v>5</v>
      </c>
      <c r="J42" s="85"/>
      <c r="K42" s="48">
        <f t="shared" si="12"/>
        <v>0</v>
      </c>
      <c r="L42" s="85"/>
      <c r="M42" s="48">
        <f t="shared" si="13"/>
        <v>0</v>
      </c>
      <c r="N42" s="85"/>
      <c r="O42" s="48">
        <f t="shared" si="14"/>
        <v>0</v>
      </c>
      <c r="P42" s="85"/>
      <c r="Q42" s="49">
        <f t="shared" si="15"/>
        <v>0</v>
      </c>
      <c r="R42" s="85"/>
      <c r="S42" s="85"/>
    </row>
    <row r="43" spans="2:19" s="47" customFormat="1" ht="34.5" customHeight="1">
      <c r="B43" s="91"/>
      <c r="C43" s="89"/>
      <c r="D43" s="91"/>
      <c r="E43" s="91"/>
      <c r="F43" s="89"/>
      <c r="G43" s="50" t="s">
        <v>116</v>
      </c>
      <c r="H43" s="68">
        <v>0</v>
      </c>
      <c r="J43" s="86"/>
      <c r="K43" s="48">
        <f t="shared" si="12"/>
        <v>0</v>
      </c>
      <c r="L43" s="86"/>
      <c r="M43" s="48">
        <f t="shared" si="13"/>
        <v>0</v>
      </c>
      <c r="N43" s="86"/>
      <c r="O43" s="48">
        <f t="shared" si="14"/>
        <v>0</v>
      </c>
      <c r="P43" s="86"/>
      <c r="Q43" s="49">
        <f t="shared" si="15"/>
        <v>0</v>
      </c>
      <c r="R43" s="86"/>
      <c r="S43" s="86"/>
    </row>
    <row r="44" spans="2:19" s="42" customFormat="1" ht="26.25" customHeight="1">
      <c r="B44" s="92" t="s">
        <v>117</v>
      </c>
      <c r="C44" s="93" t="s">
        <v>118</v>
      </c>
      <c r="D44" s="92" t="s">
        <v>95</v>
      </c>
      <c r="E44" s="92" t="s">
        <v>65</v>
      </c>
      <c r="F44" s="93" t="s">
        <v>119</v>
      </c>
      <c r="G44" s="65" t="s">
        <v>120</v>
      </c>
      <c r="H44" s="70">
        <v>5</v>
      </c>
      <c r="J44" s="76"/>
      <c r="K44" s="43">
        <f t="shared" ref="K44:K45" si="16">IF(J44="x",H44,0)</f>
        <v>0</v>
      </c>
      <c r="L44" s="76"/>
      <c r="M44" s="43">
        <f t="shared" ref="M44:M45" si="17">IF(L44="x",H44,0)</f>
        <v>0</v>
      </c>
      <c r="N44" s="76"/>
      <c r="O44" s="43">
        <f t="shared" ref="O44:O45" si="18">IF(N44="x",H44,0)</f>
        <v>0</v>
      </c>
      <c r="P44" s="76"/>
      <c r="Q44" s="44">
        <f t="shared" ref="Q44:Q45" si="19">IF(P44="x",H44,0)</f>
        <v>0</v>
      </c>
      <c r="R44" s="76"/>
      <c r="S44" s="76"/>
    </row>
    <row r="45" spans="2:19" s="42" customFormat="1" ht="21">
      <c r="B45" s="92"/>
      <c r="C45" s="112"/>
      <c r="D45" s="92"/>
      <c r="E45" s="92"/>
      <c r="F45" s="112"/>
      <c r="G45" s="65" t="s">
        <v>121</v>
      </c>
      <c r="H45" s="70">
        <v>0</v>
      </c>
      <c r="J45" s="78"/>
      <c r="K45" s="43">
        <f t="shared" si="16"/>
        <v>0</v>
      </c>
      <c r="L45" s="78"/>
      <c r="M45" s="43">
        <f t="shared" si="17"/>
        <v>0</v>
      </c>
      <c r="N45" s="78"/>
      <c r="O45" s="43">
        <f t="shared" si="18"/>
        <v>0</v>
      </c>
      <c r="P45" s="78"/>
      <c r="Q45" s="44">
        <f t="shared" si="19"/>
        <v>0</v>
      </c>
      <c r="R45" s="78"/>
      <c r="S45" s="78"/>
    </row>
    <row r="46" spans="2:19" s="47" customFormat="1" ht="22.5" customHeight="1">
      <c r="B46" s="85" t="s">
        <v>122</v>
      </c>
      <c r="C46" s="87" t="s">
        <v>123</v>
      </c>
      <c r="D46" s="85" t="s">
        <v>89</v>
      </c>
      <c r="E46" s="85" t="s">
        <v>124</v>
      </c>
      <c r="F46" s="89" t="s">
        <v>125</v>
      </c>
      <c r="G46" s="50" t="s">
        <v>126</v>
      </c>
      <c r="H46" s="68">
        <v>8</v>
      </c>
      <c r="J46" s="85"/>
      <c r="K46" s="48">
        <f t="shared" si="12"/>
        <v>0</v>
      </c>
      <c r="L46" s="85"/>
      <c r="M46" s="48">
        <f t="shared" si="13"/>
        <v>0</v>
      </c>
      <c r="N46" s="85"/>
      <c r="O46" s="48">
        <f t="shared" si="14"/>
        <v>0</v>
      </c>
      <c r="P46" s="85"/>
      <c r="Q46" s="49">
        <f t="shared" si="15"/>
        <v>0</v>
      </c>
      <c r="R46" s="85"/>
      <c r="S46" s="85"/>
    </row>
    <row r="47" spans="2:19" s="47" customFormat="1" ht="22.5" customHeight="1">
      <c r="B47" s="86"/>
      <c r="C47" s="88"/>
      <c r="D47" s="86"/>
      <c r="E47" s="86"/>
      <c r="F47" s="89"/>
      <c r="G47" s="50" t="s">
        <v>127</v>
      </c>
      <c r="H47" s="68">
        <v>0</v>
      </c>
      <c r="J47" s="86"/>
      <c r="K47" s="48">
        <f t="shared" si="12"/>
        <v>0</v>
      </c>
      <c r="L47" s="86"/>
      <c r="M47" s="48">
        <f t="shared" si="13"/>
        <v>0</v>
      </c>
      <c r="N47" s="86"/>
      <c r="O47" s="48">
        <f t="shared" si="14"/>
        <v>0</v>
      </c>
      <c r="P47" s="86"/>
      <c r="Q47" s="49">
        <f t="shared" si="15"/>
        <v>0</v>
      </c>
      <c r="R47" s="86"/>
      <c r="S47" s="86"/>
    </row>
    <row r="48" spans="2:19" s="4" customFormat="1">
      <c r="B48" s="19" t="s">
        <v>128</v>
      </c>
      <c r="C48" s="20" t="s">
        <v>129</v>
      </c>
      <c r="D48" s="20"/>
      <c r="E48" s="20"/>
      <c r="F48" s="20"/>
      <c r="G48" s="21"/>
      <c r="H48" s="12">
        <f>H25+H29+H33+H35+H37+H39+H42+H44+H46</f>
        <v>64</v>
      </c>
      <c r="I48" s="35"/>
      <c r="J48" s="17">
        <f>SUM(K25:K47)</f>
        <v>0</v>
      </c>
      <c r="K48" s="17"/>
      <c r="L48" s="17">
        <f>SUM(M25:M47)</f>
        <v>0</v>
      </c>
      <c r="M48" s="17"/>
      <c r="N48" s="17">
        <f>SUM(O25:O47)</f>
        <v>0</v>
      </c>
      <c r="O48" s="17"/>
      <c r="P48" s="17">
        <f>SUM(Q25:Q47)</f>
        <v>0</v>
      </c>
      <c r="Q48" s="31"/>
      <c r="R48" s="17"/>
      <c r="S48" s="17"/>
    </row>
    <row r="49" spans="2:19" ht="52.5">
      <c r="B49" s="1" t="s">
        <v>3</v>
      </c>
      <c r="C49" s="2" t="s">
        <v>130</v>
      </c>
      <c r="D49" s="3" t="s">
        <v>5</v>
      </c>
      <c r="E49" s="3" t="s">
        <v>6</v>
      </c>
      <c r="F49" s="2" t="s">
        <v>7</v>
      </c>
      <c r="G49" s="1" t="s">
        <v>8</v>
      </c>
      <c r="H49" s="8" t="s">
        <v>9</v>
      </c>
      <c r="I49" s="18"/>
      <c r="J49" s="3" t="s">
        <v>10</v>
      </c>
      <c r="K49" s="3" t="s">
        <v>11</v>
      </c>
      <c r="L49" s="3" t="s">
        <v>12</v>
      </c>
      <c r="M49" s="3" t="s">
        <v>11</v>
      </c>
      <c r="N49" s="3" t="s">
        <v>13</v>
      </c>
      <c r="O49" s="3" t="s">
        <v>11</v>
      </c>
      <c r="P49" s="3" t="s">
        <v>14</v>
      </c>
      <c r="Q49" s="32" t="s">
        <v>11</v>
      </c>
      <c r="R49" s="3" t="str">
        <f>R3</f>
        <v>Opmerking Opdrachtgever</v>
      </c>
      <c r="S49" s="3" t="str">
        <f>S3</f>
        <v>Opmerking Opdrachtnemer</v>
      </c>
    </row>
    <row r="50" spans="2:19" s="42" customFormat="1" ht="32.25" customHeight="1">
      <c r="B50" s="76" t="s">
        <v>131</v>
      </c>
      <c r="C50" s="79" t="s">
        <v>132</v>
      </c>
      <c r="D50" s="76" t="s">
        <v>95</v>
      </c>
      <c r="E50" s="76" t="s">
        <v>65</v>
      </c>
      <c r="F50" s="79" t="s">
        <v>133</v>
      </c>
      <c r="G50" s="45" t="s">
        <v>134</v>
      </c>
      <c r="H50" s="68">
        <v>5</v>
      </c>
      <c r="J50" s="119"/>
      <c r="K50" s="43">
        <f t="shared" ref="K50:K57" si="20">IF(J50="x",H50,0)</f>
        <v>0</v>
      </c>
      <c r="L50" s="119"/>
      <c r="M50" s="43">
        <f t="shared" ref="M50:M57" si="21">IF(L50="x",H50,0)</f>
        <v>0</v>
      </c>
      <c r="N50" s="119"/>
      <c r="O50" s="43">
        <f t="shared" ref="O50:O57" si="22">IF(N50="x",H50,0)</f>
        <v>0</v>
      </c>
      <c r="P50" s="119"/>
      <c r="Q50" s="44">
        <f t="shared" ref="Q50:Q57" si="23">IF(P50="x",H50,0)</f>
        <v>0</v>
      </c>
      <c r="R50" s="119"/>
      <c r="S50" s="119"/>
    </row>
    <row r="51" spans="2:19" s="42" customFormat="1" ht="30.75" customHeight="1">
      <c r="B51" s="77"/>
      <c r="C51" s="80"/>
      <c r="D51" s="78"/>
      <c r="E51" s="77"/>
      <c r="F51" s="80"/>
      <c r="G51" s="41" t="s">
        <v>135</v>
      </c>
      <c r="H51" s="68">
        <v>0</v>
      </c>
      <c r="J51" s="120"/>
      <c r="K51" s="43">
        <f t="shared" si="20"/>
        <v>0</v>
      </c>
      <c r="L51" s="120"/>
      <c r="M51" s="43">
        <f t="shared" si="21"/>
        <v>0</v>
      </c>
      <c r="N51" s="120"/>
      <c r="O51" s="43">
        <f t="shared" si="22"/>
        <v>0</v>
      </c>
      <c r="P51" s="120"/>
      <c r="Q51" s="44">
        <f t="shared" si="23"/>
        <v>0</v>
      </c>
      <c r="R51" s="120"/>
      <c r="S51" s="120"/>
    </row>
    <row r="52" spans="2:19" s="47" customFormat="1" ht="21.95" customHeight="1">
      <c r="B52" s="85" t="s">
        <v>136</v>
      </c>
      <c r="C52" s="87" t="s">
        <v>137</v>
      </c>
      <c r="D52" s="85" t="s">
        <v>95</v>
      </c>
      <c r="E52" s="85" t="s">
        <v>65</v>
      </c>
      <c r="F52" s="87" t="s">
        <v>138</v>
      </c>
      <c r="G52" s="51" t="s">
        <v>139</v>
      </c>
      <c r="H52" s="68">
        <v>5</v>
      </c>
      <c r="J52" s="85"/>
      <c r="K52" s="48">
        <f t="shared" ref="K52:K53" si="24">IF(J52="x",H52,0)</f>
        <v>0</v>
      </c>
      <c r="L52" s="85"/>
      <c r="M52" s="48">
        <f t="shared" ref="M52:M53" si="25">IF(L52="x",H52,0)</f>
        <v>0</v>
      </c>
      <c r="N52" s="85"/>
      <c r="O52" s="48">
        <f t="shared" ref="O52:O53" si="26">IF(N52="x",H52,0)</f>
        <v>0</v>
      </c>
      <c r="P52" s="85"/>
      <c r="Q52" s="49">
        <f t="shared" ref="Q52:Q53" si="27">IF(P52="x",H52,0)</f>
        <v>0</v>
      </c>
      <c r="R52" s="85"/>
      <c r="S52" s="85"/>
    </row>
    <row r="53" spans="2:19" s="47" customFormat="1" ht="21.95" customHeight="1">
      <c r="B53" s="86"/>
      <c r="C53" s="88"/>
      <c r="D53" s="86"/>
      <c r="E53" s="86"/>
      <c r="F53" s="88"/>
      <c r="G53" s="46" t="s">
        <v>140</v>
      </c>
      <c r="H53" s="68">
        <v>0</v>
      </c>
      <c r="J53" s="86"/>
      <c r="K53" s="48">
        <f t="shared" si="24"/>
        <v>0</v>
      </c>
      <c r="L53" s="86"/>
      <c r="M53" s="48">
        <f t="shared" si="25"/>
        <v>0</v>
      </c>
      <c r="N53" s="86"/>
      <c r="O53" s="48">
        <f t="shared" si="26"/>
        <v>0</v>
      </c>
      <c r="P53" s="86"/>
      <c r="Q53" s="49">
        <f t="shared" si="27"/>
        <v>0</v>
      </c>
      <c r="R53" s="86"/>
      <c r="S53" s="86"/>
    </row>
    <row r="54" spans="2:19" s="42" customFormat="1" ht="22.5" customHeight="1">
      <c r="B54" s="76" t="s">
        <v>141</v>
      </c>
      <c r="C54" s="79" t="s">
        <v>142</v>
      </c>
      <c r="D54" s="76" t="s">
        <v>95</v>
      </c>
      <c r="E54" s="76" t="s">
        <v>65</v>
      </c>
      <c r="F54" s="82" t="s">
        <v>143</v>
      </c>
      <c r="G54" s="45" t="s">
        <v>144</v>
      </c>
      <c r="H54" s="68">
        <v>10</v>
      </c>
      <c r="J54" s="116"/>
      <c r="K54" s="43">
        <f t="shared" si="20"/>
        <v>0</v>
      </c>
      <c r="L54" s="116"/>
      <c r="M54" s="43">
        <f t="shared" si="21"/>
        <v>0</v>
      </c>
      <c r="N54" s="116"/>
      <c r="O54" s="43">
        <f t="shared" si="22"/>
        <v>0</v>
      </c>
      <c r="P54" s="116"/>
      <c r="Q54" s="44">
        <f t="shared" si="23"/>
        <v>0</v>
      </c>
      <c r="R54" s="116"/>
      <c r="S54" s="116"/>
    </row>
    <row r="55" spans="2:19" s="42" customFormat="1" ht="28.5" customHeight="1">
      <c r="B55" s="77"/>
      <c r="C55" s="80"/>
      <c r="D55" s="77"/>
      <c r="E55" s="77"/>
      <c r="F55" s="83"/>
      <c r="G55" s="45" t="s">
        <v>145</v>
      </c>
      <c r="H55" s="68">
        <v>6</v>
      </c>
      <c r="J55" s="117"/>
      <c r="K55" s="43">
        <f t="shared" si="20"/>
        <v>0</v>
      </c>
      <c r="L55" s="117"/>
      <c r="M55" s="43">
        <f t="shared" si="21"/>
        <v>0</v>
      </c>
      <c r="N55" s="117"/>
      <c r="O55" s="43">
        <f t="shared" si="22"/>
        <v>0</v>
      </c>
      <c r="P55" s="117"/>
      <c r="Q55" s="44">
        <f t="shared" si="23"/>
        <v>0</v>
      </c>
      <c r="R55" s="117"/>
      <c r="S55" s="117"/>
    </row>
    <row r="56" spans="2:19" s="42" customFormat="1" ht="40.5" customHeight="1">
      <c r="B56" s="77"/>
      <c r="C56" s="80"/>
      <c r="D56" s="77"/>
      <c r="E56" s="77"/>
      <c r="F56" s="83"/>
      <c r="G56" s="71" t="s">
        <v>146</v>
      </c>
      <c r="H56" s="68">
        <v>3</v>
      </c>
      <c r="J56" s="117"/>
      <c r="K56" s="43">
        <f t="shared" si="20"/>
        <v>0</v>
      </c>
      <c r="L56" s="117"/>
      <c r="M56" s="43">
        <f t="shared" si="21"/>
        <v>0</v>
      </c>
      <c r="N56" s="117"/>
      <c r="O56" s="43">
        <f t="shared" si="22"/>
        <v>0</v>
      </c>
      <c r="P56" s="117"/>
      <c r="Q56" s="44">
        <f t="shared" si="23"/>
        <v>0</v>
      </c>
      <c r="R56" s="117"/>
      <c r="S56" s="117"/>
    </row>
    <row r="57" spans="2:19" s="42" customFormat="1" ht="39" customHeight="1">
      <c r="B57" s="78"/>
      <c r="C57" s="81"/>
      <c r="D57" s="78"/>
      <c r="E57" s="78"/>
      <c r="F57" s="84"/>
      <c r="G57" s="71" t="s">
        <v>147</v>
      </c>
      <c r="H57" s="68">
        <v>0</v>
      </c>
      <c r="J57" s="118"/>
      <c r="K57" s="43">
        <f t="shared" si="20"/>
        <v>0</v>
      </c>
      <c r="L57" s="118"/>
      <c r="M57" s="43">
        <f t="shared" si="21"/>
        <v>0</v>
      </c>
      <c r="N57" s="118"/>
      <c r="O57" s="43">
        <f t="shared" si="22"/>
        <v>0</v>
      </c>
      <c r="P57" s="118"/>
      <c r="Q57" s="44">
        <f t="shared" si="23"/>
        <v>0</v>
      </c>
      <c r="R57" s="118"/>
      <c r="S57" s="118"/>
    </row>
    <row r="58" spans="2:19" s="4" customFormat="1" ht="21.75" customHeight="1">
      <c r="B58" s="19" t="s">
        <v>128</v>
      </c>
      <c r="C58" s="20" t="s">
        <v>148</v>
      </c>
      <c r="D58" s="20"/>
      <c r="E58" s="20"/>
      <c r="F58" s="20"/>
      <c r="G58" s="21"/>
      <c r="H58" s="12">
        <f>H50+H52+H54</f>
        <v>20</v>
      </c>
      <c r="I58" s="35"/>
      <c r="J58" s="17">
        <f>SUM(K50:K57)</f>
        <v>0</v>
      </c>
      <c r="K58" s="17"/>
      <c r="L58" s="17">
        <f>SUM(M50:M57)</f>
        <v>0</v>
      </c>
      <c r="M58" s="17"/>
      <c r="N58" s="17">
        <f>SUM(O50:O57)</f>
        <v>0</v>
      </c>
      <c r="O58" s="17"/>
      <c r="P58" s="17">
        <f>SUM(Q50:Q57)</f>
        <v>0</v>
      </c>
      <c r="Q58" s="31"/>
      <c r="R58" s="17"/>
      <c r="S58" s="17"/>
    </row>
    <row r="59" spans="2:19" ht="26.25" customHeight="1">
      <c r="B59" s="1" t="s">
        <v>3</v>
      </c>
      <c r="C59" s="2" t="s">
        <v>149</v>
      </c>
      <c r="D59" s="3" t="s">
        <v>5</v>
      </c>
      <c r="E59" s="3" t="s">
        <v>6</v>
      </c>
      <c r="F59" s="2" t="s">
        <v>7</v>
      </c>
      <c r="G59" s="1" t="s">
        <v>8</v>
      </c>
      <c r="H59" s="8" t="s">
        <v>9</v>
      </c>
      <c r="I59" s="18"/>
      <c r="J59" s="3" t="s">
        <v>10</v>
      </c>
      <c r="K59" s="3" t="s">
        <v>11</v>
      </c>
      <c r="L59" s="3" t="s">
        <v>12</v>
      </c>
      <c r="M59" s="3" t="s">
        <v>11</v>
      </c>
      <c r="N59" s="3" t="s">
        <v>13</v>
      </c>
      <c r="O59" s="3" t="s">
        <v>11</v>
      </c>
      <c r="P59" s="3" t="s">
        <v>14</v>
      </c>
      <c r="Q59" s="32" t="s">
        <v>11</v>
      </c>
      <c r="R59" s="3" t="str">
        <f>R3</f>
        <v>Opmerking Opdrachtgever</v>
      </c>
      <c r="S59" s="3" t="str">
        <f>S3</f>
        <v>Opmerking Opdrachtnemer</v>
      </c>
    </row>
    <row r="60" spans="2:19" ht="22.5" customHeight="1">
      <c r="B60" s="123" t="s">
        <v>150</v>
      </c>
      <c r="C60" s="72" t="s">
        <v>151</v>
      </c>
      <c r="D60" s="123" t="s">
        <v>95</v>
      </c>
      <c r="E60" s="123" t="s">
        <v>65</v>
      </c>
      <c r="F60" s="74" t="s">
        <v>152</v>
      </c>
      <c r="G60" s="13" t="s">
        <v>153</v>
      </c>
      <c r="H60" s="68">
        <v>5</v>
      </c>
      <c r="I60" s="18"/>
      <c r="J60" s="126"/>
      <c r="K60" s="7">
        <f>IF(J60="x",H60,0)</f>
        <v>0</v>
      </c>
      <c r="L60" s="126"/>
      <c r="M60" s="7">
        <f>IF(L60="x",H60,0)</f>
        <v>0</v>
      </c>
      <c r="N60" s="126"/>
      <c r="O60" s="7">
        <f>IF(N60="x",H60,0)</f>
        <v>0</v>
      </c>
      <c r="P60" s="126"/>
      <c r="Q60" s="33">
        <f>IF(P60="x",H60,0)</f>
        <v>0</v>
      </c>
      <c r="R60" s="126"/>
      <c r="S60" s="126"/>
    </row>
    <row r="61" spans="2:19" ht="22.5" customHeight="1">
      <c r="B61" s="124"/>
      <c r="C61" s="73"/>
      <c r="D61" s="124"/>
      <c r="E61" s="124"/>
      <c r="F61" s="75"/>
      <c r="G61" s="13" t="s">
        <v>154</v>
      </c>
      <c r="H61" s="68">
        <v>0</v>
      </c>
      <c r="I61" s="18"/>
      <c r="J61" s="127"/>
      <c r="K61" s="7">
        <f>IF(J61="x",H61,0)</f>
        <v>0</v>
      </c>
      <c r="L61" s="127"/>
      <c r="M61" s="7">
        <f>IF(L61="x",H61,0)</f>
        <v>0</v>
      </c>
      <c r="N61" s="127"/>
      <c r="O61" s="7">
        <f>IF(N61="x",H61,0)</f>
        <v>0</v>
      </c>
      <c r="P61" s="127"/>
      <c r="Q61" s="33">
        <f>IF(P61="x",H61,0)</f>
        <v>0</v>
      </c>
      <c r="R61" s="127"/>
      <c r="S61" s="127"/>
    </row>
    <row r="62" spans="2:19" s="42" customFormat="1" ht="26.25" customHeight="1">
      <c r="B62" s="102" t="s">
        <v>155</v>
      </c>
      <c r="C62" s="97" t="s">
        <v>156</v>
      </c>
      <c r="D62" s="92" t="s">
        <v>89</v>
      </c>
      <c r="E62" s="92" t="s">
        <v>20</v>
      </c>
      <c r="F62" s="93" t="s">
        <v>157</v>
      </c>
      <c r="G62" s="41" t="s">
        <v>158</v>
      </c>
      <c r="H62" s="70">
        <v>10</v>
      </c>
      <c r="J62" s="76"/>
      <c r="K62" s="43">
        <f>IF(J62="x",H62,0)</f>
        <v>0</v>
      </c>
      <c r="L62" s="76"/>
      <c r="M62" s="43">
        <f>IF(L62="x",H62,0)</f>
        <v>0</v>
      </c>
      <c r="N62" s="76"/>
      <c r="O62" s="43">
        <f>IF(N62="x",H62,0)</f>
        <v>0</v>
      </c>
      <c r="P62" s="76"/>
      <c r="Q62" s="44">
        <f>IF(P62="x",H62,0)</f>
        <v>0</v>
      </c>
      <c r="R62" s="76"/>
      <c r="S62" s="76"/>
    </row>
    <row r="63" spans="2:19" s="42" customFormat="1" ht="26.25" customHeight="1">
      <c r="B63" s="103"/>
      <c r="C63" s="97"/>
      <c r="D63" s="92"/>
      <c r="E63" s="92"/>
      <c r="F63" s="112"/>
      <c r="G63" s="41" t="s">
        <v>159</v>
      </c>
      <c r="H63" s="68">
        <v>0</v>
      </c>
      <c r="J63" s="78"/>
      <c r="K63" s="43">
        <f>IF(J63="x",H63,0)</f>
        <v>0</v>
      </c>
      <c r="L63" s="78"/>
      <c r="M63" s="43">
        <f>IF(L63="x",H63,0)</f>
        <v>0</v>
      </c>
      <c r="N63" s="78"/>
      <c r="O63" s="43">
        <f>IF(N63="x",H63,0)</f>
        <v>0</v>
      </c>
      <c r="P63" s="78"/>
      <c r="Q63" s="44">
        <f>IF(P63="x",H63,0)</f>
        <v>0</v>
      </c>
      <c r="R63" s="78"/>
      <c r="S63" s="78"/>
    </row>
    <row r="64" spans="2:19" s="4" customFormat="1">
      <c r="B64" s="19" t="s">
        <v>128</v>
      </c>
      <c r="C64" s="20" t="s">
        <v>160</v>
      </c>
      <c r="D64" s="20"/>
      <c r="E64" s="20"/>
      <c r="F64" s="20"/>
      <c r="G64" s="21"/>
      <c r="H64" s="12">
        <f>H60+H62</f>
        <v>15</v>
      </c>
      <c r="I64" s="35"/>
      <c r="J64" s="17">
        <f>SUM(K60:K63)</f>
        <v>0</v>
      </c>
      <c r="K64" s="17"/>
      <c r="L64" s="17">
        <f>SUM(M60:M63)</f>
        <v>0</v>
      </c>
      <c r="M64" s="17"/>
      <c r="N64" s="17">
        <f>SUM(O60:O63)</f>
        <v>0</v>
      </c>
      <c r="O64" s="17"/>
      <c r="P64" s="17">
        <f>SUM(Q60:Q63)</f>
        <v>0</v>
      </c>
      <c r="Q64" s="31"/>
      <c r="R64" s="17"/>
      <c r="S64" s="17"/>
    </row>
    <row r="65" spans="2:19">
      <c r="I65" s="18"/>
      <c r="R65" s="29"/>
      <c r="S65" s="29"/>
    </row>
    <row r="66" spans="2:19" s="4" customFormat="1" ht="26.25" customHeight="1">
      <c r="B66" s="1"/>
      <c r="C66" s="2" t="s">
        <v>161</v>
      </c>
      <c r="D66" s="2"/>
      <c r="E66" s="3"/>
      <c r="F66" s="2"/>
      <c r="G66" s="1"/>
      <c r="H66" s="8" t="s">
        <v>162</v>
      </c>
      <c r="J66" s="3" t="s">
        <v>10</v>
      </c>
      <c r="K66" s="3"/>
      <c r="L66" s="3" t="s">
        <v>12</v>
      </c>
      <c r="M66" s="3"/>
      <c r="N66" s="3" t="s">
        <v>13</v>
      </c>
      <c r="O66" s="3"/>
      <c r="P66" s="3" t="s">
        <v>14</v>
      </c>
      <c r="Q66" s="32"/>
      <c r="R66" s="3"/>
      <c r="S66" s="3"/>
    </row>
    <row r="67" spans="2:19" ht="26.25" customHeight="1">
      <c r="B67" s="22"/>
      <c r="C67" s="23" t="s">
        <v>161</v>
      </c>
      <c r="D67" s="23"/>
      <c r="E67" s="23"/>
      <c r="F67" s="23"/>
      <c r="G67" s="22"/>
      <c r="H67" s="24">
        <f>H64+H58+H48+H23</f>
        <v>139</v>
      </c>
      <c r="J67" s="24">
        <f>J64+J58+J48+J23</f>
        <v>0</v>
      </c>
      <c r="K67" s="25"/>
      <c r="L67" s="24">
        <f>L64+L58+L48+L23</f>
        <v>0</v>
      </c>
      <c r="M67" s="25"/>
      <c r="N67" s="24">
        <f>N64+N58+N48+N23</f>
        <v>0</v>
      </c>
      <c r="O67" s="25"/>
      <c r="P67" s="24">
        <f>P64+P58+P48+P23</f>
        <v>0</v>
      </c>
      <c r="Q67" s="34"/>
      <c r="R67" s="29"/>
      <c r="S67" s="29"/>
    </row>
    <row r="69" spans="2:19" ht="15" customHeight="1">
      <c r="B69" s="121"/>
      <c r="C69" s="122"/>
      <c r="D69" s="122"/>
      <c r="E69" s="122"/>
      <c r="F69" s="122"/>
      <c r="H69" s="28" t="s">
        <v>163</v>
      </c>
      <c r="I69" s="29"/>
      <c r="J69" s="30">
        <f>J67/$H$67</f>
        <v>0</v>
      </c>
      <c r="K69" s="26"/>
      <c r="L69" s="30">
        <f>L67/$H$67</f>
        <v>0</v>
      </c>
      <c r="N69" s="30">
        <f>N67/$H$67</f>
        <v>0</v>
      </c>
      <c r="P69" s="30">
        <f>P67/$H$67</f>
        <v>0</v>
      </c>
    </row>
    <row r="70" spans="2:19" ht="21" customHeight="1">
      <c r="B70" s="121"/>
      <c r="C70" s="122"/>
      <c r="D70" s="122"/>
      <c r="E70" s="122"/>
      <c r="F70" s="122"/>
      <c r="J70" s="27"/>
      <c r="K70" s="26"/>
      <c r="L70" s="27"/>
    </row>
    <row r="71" spans="2:19" ht="26.25" customHeight="1">
      <c r="B71" s="121"/>
      <c r="C71" s="122"/>
      <c r="D71" s="122"/>
      <c r="E71" s="122"/>
      <c r="F71" s="122"/>
    </row>
  </sheetData>
  <mergeCells count="257">
    <mergeCell ref="L4:L6"/>
    <mergeCell ref="N4:N6"/>
    <mergeCell ref="P4:P6"/>
    <mergeCell ref="R4:R6"/>
    <mergeCell ref="S4:S6"/>
    <mergeCell ref="S25:S28"/>
    <mergeCell ref="S29:S32"/>
    <mergeCell ref="S33:S34"/>
    <mergeCell ref="S35:S36"/>
    <mergeCell ref="P25:P28"/>
    <mergeCell ref="P29:P32"/>
    <mergeCell ref="P33:P34"/>
    <mergeCell ref="P35:P36"/>
    <mergeCell ref="S7:S8"/>
    <mergeCell ref="S9:S10"/>
    <mergeCell ref="S11:S12"/>
    <mergeCell ref="S13:S14"/>
    <mergeCell ref="S15:S16"/>
    <mergeCell ref="S17:S18"/>
    <mergeCell ref="S19:S20"/>
    <mergeCell ref="S21:S22"/>
    <mergeCell ref="P7:P8"/>
    <mergeCell ref="P9:P10"/>
    <mergeCell ref="P11:P12"/>
    <mergeCell ref="S37:S38"/>
    <mergeCell ref="S39:S41"/>
    <mergeCell ref="S42:S43"/>
    <mergeCell ref="S44:S45"/>
    <mergeCell ref="S46:S47"/>
    <mergeCell ref="R25:R28"/>
    <mergeCell ref="R29:R32"/>
    <mergeCell ref="R33:R34"/>
    <mergeCell ref="R35:R36"/>
    <mergeCell ref="R37:R38"/>
    <mergeCell ref="R39:R41"/>
    <mergeCell ref="R42:R43"/>
    <mergeCell ref="R44:R45"/>
    <mergeCell ref="R46:R47"/>
    <mergeCell ref="P37:P38"/>
    <mergeCell ref="P39:P41"/>
    <mergeCell ref="P42:P43"/>
    <mergeCell ref="P44:P45"/>
    <mergeCell ref="P46:P47"/>
    <mergeCell ref="L44:L45"/>
    <mergeCell ref="L46:L47"/>
    <mergeCell ref="N25:N28"/>
    <mergeCell ref="N29:N32"/>
    <mergeCell ref="N33:N34"/>
    <mergeCell ref="N35:N36"/>
    <mergeCell ref="N37:N38"/>
    <mergeCell ref="N39:N41"/>
    <mergeCell ref="N42:N43"/>
    <mergeCell ref="N44:N45"/>
    <mergeCell ref="N46:N47"/>
    <mergeCell ref="L25:L28"/>
    <mergeCell ref="L29:L32"/>
    <mergeCell ref="L33:L34"/>
    <mergeCell ref="L35:L36"/>
    <mergeCell ref="L37:L38"/>
    <mergeCell ref="L39:L41"/>
    <mergeCell ref="L42:L43"/>
    <mergeCell ref="S60:S61"/>
    <mergeCell ref="S62:S63"/>
    <mergeCell ref="L50:L51"/>
    <mergeCell ref="L52:L53"/>
    <mergeCell ref="L54:L57"/>
    <mergeCell ref="N50:N51"/>
    <mergeCell ref="N52:N53"/>
    <mergeCell ref="N54:N57"/>
    <mergeCell ref="P50:P51"/>
    <mergeCell ref="P52:P53"/>
    <mergeCell ref="P54:P57"/>
    <mergeCell ref="R50:R51"/>
    <mergeCell ref="R52:R53"/>
    <mergeCell ref="R54:R57"/>
    <mergeCell ref="S50:S51"/>
    <mergeCell ref="S52:S53"/>
    <mergeCell ref="S54:S57"/>
    <mergeCell ref="J62:J63"/>
    <mergeCell ref="J60:J61"/>
    <mergeCell ref="L60:L61"/>
    <mergeCell ref="L62:L63"/>
    <mergeCell ref="N60:N61"/>
    <mergeCell ref="N62:N63"/>
    <mergeCell ref="P60:P61"/>
    <mergeCell ref="P62:P63"/>
    <mergeCell ref="R60:R61"/>
    <mergeCell ref="R62:R63"/>
    <mergeCell ref="J46:J47"/>
    <mergeCell ref="J44:J45"/>
    <mergeCell ref="J42:J43"/>
    <mergeCell ref="J39:J41"/>
    <mergeCell ref="J37:J38"/>
    <mergeCell ref="J35:J36"/>
    <mergeCell ref="J33:J34"/>
    <mergeCell ref="J29:J32"/>
    <mergeCell ref="J25:J28"/>
    <mergeCell ref="P13:P14"/>
    <mergeCell ref="P15:P16"/>
    <mergeCell ref="P17:P18"/>
    <mergeCell ref="P19:P20"/>
    <mergeCell ref="P21:P22"/>
    <mergeCell ref="R7:R8"/>
    <mergeCell ref="R9:R10"/>
    <mergeCell ref="R11:R12"/>
    <mergeCell ref="R13:R14"/>
    <mergeCell ref="R15:R16"/>
    <mergeCell ref="R17:R18"/>
    <mergeCell ref="R19:R20"/>
    <mergeCell ref="R21:R22"/>
    <mergeCell ref="L7:L8"/>
    <mergeCell ref="L9:L10"/>
    <mergeCell ref="L11:L12"/>
    <mergeCell ref="L13:L14"/>
    <mergeCell ref="L15:L16"/>
    <mergeCell ref="L17:L18"/>
    <mergeCell ref="L19:L20"/>
    <mergeCell ref="L21:L22"/>
    <mergeCell ref="N7:N8"/>
    <mergeCell ref="N9:N10"/>
    <mergeCell ref="N11:N12"/>
    <mergeCell ref="N13:N14"/>
    <mergeCell ref="N15:N16"/>
    <mergeCell ref="N17:N18"/>
    <mergeCell ref="N19:N20"/>
    <mergeCell ref="N21:N22"/>
    <mergeCell ref="J15:J16"/>
    <mergeCell ref="J13:J14"/>
    <mergeCell ref="J11:J12"/>
    <mergeCell ref="J9:J10"/>
    <mergeCell ref="J7:J8"/>
    <mergeCell ref="J4:J6"/>
    <mergeCell ref="J21:J22"/>
    <mergeCell ref="J19:J20"/>
    <mergeCell ref="J17:J18"/>
    <mergeCell ref="J54:J57"/>
    <mergeCell ref="J52:J53"/>
    <mergeCell ref="J50:J51"/>
    <mergeCell ref="B69:F71"/>
    <mergeCell ref="F46:F47"/>
    <mergeCell ref="B44:B45"/>
    <mergeCell ref="C44:C45"/>
    <mergeCell ref="D44:D45"/>
    <mergeCell ref="E44:E45"/>
    <mergeCell ref="F44:F45"/>
    <mergeCell ref="B62:B63"/>
    <mergeCell ref="C62:C63"/>
    <mergeCell ref="D62:D63"/>
    <mergeCell ref="E62:E63"/>
    <mergeCell ref="F62:F63"/>
    <mergeCell ref="E60:E61"/>
    <mergeCell ref="E50:E51"/>
    <mergeCell ref="E54:E57"/>
    <mergeCell ref="D60:D61"/>
    <mergeCell ref="B46:B47"/>
    <mergeCell ref="C46:C47"/>
    <mergeCell ref="D46:D47"/>
    <mergeCell ref="E46:E47"/>
    <mergeCell ref="B60:B61"/>
    <mergeCell ref="C21:C22"/>
    <mergeCell ref="C29:C32"/>
    <mergeCell ref="B39:B41"/>
    <mergeCell ref="C39:C41"/>
    <mergeCell ref="B19:B20"/>
    <mergeCell ref="C19:C20"/>
    <mergeCell ref="D19:D20"/>
    <mergeCell ref="E19:E20"/>
    <mergeCell ref="B33:B34"/>
    <mergeCell ref="C33:C34"/>
    <mergeCell ref="D33:D34"/>
    <mergeCell ref="D37:D38"/>
    <mergeCell ref="E37:E38"/>
    <mergeCell ref="B37:B38"/>
    <mergeCell ref="C37:C38"/>
    <mergeCell ref="B1:P1"/>
    <mergeCell ref="B4:B6"/>
    <mergeCell ref="C4:C6"/>
    <mergeCell ref="F4:F6"/>
    <mergeCell ref="B7:B8"/>
    <mergeCell ref="C7:C8"/>
    <mergeCell ref="F7:F8"/>
    <mergeCell ref="B17:B18"/>
    <mergeCell ref="C17:C18"/>
    <mergeCell ref="F17:F18"/>
    <mergeCell ref="B9:B10"/>
    <mergeCell ref="C9:C10"/>
    <mergeCell ref="F9:F10"/>
    <mergeCell ref="E4:E6"/>
    <mergeCell ref="E7:E8"/>
    <mergeCell ref="E9:E10"/>
    <mergeCell ref="E17:E18"/>
    <mergeCell ref="B2:G2"/>
    <mergeCell ref="C11:C12"/>
    <mergeCell ref="D11:D12"/>
    <mergeCell ref="J2:Q2"/>
    <mergeCell ref="D4:D6"/>
    <mergeCell ref="F11:F12"/>
    <mergeCell ref="B13:B14"/>
    <mergeCell ref="D7:D8"/>
    <mergeCell ref="D9:D10"/>
    <mergeCell ref="F15:F16"/>
    <mergeCell ref="F21:F22"/>
    <mergeCell ref="B25:B28"/>
    <mergeCell ref="C25:C28"/>
    <mergeCell ref="F25:F28"/>
    <mergeCell ref="D25:D28"/>
    <mergeCell ref="E25:E28"/>
    <mergeCell ref="E21:E22"/>
    <mergeCell ref="D21:D22"/>
    <mergeCell ref="E11:E12"/>
    <mergeCell ref="F19:F20"/>
    <mergeCell ref="C13:C14"/>
    <mergeCell ref="D13:D14"/>
    <mergeCell ref="E13:E14"/>
    <mergeCell ref="F13:F14"/>
    <mergeCell ref="D17:D18"/>
    <mergeCell ref="B11:B12"/>
    <mergeCell ref="B15:B16"/>
    <mergeCell ref="C15:C16"/>
    <mergeCell ref="D15:D16"/>
    <mergeCell ref="E15:E16"/>
    <mergeCell ref="B21:B22"/>
    <mergeCell ref="F29:F32"/>
    <mergeCell ref="B29:B32"/>
    <mergeCell ref="D29:D32"/>
    <mergeCell ref="E29:E32"/>
    <mergeCell ref="B35:B36"/>
    <mergeCell ref="C35:C36"/>
    <mergeCell ref="D35:D36"/>
    <mergeCell ref="E35:E36"/>
    <mergeCell ref="F35:F36"/>
    <mergeCell ref="E33:E34"/>
    <mergeCell ref="F33:F34"/>
    <mergeCell ref="F37:F38"/>
    <mergeCell ref="F39:F41"/>
    <mergeCell ref="B42:B43"/>
    <mergeCell ref="C42:C43"/>
    <mergeCell ref="F42:F43"/>
    <mergeCell ref="D39:D41"/>
    <mergeCell ref="D42:D43"/>
    <mergeCell ref="E39:E41"/>
    <mergeCell ref="E42:E43"/>
    <mergeCell ref="C60:C61"/>
    <mergeCell ref="F60:F61"/>
    <mergeCell ref="B54:B57"/>
    <mergeCell ref="C54:C57"/>
    <mergeCell ref="F54:F57"/>
    <mergeCell ref="B50:B51"/>
    <mergeCell ref="C50:C51"/>
    <mergeCell ref="F50:F51"/>
    <mergeCell ref="D50:D51"/>
    <mergeCell ref="D54:D57"/>
    <mergeCell ref="E52:E53"/>
    <mergeCell ref="F52:F53"/>
    <mergeCell ref="B52:B53"/>
    <mergeCell ref="C52:C53"/>
    <mergeCell ref="D52:D53"/>
  </mergeCells>
  <pageMargins left="0.7" right="0.7" top="0.75" bottom="0.75" header="0.3" footer="0.3"/>
  <pageSetup paperSize="9" scale="55" fitToHeight="0" orientation="landscape" r:id="rId1"/>
  <rowBreaks count="3" manualBreakCount="3">
    <brk id="23" max="16383" man="1"/>
    <brk id="59" max="18" man="1"/>
    <brk id="63"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787B6-4F1F-4DDD-9528-0024788DAAB6}">
  <dimension ref="A1:J18"/>
  <sheetViews>
    <sheetView workbookViewId="0">
      <selection activeCell="D32" sqref="D32"/>
    </sheetView>
  </sheetViews>
  <sheetFormatPr defaultRowHeight="15"/>
  <cols>
    <col min="1" max="1" width="4.42578125" customWidth="1"/>
    <col min="2" max="4" width="9.85546875" customWidth="1"/>
  </cols>
  <sheetData>
    <row r="1" spans="1:10">
      <c r="A1" s="4" t="s">
        <v>164</v>
      </c>
    </row>
    <row r="2" spans="1:10" ht="29.25" customHeight="1">
      <c r="A2" s="131" t="s">
        <v>165</v>
      </c>
      <c r="B2" s="131"/>
      <c r="C2" s="131"/>
      <c r="D2" s="131"/>
      <c r="E2" s="131"/>
      <c r="F2" s="131"/>
      <c r="G2" s="131"/>
      <c r="H2" s="131"/>
      <c r="I2" s="131"/>
      <c r="J2" s="131"/>
    </row>
    <row r="3" spans="1:10">
      <c r="A3" s="36"/>
    </row>
    <row r="4" spans="1:10">
      <c r="B4" s="132" t="s">
        <v>166</v>
      </c>
      <c r="C4" s="132"/>
      <c r="D4" s="132"/>
    </row>
    <row r="5" spans="1:10">
      <c r="A5" s="37" t="s">
        <v>167</v>
      </c>
      <c r="B5" s="38" t="s">
        <v>168</v>
      </c>
      <c r="C5" s="39">
        <v>14</v>
      </c>
      <c r="D5" s="39">
        <v>16</v>
      </c>
    </row>
    <row r="6" spans="1:10">
      <c r="A6" s="37" t="s">
        <v>169</v>
      </c>
      <c r="B6" s="40" t="s">
        <v>168</v>
      </c>
      <c r="C6" s="39">
        <v>9</v>
      </c>
      <c r="D6" s="39">
        <v>13</v>
      </c>
    </row>
    <row r="7" spans="1:10">
      <c r="A7" s="37" t="s">
        <v>170</v>
      </c>
      <c r="B7" s="40" t="s">
        <v>168</v>
      </c>
      <c r="C7" s="39">
        <v>0</v>
      </c>
      <c r="D7" s="39">
        <v>8</v>
      </c>
    </row>
    <row r="9" spans="1:10">
      <c r="B9" s="132" t="s">
        <v>171</v>
      </c>
      <c r="C9" s="132"/>
    </row>
    <row r="10" spans="1:10" ht="30.75" customHeight="1">
      <c r="B10" s="133" t="s">
        <v>172</v>
      </c>
      <c r="C10" s="134"/>
      <c r="D10" s="134"/>
      <c r="E10" s="134"/>
      <c r="F10" s="134"/>
      <c r="G10" s="134"/>
      <c r="H10" s="134"/>
      <c r="I10" s="134"/>
      <c r="J10" s="135"/>
    </row>
    <row r="11" spans="1:10">
      <c r="B11" s="136" t="s">
        <v>173</v>
      </c>
      <c r="C11" s="136"/>
      <c r="D11" s="136"/>
      <c r="E11" s="136"/>
      <c r="F11" s="136"/>
      <c r="G11" s="136"/>
      <c r="H11" s="136"/>
      <c r="I11" s="136"/>
      <c r="J11" s="136"/>
    </row>
    <row r="12" spans="1:10">
      <c r="B12" s="128" t="s">
        <v>174</v>
      </c>
      <c r="C12" s="129"/>
      <c r="D12" s="129"/>
      <c r="E12" s="129"/>
      <c r="F12" s="129"/>
      <c r="G12" s="129"/>
      <c r="H12" s="129"/>
      <c r="I12" s="129"/>
      <c r="J12" s="130"/>
    </row>
    <row r="13" spans="1:10">
      <c r="B13" s="137"/>
      <c r="C13" s="138"/>
      <c r="D13" s="138"/>
      <c r="E13" s="138"/>
      <c r="F13" s="138"/>
      <c r="G13" s="138"/>
      <c r="H13" s="138"/>
      <c r="I13" s="138"/>
      <c r="J13" s="139"/>
    </row>
    <row r="14" spans="1:10">
      <c r="B14" s="128" t="s">
        <v>175</v>
      </c>
      <c r="C14" s="129"/>
      <c r="D14" s="129"/>
      <c r="E14" s="129"/>
      <c r="F14" s="129"/>
      <c r="G14" s="129"/>
      <c r="H14" s="129"/>
      <c r="I14" s="129"/>
      <c r="J14" s="130"/>
    </row>
    <row r="15" spans="1:10">
      <c r="B15" s="132" t="s">
        <v>166</v>
      </c>
      <c r="C15" s="132"/>
      <c r="D15" s="132"/>
      <c r="E15" s="140" t="s">
        <v>176</v>
      </c>
      <c r="F15" s="141"/>
      <c r="G15" s="141"/>
      <c r="H15" s="141"/>
      <c r="I15" s="141"/>
      <c r="J15" s="142"/>
    </row>
    <row r="16" spans="1:10">
      <c r="A16" s="37" t="s">
        <v>167</v>
      </c>
      <c r="B16" s="40" t="s">
        <v>168</v>
      </c>
      <c r="C16" s="39">
        <v>14</v>
      </c>
      <c r="D16" s="39">
        <v>16</v>
      </c>
      <c r="E16" s="128" t="s">
        <v>177</v>
      </c>
      <c r="F16" s="129"/>
      <c r="G16" s="129"/>
      <c r="H16" s="129"/>
      <c r="I16" s="129"/>
      <c r="J16" s="130"/>
    </row>
    <row r="17" spans="1:10">
      <c r="A17" s="37" t="s">
        <v>169</v>
      </c>
      <c r="B17" s="40" t="s">
        <v>168</v>
      </c>
      <c r="C17" s="39">
        <v>9</v>
      </c>
      <c r="D17" s="39">
        <v>13</v>
      </c>
      <c r="E17" s="128"/>
      <c r="F17" s="129"/>
      <c r="G17" s="129"/>
      <c r="H17" s="129"/>
      <c r="I17" s="129"/>
      <c r="J17" s="130"/>
    </row>
    <row r="18" spans="1:10">
      <c r="A18" s="37" t="s">
        <v>170</v>
      </c>
      <c r="B18" s="40" t="s">
        <v>168</v>
      </c>
      <c r="C18" s="39">
        <v>0</v>
      </c>
      <c r="D18" s="39">
        <v>8</v>
      </c>
      <c r="E18" s="128" t="s">
        <v>178</v>
      </c>
      <c r="F18" s="129"/>
      <c r="G18" s="129"/>
      <c r="H18" s="129"/>
      <c r="I18" s="129"/>
      <c r="J18" s="130"/>
    </row>
  </sheetData>
  <mergeCells count="13">
    <mergeCell ref="E18:J18"/>
    <mergeCell ref="B13:J13"/>
    <mergeCell ref="B14:J14"/>
    <mergeCell ref="B15:D15"/>
    <mergeCell ref="E15:J15"/>
    <mergeCell ref="E16:J16"/>
    <mergeCell ref="E17:J17"/>
    <mergeCell ref="B12:J12"/>
    <mergeCell ref="A2:J2"/>
    <mergeCell ref="B4:D4"/>
    <mergeCell ref="B9:C9"/>
    <mergeCell ref="B10:J10"/>
    <mergeCell ref="B11:J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4AACBF30D263A4F876912F9D21F169A" ma:contentTypeVersion="17" ma:contentTypeDescription="Een nieuw document maken." ma:contentTypeScope="" ma:versionID="01dcd19f51cf8876c6fc3952e23b4d6e">
  <xsd:schema xmlns:xsd="http://www.w3.org/2001/XMLSchema" xmlns:xs="http://www.w3.org/2001/XMLSchema" xmlns:p="http://schemas.microsoft.com/office/2006/metadata/properties" xmlns:ns2="66f88e84-fb05-4531-8afe-85e5ab4d9306" xmlns:ns3="601084b5-24c4-49b8-8e5c-a961edbee42d" targetNamespace="http://schemas.microsoft.com/office/2006/metadata/properties" ma:root="true" ma:fieldsID="efd7694320e1e76a711b02b29d4d9e93" ns2:_="" ns3:_="">
    <xsd:import namespace="66f88e84-fb05-4531-8afe-85e5ab4d9306"/>
    <xsd:import namespace="601084b5-24c4-49b8-8e5c-a961edbee4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f88e84-fb05-4531-8afe-85e5ab4d930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79c4789-4e51-4f35-b59e-f57403f0fdfd}" ma:internalName="TaxCatchAll" ma:showField="CatchAllData" ma:web="66f88e84-fb05-4531-8afe-85e5ab4d930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01084b5-24c4-49b8-8e5c-a961edbee4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1dd75d5-b267-4672-93c4-cc44ca917e5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01084b5-24c4-49b8-8e5c-a961edbee42d">
      <Terms xmlns="http://schemas.microsoft.com/office/infopath/2007/PartnerControls"/>
    </lcf76f155ced4ddcb4097134ff3c332f>
    <TaxCatchAll xmlns="66f88e84-fb05-4531-8afe-85e5ab4d9306" xsi:nil="true"/>
  </documentManagement>
</p:properties>
</file>

<file path=customXml/itemProps1.xml><?xml version="1.0" encoding="utf-8"?>
<ds:datastoreItem xmlns:ds="http://schemas.openxmlformats.org/officeDocument/2006/customXml" ds:itemID="{A4ABBE22-0878-4727-B24F-6504AFAE8D15}"/>
</file>

<file path=customXml/itemProps2.xml><?xml version="1.0" encoding="utf-8"?>
<ds:datastoreItem xmlns:ds="http://schemas.openxmlformats.org/officeDocument/2006/customXml" ds:itemID="{49D917A3-20ED-4506-BD9D-1FC6368FC3AF}"/>
</file>

<file path=customXml/itemProps3.xml><?xml version="1.0" encoding="utf-8"?>
<ds:datastoreItem xmlns:ds="http://schemas.openxmlformats.org/officeDocument/2006/customXml" ds:itemID="{6D32E632-2A9E-46A6-ACBF-43F39C5D7C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Myrna</dc:creator>
  <cp:keywords/>
  <dc:description/>
  <cp:lastModifiedBy>m.kraan@jvo.nl</cp:lastModifiedBy>
  <cp:revision/>
  <dcterms:created xsi:type="dcterms:W3CDTF">2017-12-27T15:21:38Z</dcterms:created>
  <dcterms:modified xsi:type="dcterms:W3CDTF">2022-09-21T10:27:52Z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0x010100F4AACBF30D263A4F876912F9D21F169A</vt:lpwstr>
  </property>
  <property fmtid="{D5CDD505-2E9C-101B-9397-08002B2CF9AE}" pid="3" name="MediaServiceImageTags">
    <vt:lpwstr/>
  </property>
</Properties>
</file>