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\Aanbestedingen 2022\Gemeente De Fryske Marren\Wagenpark en werkmaterieel\6) NvI\"/>
    </mc:Choice>
  </mc:AlternateContent>
  <bookViews>
    <workbookView xWindow="-120" yWindow="-120" windowWidth="29040" windowHeight="15840"/>
  </bookViews>
  <sheets>
    <sheet name="Vrachtwagens &gt;3500kg" sheetId="6" r:id="rId1"/>
    <sheet name="Auto's &lt;3500kg" sheetId="5" r:id="rId2"/>
    <sheet name="gazonmaaiers groot" sheetId="4" r:id="rId3"/>
    <sheet name="Tractoren langzaamverkeer" sheetId="3" r:id="rId4"/>
    <sheet name="wegen materieel" sheetId="2" r:id="rId5"/>
    <sheet name="Grootgroen" sheetId="1" r:id="rId6"/>
  </sheets>
  <calcPr calcId="162913"/>
</workbook>
</file>

<file path=xl/calcChain.xml><?xml version="1.0" encoding="utf-8"?>
<calcChain xmlns="http://schemas.openxmlformats.org/spreadsheetml/2006/main">
  <c r="I8" i="1" l="1"/>
  <c r="I7" i="1"/>
  <c r="I6" i="1"/>
  <c r="I5" i="1"/>
  <c r="I4" i="1"/>
  <c r="I3" i="1"/>
  <c r="I4" i="2"/>
  <c r="I3" i="2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  <c r="I13" i="4"/>
  <c r="I12" i="4"/>
  <c r="I11" i="4"/>
  <c r="I10" i="4"/>
  <c r="I9" i="4"/>
  <c r="I8" i="4"/>
  <c r="I7" i="4"/>
  <c r="I6" i="4"/>
  <c r="I5" i="4"/>
  <c r="I4" i="4"/>
  <c r="I3" i="4"/>
  <c r="I65" i="5" l="1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I5" i="5"/>
  <c r="I4" i="5"/>
  <c r="I3" i="5"/>
  <c r="I19" i="6" l="1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I5" i="6"/>
  <c r="I4" i="6"/>
  <c r="I3" i="6"/>
</calcChain>
</file>

<file path=xl/sharedStrings.xml><?xml version="1.0" encoding="utf-8"?>
<sst xmlns="http://schemas.openxmlformats.org/spreadsheetml/2006/main" count="1284" uniqueCount="707">
  <si>
    <t>ItemCode</t>
  </si>
  <si>
    <t>ItemOmschrijving</t>
  </si>
  <si>
    <t>Merk</t>
  </si>
  <si>
    <t>Type</t>
  </si>
  <si>
    <t>Kenteken</t>
  </si>
  <si>
    <t>Chassisnummer</t>
  </si>
  <si>
    <t>Bouwjaar</t>
  </si>
  <si>
    <t>RegistratieBedrag</t>
  </si>
  <si>
    <t>ItemGroep</t>
  </si>
  <si>
    <t>GebruikerNaam</t>
  </si>
  <si>
    <t>AfdelingCode</t>
  </si>
  <si>
    <t>Groot groenmateriaal</t>
  </si>
  <si>
    <t>SPORTVELDEN</t>
  </si>
  <si>
    <t>WB</t>
  </si>
  <si>
    <t>Begraafplaatsen</t>
  </si>
  <si>
    <t>DI</t>
  </si>
  <si>
    <t>Infra</t>
  </si>
  <si>
    <t>WO</t>
  </si>
  <si>
    <t>Ransomes</t>
  </si>
  <si>
    <t>1391</t>
  </si>
  <si>
    <t>Cirkelmaaier Green CLipper</t>
  </si>
  <si>
    <t>Green Clipper</t>
  </si>
  <si>
    <t>Sport</t>
  </si>
  <si>
    <t>maaiunit:1139 / agregaat:1199</t>
  </si>
  <si>
    <t>1395</t>
  </si>
  <si>
    <t>Panda Maailaadcombinatie</t>
  </si>
  <si>
    <t>Schouten</t>
  </si>
  <si>
    <t>Panda 1806</t>
  </si>
  <si>
    <t>LGN-63-N</t>
  </si>
  <si>
    <t>4420162</t>
  </si>
  <si>
    <t>Wijkbeheer algemeen</t>
  </si>
  <si>
    <t>1403</t>
  </si>
  <si>
    <t>Takkenbreker TP 270 front</t>
  </si>
  <si>
    <t>Linddana A/S</t>
  </si>
  <si>
    <t>TP 270 PTO K FRONT</t>
  </si>
  <si>
    <t>s/n: 17507</t>
  </si>
  <si>
    <t>1405</t>
  </si>
  <si>
    <t>Takkenbreker Schliesing 400ZX</t>
  </si>
  <si>
    <t>Schliesing</t>
  </si>
  <si>
    <t>400ZX</t>
  </si>
  <si>
    <t>sn: LKS20547</t>
  </si>
  <si>
    <t>1440</t>
  </si>
  <si>
    <t>Trilo S4 zuigwagen</t>
  </si>
  <si>
    <t>Trilo</t>
  </si>
  <si>
    <t>S4 zuigwagen</t>
  </si>
  <si>
    <t>LGN-64-N</t>
  </si>
  <si>
    <t>XL9Y19M069V521004</t>
  </si>
  <si>
    <t>1459</t>
  </si>
  <si>
    <t>Opraapwagen Rapide 55S</t>
  </si>
  <si>
    <t>Schuitemaker</t>
  </si>
  <si>
    <t>Rapide 55S</t>
  </si>
  <si>
    <t>LGN-16-P</t>
  </si>
  <si>
    <t>XMZR55XXXK0000399</t>
  </si>
  <si>
    <t>Wegenmaterieel</t>
  </si>
  <si>
    <t>Grenadier MBK512LSH</t>
  </si>
  <si>
    <t>Herder</t>
  </si>
  <si>
    <t>0304</t>
  </si>
  <si>
    <t>sn: 101181800250</t>
  </si>
  <si>
    <t>Q6MDME MC431/2S0</t>
  </si>
  <si>
    <t>Alo Quike</t>
  </si>
  <si>
    <t>Voorlader Quik Q6M</t>
  </si>
  <si>
    <t>0352</t>
  </si>
  <si>
    <t>Bestelauto's</t>
  </si>
  <si>
    <t>VLGRMH80FM2016988</t>
  </si>
  <si>
    <t>TRB-53-N</t>
  </si>
  <si>
    <t>Electric</t>
  </si>
  <si>
    <t>Aixam-Mega</t>
  </si>
  <si>
    <t>Mega E-auto 45KM</t>
  </si>
  <si>
    <t>0084</t>
  </si>
  <si>
    <t>Vrachtauto's</t>
  </si>
  <si>
    <t>TEBC50AF7LKV08608</t>
  </si>
  <si>
    <t>TLV-12-V</t>
  </si>
  <si>
    <t>CityCat 5006</t>
  </si>
  <si>
    <t>Bucher</t>
  </si>
  <si>
    <t>Veeg-zuigmachine Bucher</t>
  </si>
  <si>
    <t>0014</t>
  </si>
  <si>
    <t>TEBC50AF4MKV09135</t>
  </si>
  <si>
    <t>TPJ-73-Z</t>
  </si>
  <si>
    <t>CITYCAT 5006</t>
  </si>
  <si>
    <t>Bucher CITYCAT 5006</t>
  </si>
  <si>
    <t>0010</t>
  </si>
  <si>
    <t>Beheer en transport</t>
  </si>
  <si>
    <t>Tractoren/overige</t>
  </si>
  <si>
    <t>761TELE19011</t>
  </si>
  <si>
    <t>TLV-14-V</t>
  </si>
  <si>
    <t>W5075</t>
  </si>
  <si>
    <t>Gaint</t>
  </si>
  <si>
    <t>Shovel Gaint V761 TELE</t>
  </si>
  <si>
    <t>0129</t>
  </si>
  <si>
    <t>Algemeen Lemmer</t>
  </si>
  <si>
    <t>L77B41027M</t>
  </si>
  <si>
    <t xml:space="preserve"> H3.5FT</t>
  </si>
  <si>
    <t>Hyster</t>
  </si>
  <si>
    <t>Heftruck Hyster 3.5xnt</t>
  </si>
  <si>
    <t>0128</t>
  </si>
  <si>
    <t>TNF-52-B</t>
  </si>
  <si>
    <t>SXG326 3E42</t>
  </si>
  <si>
    <t>Iseki</t>
  </si>
  <si>
    <t>Tractor Iseki</t>
  </si>
  <si>
    <t>0127</t>
  </si>
  <si>
    <t>HCE1LP00T00002915</t>
  </si>
  <si>
    <t>ZX18 CLR</t>
  </si>
  <si>
    <t>Hitachi Zaxis</t>
  </si>
  <si>
    <t>Graafmachine Hitachi</t>
  </si>
  <si>
    <t>0126</t>
  </si>
  <si>
    <t>Garage / Materieelbeheer</t>
  </si>
  <si>
    <t>K160B12927S</t>
  </si>
  <si>
    <t>J1.5XNT SWB</t>
  </si>
  <si>
    <t>Heftruck Hyster J1.5 XNT</t>
  </si>
  <si>
    <t>0125</t>
  </si>
  <si>
    <t>761TELE19010</t>
  </si>
  <si>
    <t>TLV-13-V</t>
  </si>
  <si>
    <t>0124</t>
  </si>
  <si>
    <t>Gemeente werf Balk</t>
  </si>
  <si>
    <t>HEFTRU 17</t>
  </si>
  <si>
    <t>DFG 430</t>
  </si>
  <si>
    <t>Jungheinrich</t>
  </si>
  <si>
    <t>Heftruck Jungheinrich</t>
  </si>
  <si>
    <t>0122</t>
  </si>
  <si>
    <t>Afvalinzameling</t>
  </si>
  <si>
    <t>A276B12813U</t>
  </si>
  <si>
    <t>nvt</t>
  </si>
  <si>
    <t>J3,5XN-80</t>
  </si>
  <si>
    <t>Heftruck Hyster J3,5XN-80</t>
  </si>
  <si>
    <t>0121</t>
  </si>
  <si>
    <t>WH0212KHZKRB02163</t>
  </si>
  <si>
    <t>TLV-96-V</t>
  </si>
  <si>
    <t>C250</t>
  </si>
  <si>
    <t>Holder</t>
  </si>
  <si>
    <t>Werktuigdrager Holder C250</t>
  </si>
  <si>
    <t>0120</t>
  </si>
  <si>
    <t>WH0222VGZLRB02288</t>
  </si>
  <si>
    <t>TLV-16-V</t>
  </si>
  <si>
    <t>C55SC</t>
  </si>
  <si>
    <t>Werktuigdrager Holder C55SC</t>
  </si>
  <si>
    <t>0119</t>
  </si>
  <si>
    <t>TH4295000986</t>
  </si>
  <si>
    <t>TNF-51-B</t>
  </si>
  <si>
    <t>SKMWRE4</t>
  </si>
  <si>
    <t>Iseki TH 4295</t>
  </si>
  <si>
    <t>0118</t>
  </si>
  <si>
    <t>ZFJT03779</t>
  </si>
  <si>
    <t>TLV-97-V</t>
  </si>
  <si>
    <t>T4,75</t>
  </si>
  <si>
    <t>New Holland</t>
  </si>
  <si>
    <t>Tractor New Holland</t>
  </si>
  <si>
    <t>0117</t>
  </si>
  <si>
    <t>VKKMV63DCJB180064</t>
  </si>
  <si>
    <t>TLV-31-V</t>
  </si>
  <si>
    <t>5710S</t>
  </si>
  <si>
    <t>Massey Ferguson</t>
  </si>
  <si>
    <t>Tractor Massey Ferguson</t>
  </si>
  <si>
    <t>0116</t>
  </si>
  <si>
    <t>1LV2025RJEE160296</t>
  </si>
  <si>
    <t>TLV-20-V</t>
  </si>
  <si>
    <t>2025R</t>
  </si>
  <si>
    <t>John Deere</t>
  </si>
  <si>
    <t>John Deere 2025R</t>
  </si>
  <si>
    <t>0115</t>
  </si>
  <si>
    <t>B1610D72113</t>
  </si>
  <si>
    <t>TLV-30-V</t>
  </si>
  <si>
    <t>B1610</t>
  </si>
  <si>
    <t>Tractor Kubota</t>
  </si>
  <si>
    <t>0114</t>
  </si>
  <si>
    <t>212001771</t>
  </si>
  <si>
    <t>TLV-15-V</t>
  </si>
  <si>
    <t>C 270</t>
  </si>
  <si>
    <t>Werktuigdrager Holder C270</t>
  </si>
  <si>
    <t>0113</t>
  </si>
  <si>
    <t>B2350HDB - 80613</t>
  </si>
  <si>
    <t>TRB-24-F</t>
  </si>
  <si>
    <t>B2350</t>
  </si>
  <si>
    <t>Kubota</t>
  </si>
  <si>
    <t>Tractor Kubota B2350</t>
  </si>
  <si>
    <t>0112</t>
  </si>
  <si>
    <t>WH0212KHZKRB02164</t>
  </si>
  <si>
    <t>TLV-95-V</t>
  </si>
  <si>
    <t>0111</t>
  </si>
  <si>
    <t>DBDP4135JJEJ53265</t>
  </si>
  <si>
    <t>TLV-98-V</t>
  </si>
  <si>
    <t>Profi 4135CVT</t>
  </si>
  <si>
    <t>Steyr</t>
  </si>
  <si>
    <t>Tractor Steyr</t>
  </si>
  <si>
    <t>0110</t>
  </si>
  <si>
    <t>1L05080RTBJ685810</t>
  </si>
  <si>
    <t>TLV-19-V</t>
  </si>
  <si>
    <t>5080R</t>
  </si>
  <si>
    <t>Tractor John Deere 5080R</t>
  </si>
  <si>
    <t>0109</t>
  </si>
  <si>
    <t>1AT5080GEEC400511</t>
  </si>
  <si>
    <t>TLV-18-V</t>
  </si>
  <si>
    <t>5080G</t>
  </si>
  <si>
    <t>John Deere 5080G</t>
  </si>
  <si>
    <t>Tractor John Deere 5080G</t>
  </si>
  <si>
    <t>0108</t>
  </si>
  <si>
    <t>1LV5090RKJJ500804</t>
  </si>
  <si>
    <t>TLV-17-V</t>
  </si>
  <si>
    <t>5090R</t>
  </si>
  <si>
    <t>John Deere 5090R</t>
  </si>
  <si>
    <t>0107</t>
  </si>
  <si>
    <t>DD1E40DCVJ1000039</t>
  </si>
  <si>
    <t>TLV-29-V</t>
  </si>
  <si>
    <t>CK4010CH-EU</t>
  </si>
  <si>
    <t>Kioti</t>
  </si>
  <si>
    <t>Kioti CK4010CH-EU</t>
  </si>
  <si>
    <t>0106</t>
  </si>
  <si>
    <t>ZKDDB602W0BD50185</t>
  </si>
  <si>
    <t>TLX-49-N</t>
  </si>
  <si>
    <t>5080D keyline</t>
  </si>
  <si>
    <t>Deutz Fahr</t>
  </si>
  <si>
    <t>Deutz Fahr 5080D keyline</t>
  </si>
  <si>
    <t>0105</t>
  </si>
  <si>
    <t>VKKMV64DCLB339030</t>
  </si>
  <si>
    <t>TFJ-90-J</t>
  </si>
  <si>
    <t>5711S</t>
  </si>
  <si>
    <t>TFJ-90-J  MF 5711s</t>
  </si>
  <si>
    <t>0104</t>
  </si>
  <si>
    <t>1LV5090RHLM552962</t>
  </si>
  <si>
    <t>TDT-64-X</t>
  </si>
  <si>
    <t>TDT-64-X John Deere 5090R</t>
  </si>
  <si>
    <t>0103</t>
  </si>
  <si>
    <t>YK5N122V0CS144042</t>
  </si>
  <si>
    <t>TLV-35-V</t>
  </si>
  <si>
    <t>N122 Versu</t>
  </si>
  <si>
    <t>Valtra</t>
  </si>
  <si>
    <t>Tractor Valtra N 122 versu</t>
  </si>
  <si>
    <t>0102</t>
  </si>
  <si>
    <t>VKKMX72RPMB032033</t>
  </si>
  <si>
    <t>TFN-12-V</t>
  </si>
  <si>
    <t>7718S</t>
  </si>
  <si>
    <t>TFN-12-V Massey Ferguson 7718S</t>
  </si>
  <si>
    <t>0101</t>
  </si>
  <si>
    <t>X25313</t>
  </si>
  <si>
    <t>TLV-34-V</t>
  </si>
  <si>
    <t>Tractor Valtra  N122 versu</t>
  </si>
  <si>
    <t>0100</t>
  </si>
  <si>
    <t>Wijkbeheer wijk 3</t>
  </si>
  <si>
    <t>Gazonmaaiers groot</t>
  </si>
  <si>
    <t>1TC1515XEGT220034</t>
  </si>
  <si>
    <t>TLV-26-V</t>
  </si>
  <si>
    <t>1515 II</t>
  </si>
  <si>
    <t>Cirkelmaaier John Deere 1515 II</t>
  </si>
  <si>
    <t>0390</t>
  </si>
  <si>
    <t>Wijkbeheer wijk 8</t>
  </si>
  <si>
    <t>1TC1515XLFT210051</t>
  </si>
  <si>
    <t>TLV-25-V</t>
  </si>
  <si>
    <t>0389</t>
  </si>
  <si>
    <t>Wijkbeheer wijk 2</t>
  </si>
  <si>
    <t>NB000314</t>
  </si>
  <si>
    <t>TLV-32-V</t>
  </si>
  <si>
    <t>MP 653 3-DEL</t>
  </si>
  <si>
    <t>Cirkelmaaier Ransomes</t>
  </si>
  <si>
    <t>0388</t>
  </si>
  <si>
    <t>SFH24F10011</t>
  </si>
  <si>
    <t>TPZ-12-Z</t>
  </si>
  <si>
    <t>SFH240F GWE42F2</t>
  </si>
  <si>
    <t>Zitmaaier Iseki</t>
  </si>
  <si>
    <t>0387</t>
  </si>
  <si>
    <t>Wijkbeheer wijk 5</t>
  </si>
  <si>
    <t>315000118</t>
  </si>
  <si>
    <t>TLV-33-V</t>
  </si>
  <si>
    <t>Groundmaster 4010d</t>
  </si>
  <si>
    <t>Toro</t>
  </si>
  <si>
    <t>Zitmaaier Toro</t>
  </si>
  <si>
    <t>0386</t>
  </si>
  <si>
    <t>Wijkbeheer wijk 4</t>
  </si>
  <si>
    <t>1TC1515XCGT220018</t>
  </si>
  <si>
    <t>TLV-24-V</t>
  </si>
  <si>
    <t>0385</t>
  </si>
  <si>
    <t>Wijkbeheer wijk 7</t>
  </si>
  <si>
    <t>1TC1515XPJT230008</t>
  </si>
  <si>
    <t>TLV-23-V</t>
  </si>
  <si>
    <t>0384</t>
  </si>
  <si>
    <t>Wijkbeheer wijk 6</t>
  </si>
  <si>
    <t>1TC1515XLGT220032</t>
  </si>
  <si>
    <t>TLV-22-V</t>
  </si>
  <si>
    <t>0383</t>
  </si>
  <si>
    <t>Wijkbeheer wijk 1</t>
  </si>
  <si>
    <t>1TC1515XHGT220033</t>
  </si>
  <si>
    <t>TLV-21-V</t>
  </si>
  <si>
    <t>0382</t>
  </si>
  <si>
    <t>TC1515XJCT180006</t>
  </si>
  <si>
    <t>TPL-77-B</t>
  </si>
  <si>
    <t>1515</t>
  </si>
  <si>
    <t>Cirkelmaaier John Deere</t>
  </si>
  <si>
    <t>0381</t>
  </si>
  <si>
    <t>IDL0212071EX-02994</t>
  </si>
  <si>
    <t>ILD02 SG</t>
  </si>
  <si>
    <t>Spider</t>
  </si>
  <si>
    <t>Helling Cirkelmaaier Radiografisch</t>
  </si>
  <si>
    <t>0371</t>
  </si>
  <si>
    <t>VF1FL000259531431</t>
  </si>
  <si>
    <t>V-831-TG</t>
  </si>
  <si>
    <t>Trafic</t>
  </si>
  <si>
    <t>Renault</t>
  </si>
  <si>
    <t>V-831-TG Renault Trafic</t>
  </si>
  <si>
    <t>0093</t>
  </si>
  <si>
    <t>VNVK1400060348753</t>
  </si>
  <si>
    <t>SF-603-V</t>
  </si>
  <si>
    <t>Micra 0,9 IG-T 90 pk Business Edition</t>
  </si>
  <si>
    <t>Nissan</t>
  </si>
  <si>
    <t>SF-603-V Nissan Micra</t>
  </si>
  <si>
    <t>0092</t>
  </si>
  <si>
    <t>bomen ploeg</t>
  </si>
  <si>
    <t>WF0ZXXTTGZKY77420</t>
  </si>
  <si>
    <t>VBL-91-T</t>
  </si>
  <si>
    <t>Transit Custom</t>
  </si>
  <si>
    <t>Ford</t>
  </si>
  <si>
    <t>VBL-91-T Ford Transit Custom</t>
  </si>
  <si>
    <t>0091</t>
  </si>
  <si>
    <t>WDF6390313868921</t>
  </si>
  <si>
    <t>VH014L</t>
  </si>
  <si>
    <t>Vito 110 CDI 320  70KW</t>
  </si>
  <si>
    <t>Mercedes</t>
  </si>
  <si>
    <t>VH014L Mercedes Vito</t>
  </si>
  <si>
    <t>0090</t>
  </si>
  <si>
    <t>BI</t>
  </si>
  <si>
    <t>Binnendienst</t>
  </si>
  <si>
    <t>VF1FW57B053397131</t>
  </si>
  <si>
    <t>VP-194-V</t>
  </si>
  <si>
    <t>Kangoo</t>
  </si>
  <si>
    <t>VP-194-V Renault Kangoo</t>
  </si>
  <si>
    <t>0088</t>
  </si>
  <si>
    <t>VF1FW58B552228964</t>
  </si>
  <si>
    <t>VN-225-K</t>
  </si>
  <si>
    <t>VN-225-K Renault Kangoo</t>
  </si>
  <si>
    <t>0087</t>
  </si>
  <si>
    <t>wf0rxxwpgrkp56999</t>
  </si>
  <si>
    <t>VFK50V</t>
  </si>
  <si>
    <t>Transit Connect L1</t>
  </si>
  <si>
    <t>VFK-50-V Ford Transit connect L1</t>
  </si>
  <si>
    <t>0086</t>
  </si>
  <si>
    <t>SJNFAAZE1U0033196</t>
  </si>
  <si>
    <t>TX537F</t>
  </si>
  <si>
    <t>Leaf Teaf</t>
  </si>
  <si>
    <t>TX-537-F  Nissan Leaf</t>
  </si>
  <si>
    <t>0085</t>
  </si>
  <si>
    <t>VSKHAAME0U0502064</t>
  </si>
  <si>
    <t>VK103Z</t>
  </si>
  <si>
    <t>E-NV200</t>
  </si>
  <si>
    <t>VK-103-Z  Nissan E-NV200</t>
  </si>
  <si>
    <t>0083</t>
  </si>
  <si>
    <t>VF1FL00056488838</t>
  </si>
  <si>
    <t>V-016-BT</t>
  </si>
  <si>
    <t>L2 H1 dci 145 Twin turbo</t>
  </si>
  <si>
    <t>Renault Trafic</t>
  </si>
  <si>
    <t>V-016-BT Renault Traffic</t>
  </si>
  <si>
    <t>0082</t>
  </si>
  <si>
    <t>VF6MF000856644116</t>
  </si>
  <si>
    <t>V-169-BK</t>
  </si>
  <si>
    <t>L2 H2 Dci 145 T35 FWD</t>
  </si>
  <si>
    <t>Renault Master</t>
  </si>
  <si>
    <t>V-169-BK Renault Master</t>
  </si>
  <si>
    <t>0081</t>
  </si>
  <si>
    <t>VNVK1400359493909</t>
  </si>
  <si>
    <t>XN753K</t>
  </si>
  <si>
    <t>Micra K14</t>
  </si>
  <si>
    <t>XN-753-K Nissan Micra</t>
  </si>
  <si>
    <t>0080</t>
  </si>
  <si>
    <t>SJNFAAZE1U0108608</t>
  </si>
  <si>
    <t>N-435-BR</t>
  </si>
  <si>
    <t>Leaf 40KWH</t>
  </si>
  <si>
    <t>N-435-BR Nissan Leaf</t>
  </si>
  <si>
    <t>0079</t>
  </si>
  <si>
    <t>wf0sxxwpgskp57145</t>
  </si>
  <si>
    <t>VFK-51-V</t>
  </si>
  <si>
    <t>L2 Trend</t>
  </si>
  <si>
    <t>Ford Transit</t>
  </si>
  <si>
    <t>VFK-51-V Ford Transit Connect L2</t>
  </si>
  <si>
    <t>0078</t>
  </si>
  <si>
    <t>Oeververbinding</t>
  </si>
  <si>
    <t>VF37A9HNODN527933</t>
  </si>
  <si>
    <t>VF-518-F</t>
  </si>
  <si>
    <t>713333</t>
  </si>
  <si>
    <t>Peugeot Partner</t>
  </si>
  <si>
    <t>VF-518-F Peugeot Partner</t>
  </si>
  <si>
    <t>0077</t>
  </si>
  <si>
    <t>ZFA26300006112684</t>
  </si>
  <si>
    <t>VF-721-T</t>
  </si>
  <si>
    <t>713353</t>
  </si>
  <si>
    <t>Fiat Doblo</t>
  </si>
  <si>
    <t>VF-721-T Fiat Doblo</t>
  </si>
  <si>
    <t>0076</t>
  </si>
  <si>
    <t>ZFA26300006112870</t>
  </si>
  <si>
    <t>VF-722-T</t>
  </si>
  <si>
    <t>713342</t>
  </si>
  <si>
    <t>VF-722-T Fiat Doblo</t>
  </si>
  <si>
    <t>0075</t>
  </si>
  <si>
    <t>ZFA26300006112580</t>
  </si>
  <si>
    <t>VF-720-T</t>
  </si>
  <si>
    <t>713347</t>
  </si>
  <si>
    <t>VF-720-T Fiat Doblo</t>
  </si>
  <si>
    <t>0074</t>
  </si>
  <si>
    <t>VF37S9HNODN527559</t>
  </si>
  <si>
    <t>VF-701-F</t>
  </si>
  <si>
    <t>713336</t>
  </si>
  <si>
    <t>VF-701-F Peugeot Partner</t>
  </si>
  <si>
    <t>0073</t>
  </si>
  <si>
    <t>VF37A9HNODJ718241</t>
  </si>
  <si>
    <t>VF-091-G</t>
  </si>
  <si>
    <t>Pp+ 120L1 XR75D 2p20</t>
  </si>
  <si>
    <t>VF-091-G Peugeot Partner</t>
  </si>
  <si>
    <t>0072</t>
  </si>
  <si>
    <t>WFONXXTTFNDU87153</t>
  </si>
  <si>
    <t>VD-053-H</t>
  </si>
  <si>
    <t>Transit / Tourneo</t>
  </si>
  <si>
    <t>VD-053-H Ford Transit/Tourneo</t>
  </si>
  <si>
    <t>0071</t>
  </si>
  <si>
    <t>6FPGXXMJ2GCT82260</t>
  </si>
  <si>
    <t>VD-641-L</t>
  </si>
  <si>
    <t>Ranger</t>
  </si>
  <si>
    <t>VD-641-L Ford Ranger</t>
  </si>
  <si>
    <t>0070</t>
  </si>
  <si>
    <t>ZFA26300006V08232</t>
  </si>
  <si>
    <t>VLX-42-S</t>
  </si>
  <si>
    <t>Doblo Work-up</t>
  </si>
  <si>
    <t>Fiat</t>
  </si>
  <si>
    <t>VLX-42-S Fiat Doblo WORK-UP</t>
  </si>
  <si>
    <t>0069</t>
  </si>
  <si>
    <t>WFOFXXTTFFDU69610</t>
  </si>
  <si>
    <t>VD-051-H</t>
  </si>
  <si>
    <t>VD-051-H Ford Transit</t>
  </si>
  <si>
    <t>0068</t>
  </si>
  <si>
    <t>WF0FXXTTFFDU67117</t>
  </si>
  <si>
    <t>VD-050-H</t>
  </si>
  <si>
    <t>VD-050-H Ford Transit</t>
  </si>
  <si>
    <t>0067</t>
  </si>
  <si>
    <t>VLX-43-S</t>
  </si>
  <si>
    <t>VLX-43-S Fiat Doblo WORK-UP</t>
  </si>
  <si>
    <t>0066</t>
  </si>
  <si>
    <t>vf3ycbnhu12n12789</t>
  </si>
  <si>
    <t>VFV-14-V</t>
  </si>
  <si>
    <t>Boxer</t>
  </si>
  <si>
    <t>Peugeot</t>
  </si>
  <si>
    <t>VFV-14-V Peugeot Boxer</t>
  </si>
  <si>
    <t>0065</t>
  </si>
  <si>
    <t>vf3ycbngc12n23812</t>
  </si>
  <si>
    <t>VFF-09-X</t>
  </si>
  <si>
    <t>VFF-09-X Peugeot Boxer</t>
  </si>
  <si>
    <t>0064</t>
  </si>
  <si>
    <t>ZFA26300006B43145</t>
  </si>
  <si>
    <t>VT013F</t>
  </si>
  <si>
    <t>VT013F Fiat Doblo Work-up</t>
  </si>
  <si>
    <t>0063</t>
  </si>
  <si>
    <t>V1LA0A6BY394099</t>
  </si>
  <si>
    <t>5-VXL-61</t>
  </si>
  <si>
    <t>2.0 D 66kw</t>
  </si>
  <si>
    <t>5-VXL-61 Renault Trafic</t>
  </si>
  <si>
    <t>0062</t>
  </si>
  <si>
    <t>Accomodatie beheer</t>
  </si>
  <si>
    <t>VNVK1400559414756</t>
  </si>
  <si>
    <t>XT075V</t>
  </si>
  <si>
    <t>Micra 0.9 Acenta GPS</t>
  </si>
  <si>
    <t>XT-075-V  Nissan Micra</t>
  </si>
  <si>
    <t>0061</t>
  </si>
  <si>
    <t>TW1NT21Y709003240</t>
  </si>
  <si>
    <t>5-VSX-66</t>
  </si>
  <si>
    <t>Dyna</t>
  </si>
  <si>
    <t>Toyota</t>
  </si>
  <si>
    <t>5-VSX-66 Toyota Dyna</t>
  </si>
  <si>
    <t>0060</t>
  </si>
  <si>
    <t>VNVK1400659414703</t>
  </si>
  <si>
    <t>XS386T</t>
  </si>
  <si>
    <t>Micra Acenta 0.9 GPS</t>
  </si>
  <si>
    <t>XS-386-T  Nissan Micra</t>
  </si>
  <si>
    <t>0059</t>
  </si>
  <si>
    <t>ZFA26300006C33492</t>
  </si>
  <si>
    <t>VV-393-X</t>
  </si>
  <si>
    <t>1,3 MJ 90 PK Euro 5</t>
  </si>
  <si>
    <t>VV-393-X Fiat Doblo</t>
  </si>
  <si>
    <t>0058</t>
  </si>
  <si>
    <t>VLX-44-S</t>
  </si>
  <si>
    <t>VLX-44-S Fiat Doblo WORK-UP</t>
  </si>
  <si>
    <t>0057</t>
  </si>
  <si>
    <t>WV1ZZZZ7JZCX016603</t>
  </si>
  <si>
    <t>4-VVX-71</t>
  </si>
  <si>
    <t>Transporter</t>
  </si>
  <si>
    <t>Volkswagen</t>
  </si>
  <si>
    <t>4-VVX-71 Volkswagen</t>
  </si>
  <si>
    <t>0056</t>
  </si>
  <si>
    <t>YARV1ZKXZGZ188901</t>
  </si>
  <si>
    <t>VNJ-69-P</t>
  </si>
  <si>
    <t>Proace electris Worker 50kWh</t>
  </si>
  <si>
    <t>VNJ-69-P Toyato Proace Worker 50kWh</t>
  </si>
  <si>
    <t>0055</t>
  </si>
  <si>
    <t>VF1RJK00868491538</t>
  </si>
  <si>
    <t>VNJ-07-X</t>
  </si>
  <si>
    <t>Express</t>
  </si>
  <si>
    <t>VNJ-07-X Renault Express</t>
  </si>
  <si>
    <t>0054</t>
  </si>
  <si>
    <t>WDF4156031U264405</t>
  </si>
  <si>
    <t>V-985-XD</t>
  </si>
  <si>
    <t>Citan 108 CDI KA L</t>
  </si>
  <si>
    <t>Mercedes Benz</t>
  </si>
  <si>
    <t>V-985-XD Mercedes Citan</t>
  </si>
  <si>
    <t>0053</t>
  </si>
  <si>
    <t>ZFA26300006C39835</t>
  </si>
  <si>
    <t>VV-395-X</t>
  </si>
  <si>
    <t>VV-395-X Fiat Doblo</t>
  </si>
  <si>
    <t>0052</t>
  </si>
  <si>
    <t>WV3ZZZ7JZGX006903</t>
  </si>
  <si>
    <t>VS-599-X</t>
  </si>
  <si>
    <t>Transporter T6</t>
  </si>
  <si>
    <t>VS-599-X  Volkswagen T6</t>
  </si>
  <si>
    <t>0051</t>
  </si>
  <si>
    <t>ZFA26300006C33232</t>
  </si>
  <si>
    <t>VV-392-X</t>
  </si>
  <si>
    <t>VV-392-X Fiat Doblo</t>
  </si>
  <si>
    <t>0050</t>
  </si>
  <si>
    <t>Haven bedrijf</t>
  </si>
  <si>
    <t>VF37EBHY6GJ694881</t>
  </si>
  <si>
    <t>VX-604-D</t>
  </si>
  <si>
    <t xml:space="preserve"> Partner GB 122 L2 XT BleuHDi 100</t>
  </si>
  <si>
    <t>VX-604-D Peugeot Partner</t>
  </si>
  <si>
    <t>0049</t>
  </si>
  <si>
    <t>ZFA26300006B31798</t>
  </si>
  <si>
    <t>VS940L</t>
  </si>
  <si>
    <t>VS940L Fiat Doblo Work-up</t>
  </si>
  <si>
    <t>0048</t>
  </si>
  <si>
    <t>ZFA26300006C35207</t>
  </si>
  <si>
    <t>VV-394-X</t>
  </si>
  <si>
    <t>VV-394-X Fiat Doblo</t>
  </si>
  <si>
    <t>0047</t>
  </si>
  <si>
    <t xml:space="preserve"> WDF4156051U264437</t>
  </si>
  <si>
    <t>V-984-XD</t>
  </si>
  <si>
    <t>Citan 109 CDI KA XL</t>
  </si>
  <si>
    <t>V-984-XD Mercedes Citan</t>
  </si>
  <si>
    <t>0046</t>
  </si>
  <si>
    <t>YARV1ZKXZGZ204511</t>
  </si>
  <si>
    <t>VKN-12-B</t>
  </si>
  <si>
    <t>Proace Electric</t>
  </si>
  <si>
    <t>Toyoto</t>
  </si>
  <si>
    <t>VKN-12-B Toyota Proace electric</t>
  </si>
  <si>
    <t>0045</t>
  </si>
  <si>
    <t>WV3ZZZSZZK9048519</t>
  </si>
  <si>
    <t>V057XP</t>
  </si>
  <si>
    <t>Crafter L3H2 Pick-up kipper</t>
  </si>
  <si>
    <t>V-057-XP Volkswagen Crafter Pick-up</t>
  </si>
  <si>
    <t>0044</t>
  </si>
  <si>
    <t>ZCFC35A7205937648</t>
  </si>
  <si>
    <t>VB-220-X</t>
  </si>
  <si>
    <t>Daily 35S14G</t>
  </si>
  <si>
    <t>Iveco Daily</t>
  </si>
  <si>
    <t>VB-220-X Iveco Daily</t>
  </si>
  <si>
    <t>0043</t>
  </si>
  <si>
    <t>ZCFC35A7505937650</t>
  </si>
  <si>
    <t>VB-572-V</t>
  </si>
  <si>
    <t>Daily dubbel lucht</t>
  </si>
  <si>
    <t>VB-572-V Iveco Daily</t>
  </si>
  <si>
    <t>0042</t>
  </si>
  <si>
    <t>YARVBBHVBGZ127026</t>
  </si>
  <si>
    <t>V-070-RR</t>
  </si>
  <si>
    <t>PROACE compact</t>
  </si>
  <si>
    <t>V-070-RR Toyota Pro-ace compact</t>
  </si>
  <si>
    <t>0041</t>
  </si>
  <si>
    <t>ZCFC35A7505937448</t>
  </si>
  <si>
    <t>VD-530-B</t>
  </si>
  <si>
    <t>Daily</t>
  </si>
  <si>
    <t>VD-530-B Iveco Daily</t>
  </si>
  <si>
    <t>0040</t>
  </si>
  <si>
    <t>V-581-VL</t>
  </si>
  <si>
    <t>Movano</t>
  </si>
  <si>
    <t>Opel</t>
  </si>
  <si>
    <t>V-581-VL Opel Movano</t>
  </si>
  <si>
    <t>0039</t>
  </si>
  <si>
    <t>VF6VG00964740349</t>
  </si>
  <si>
    <t>VPN-20-R</t>
  </si>
  <si>
    <t>Master</t>
  </si>
  <si>
    <t>VPN-20-R Renault Master</t>
  </si>
  <si>
    <t>0038</t>
  </si>
  <si>
    <t>ZCFC35A7505937243</t>
  </si>
  <si>
    <t>VB-110-P</t>
  </si>
  <si>
    <t>Iveco</t>
  </si>
  <si>
    <t>VB-110-P Iveco Daily</t>
  </si>
  <si>
    <t>0037</t>
  </si>
  <si>
    <t>YARV1ZKXZGZ188898</t>
  </si>
  <si>
    <t>VNJ-68-P</t>
  </si>
  <si>
    <t>Proace electric worker 50kWh</t>
  </si>
  <si>
    <t>VNJ-68-P Toyota proace Worker 50kWh</t>
  </si>
  <si>
    <t>0036</t>
  </si>
  <si>
    <t>vf3ycbngc12n24794</t>
  </si>
  <si>
    <t>VFH-14-H</t>
  </si>
  <si>
    <t>VFH-14-H Peugeot Boxer</t>
  </si>
  <si>
    <t>0035</t>
  </si>
  <si>
    <t>WV1ZZZSYZK9048277</t>
  </si>
  <si>
    <t>V056XP</t>
  </si>
  <si>
    <t>Crafter L3H3</t>
  </si>
  <si>
    <t>V-056-XP Volkswagen Crafter</t>
  </si>
  <si>
    <t>0034</t>
  </si>
  <si>
    <t>YARV1ZKXZGZ010414</t>
  </si>
  <si>
    <t>VNJ-70-P</t>
  </si>
  <si>
    <t>Proace Eletric long Worker 75kWh</t>
  </si>
  <si>
    <t>VNJ-70-P Toyota Long Worker 75kWh</t>
  </si>
  <si>
    <t>0033</t>
  </si>
  <si>
    <t>ZCFC35A7205937647</t>
  </si>
  <si>
    <t>VB-372-B</t>
  </si>
  <si>
    <t>VB-372-B Iveco Daily</t>
  </si>
  <si>
    <t>0032</t>
  </si>
  <si>
    <t>ZCFC35A7205937451</t>
  </si>
  <si>
    <t>VB-657-S</t>
  </si>
  <si>
    <t>Pick-up 35C14G</t>
  </si>
  <si>
    <t>VB-657-S Iveco Daily</t>
  </si>
  <si>
    <t>0031</t>
  </si>
  <si>
    <t>ZCFC35A7205937452</t>
  </si>
  <si>
    <t>VB-736-P</t>
  </si>
  <si>
    <t>Pick-up 35S14G</t>
  </si>
  <si>
    <t>VB-736-P Iveco Daily</t>
  </si>
  <si>
    <t>0030</t>
  </si>
  <si>
    <t>WMAN18ZZ1GY339061</t>
  </si>
  <si>
    <t>07-BHF-3</t>
  </si>
  <si>
    <t>TGM  L2007,46,010</t>
  </si>
  <si>
    <t>MAN</t>
  </si>
  <si>
    <t>07-BHF-3 MAN</t>
  </si>
  <si>
    <t>0022</t>
  </si>
  <si>
    <t>Riolering</t>
  </si>
  <si>
    <t>WDB9066311P213087</t>
  </si>
  <si>
    <t>67-BGR-4</t>
  </si>
  <si>
    <t>316CDI KA 325,165</t>
  </si>
  <si>
    <t>67-BGR-4 Riolering</t>
  </si>
  <si>
    <t>0021</t>
  </si>
  <si>
    <t>VF6VJU8Z451680505</t>
  </si>
  <si>
    <t>05-BFR-5</t>
  </si>
  <si>
    <t>Master 165-45 CC L4</t>
  </si>
  <si>
    <t>05-BFR-5 Renault Riolering</t>
  </si>
  <si>
    <t>0020</t>
  </si>
  <si>
    <t>YS2P6X20005395377</t>
  </si>
  <si>
    <t>71-BGK-4</t>
  </si>
  <si>
    <t>P 280 DB6x2*4HNB</t>
  </si>
  <si>
    <t>Scania</t>
  </si>
  <si>
    <t>71-BGK-4 Scania</t>
  </si>
  <si>
    <t>0019</t>
  </si>
  <si>
    <t>YS2P8X40005452408</t>
  </si>
  <si>
    <t>40-BJK-4</t>
  </si>
  <si>
    <t>P 410 LB8x4*4HNB</t>
  </si>
  <si>
    <t>Scania CV AB</t>
  </si>
  <si>
    <t>40-BJK-4 Scania</t>
  </si>
  <si>
    <t>0016</t>
  </si>
  <si>
    <t>YS2P6X200053995308</t>
  </si>
  <si>
    <t>69-BGK-4</t>
  </si>
  <si>
    <t>69-BGK-4 Scania</t>
  </si>
  <si>
    <t>0013</t>
  </si>
  <si>
    <t>YS2P6X20005395449</t>
  </si>
  <si>
    <t>72-BGK-4</t>
  </si>
  <si>
    <t>72-BGK-4 Scania</t>
  </si>
  <si>
    <t>0012</t>
  </si>
  <si>
    <t>WDB9061531N730182</t>
  </si>
  <si>
    <t>36BKB5</t>
  </si>
  <si>
    <t>Sprinter  906BA50</t>
  </si>
  <si>
    <t>36-BKB-5 Mercedes Riolering</t>
  </si>
  <si>
    <t>0011</t>
  </si>
  <si>
    <t>YS2P4X20005473072</t>
  </si>
  <si>
    <t>23BFK2</t>
  </si>
  <si>
    <t>N321 P320  DB4x2MNB Euro6</t>
  </si>
  <si>
    <t>23-BKF-2 Kolkenzuiger</t>
  </si>
  <si>
    <t>0009</t>
  </si>
  <si>
    <t>XLEP6X20005220783</t>
  </si>
  <si>
    <t>BVTZ73</t>
  </si>
  <si>
    <t>P230 5EEV / Geesink 20m3 GPM3</t>
  </si>
  <si>
    <t>BV-TZ-73 Scania Achterlader</t>
  </si>
  <si>
    <t>0008</t>
  </si>
  <si>
    <t>YS2P6X20005395136</t>
  </si>
  <si>
    <t>02-BGK-8</t>
  </si>
  <si>
    <t>02-BGK-8 scania Zijbelader</t>
  </si>
  <si>
    <t>0007</t>
  </si>
  <si>
    <t>YS2P6X20005452949</t>
  </si>
  <si>
    <t>73-BJG-6</t>
  </si>
  <si>
    <t>P 410 LB6x2*4HNB</t>
  </si>
  <si>
    <t>73-BJG-6 Scania</t>
  </si>
  <si>
    <t>0006</t>
  </si>
  <si>
    <t>YS2P6X20005394992</t>
  </si>
  <si>
    <t>70-BGK-4</t>
  </si>
  <si>
    <t>70-BGK-4 Scania  Zijbelader</t>
  </si>
  <si>
    <t>0005</t>
  </si>
  <si>
    <t>WDB9061531N730454</t>
  </si>
  <si>
    <t>39BKB5</t>
  </si>
  <si>
    <t>Sprinter 906BA50</t>
  </si>
  <si>
    <t>Mercedes - Benz</t>
  </si>
  <si>
    <t>39-BKB-5 Mercedes Riolering</t>
  </si>
  <si>
    <t>0004</t>
  </si>
  <si>
    <t>WMA84SZZ4BM578461</t>
  </si>
  <si>
    <t>BZ-NS-40</t>
  </si>
  <si>
    <t>TGS 28.360 6x4-4 BL</t>
  </si>
  <si>
    <t>BZ-NS-40 MAN TGS 28.360 6x4-4 BL</t>
  </si>
  <si>
    <t>0003</t>
  </si>
  <si>
    <t>VF630M365ND001173</t>
  </si>
  <si>
    <t>75-BTB-7</t>
  </si>
  <si>
    <t>HD004</t>
  </si>
  <si>
    <t>75-BTB-7  Renault</t>
  </si>
  <si>
    <t>0002</t>
  </si>
  <si>
    <t>ZCFC70F0005931217</t>
  </si>
  <si>
    <t>90-BBJ-7</t>
  </si>
  <si>
    <t>Daily 70C21</t>
  </si>
  <si>
    <t>90-BBJ-7 Iveco Daily</t>
  </si>
  <si>
    <t>0001</t>
  </si>
  <si>
    <t>1 - WA</t>
  </si>
  <si>
    <t>2- Wa / Casco</t>
  </si>
  <si>
    <t>Kolom1</t>
  </si>
  <si>
    <t>2 - Wa / Casco</t>
  </si>
  <si>
    <t>3 - WA casco beperkt</t>
  </si>
  <si>
    <t>3 -WA casco beperkt</t>
  </si>
  <si>
    <t>Casco</t>
  </si>
  <si>
    <t>Dekking</t>
  </si>
  <si>
    <t>Excl. BTW</t>
  </si>
  <si>
    <t>Incl. BTW</t>
  </si>
  <si>
    <t>RegistratieBedrag2</t>
  </si>
  <si>
    <t xml:space="preserve"> </t>
  </si>
  <si>
    <t>Personenauto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</si>
</sst>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0" fillId="3" borderId="0" xfId="0" applyFill="1"/>
    <xf numFmtId="0" fontId="0" fillId="2" borderId="1" xfId="0" applyFill="1" applyBorder="1"/>
    <xf numFmtId="0" fontId="0" fillId="3" borderId="1" xfId="0" applyFill="1" applyBorder="1"/>
    <xf numFmtId="0" fontId="0" fillId="0" borderId="0" xfId="0" applyFill="1"/>
    <xf numFmtId="0" fontId="0" fillId="4" borderId="0" xfId="0" applyFill="1"/>
    <xf numFmtId="44" fontId="0" fillId="0" borderId="0" xfId="1" applyFont="1"/>
    <xf numFmtId="164" fontId="0" fillId="0" borderId="0" xfId="1" applyNumberFormat="1" applyFont="1"/>
    <xf numFmtId="164" fontId="0" fillId="0" borderId="0" xfId="0" applyNumberFormat="1"/>
  </cellXfs>
  <cellStyles count="2">
    <cellStyle name="Standaard" xfId="0" builtinId="0"/>
    <cellStyle name="Valuta" xfId="1" builtinId="4"/>
  </cellStyles>
  <dxfs count="3"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6" name="Tabel17" displayName="Tabel17" ref="A1:M19" totalsRowShown="0">
  <autoFilter ref="A1:M19"/>
  <sortState ref="A2:L18">
    <sortCondition ref="A1:A18"/>
  </sortState>
  <tableColumns count="13">
    <tableColumn id="1" name="ItemCode"/>
    <tableColumn id="2" name="ItemOmschrijving"/>
    <tableColumn id="3" name="Merk"/>
    <tableColumn id="4" name="Type"/>
    <tableColumn id="5" name="Kenteken"/>
    <tableColumn id="6" name="Chassisnummer"/>
    <tableColumn id="7" name="Bouwjaar"/>
    <tableColumn id="8" name="RegistratieBedrag"/>
    <tableColumn id="13" name="RegistratieBedrag2"/>
    <tableColumn id="9" name="ItemGroep"/>
    <tableColumn id="10" name="GebruikerNaam"/>
    <tableColumn id="11" name="AfdelingCode"/>
    <tableColumn id="12" name="Kolom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5" name="Tabel16" displayName="Tabel16" ref="A1:M65" totalsRowShown="0">
  <autoFilter ref="A1:M65"/>
  <sortState ref="A2:L64">
    <sortCondition ref="A1:A64"/>
  </sortState>
  <tableColumns count="13">
    <tableColumn id="1" name="ItemCode"/>
    <tableColumn id="2" name="ItemOmschrijving"/>
    <tableColumn id="3" name="Merk"/>
    <tableColumn id="4" name="Type"/>
    <tableColumn id="5" name="Kenteken"/>
    <tableColumn id="6" name="Chassisnummer"/>
    <tableColumn id="7" name="Bouwjaar"/>
    <tableColumn id="8" name="RegistratieBedrag"/>
    <tableColumn id="13" name="RegistratieBedrag2"/>
    <tableColumn id="9" name="ItemGroep"/>
    <tableColumn id="10" name="GebruikerNaam"/>
    <tableColumn id="11" name="AfdelingCode"/>
    <tableColumn id="12" name="Kolom1" dataDxf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Tabel15" displayName="Tabel15" ref="A1:M13" totalsRowShown="0">
  <autoFilter ref="A1:M13"/>
  <sortState ref="A2:L12">
    <sortCondition ref="A1:A12"/>
  </sortState>
  <tableColumns count="13">
    <tableColumn id="1" name="ItemCode"/>
    <tableColumn id="2" name="ItemOmschrijving"/>
    <tableColumn id="3" name="Merk"/>
    <tableColumn id="4" name="Type"/>
    <tableColumn id="5" name="Kenteken"/>
    <tableColumn id="6" name="Chassisnummer"/>
    <tableColumn id="7" name="Bouwjaar"/>
    <tableColumn id="8" name="RegistratieBedrag"/>
    <tableColumn id="13" name="RegistratieBedrag2"/>
    <tableColumn id="9" name="ItemGroep"/>
    <tableColumn id="10" name="GebruikerNaam"/>
    <tableColumn id="11" name="AfdelingCode"/>
    <tableColumn id="12" name="Kolom1" dataDxfId="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3" name="Tabel14" displayName="Tabel14" ref="A1:M34" totalsRowShown="0">
  <autoFilter ref="A1:M34"/>
  <tableColumns count="13">
    <tableColumn id="1" name="ItemCode"/>
    <tableColumn id="2" name="ItemOmschrijving"/>
    <tableColumn id="3" name="Merk"/>
    <tableColumn id="4" name="Type"/>
    <tableColumn id="5" name="Kenteken"/>
    <tableColumn id="6" name="Chassisnummer"/>
    <tableColumn id="7" name="Bouwjaar"/>
    <tableColumn id="8" name="RegistratieBedrag"/>
    <tableColumn id="13" name="RegistratieBedrag2"/>
    <tableColumn id="9" name="ItemGroep"/>
    <tableColumn id="10" name="GebruikerNaam"/>
    <tableColumn id="11" name="AfdelingCode"/>
    <tableColumn id="12" name="Kolom1" dataDxfId="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2" name="Tabel13" displayName="Tabel13" ref="A1:M4" totalsRowShown="0">
  <autoFilter ref="A1:M4"/>
  <sortState ref="A2:K3">
    <sortCondition ref="H1:H3"/>
  </sortState>
  <tableColumns count="13">
    <tableColumn id="1" name="ItemCode"/>
    <tableColumn id="2" name="ItemOmschrijving"/>
    <tableColumn id="3" name="Merk"/>
    <tableColumn id="4" name="Type"/>
    <tableColumn id="5" name="Kenteken"/>
    <tableColumn id="6" name="Chassisnummer"/>
    <tableColumn id="7" name="Bouwjaar"/>
    <tableColumn id="8" name="RegistratieBedrag"/>
    <tableColumn id="13" name="Kolom1"/>
    <tableColumn id="9" name="ItemGroep"/>
    <tableColumn id="10" name="GebruikerNaam"/>
    <tableColumn id="11" name="AfdelingCode"/>
    <tableColumn id="12" name="Dekking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1" name="Tabel1" displayName="Tabel1" ref="A1:M8" totalsRowShown="0">
  <autoFilter ref="A1:M8"/>
  <sortState ref="A2:K7">
    <sortCondition ref="H1:H7"/>
  </sortState>
  <tableColumns count="13">
    <tableColumn id="1" name="ItemCode"/>
    <tableColumn id="2" name="ItemOmschrijving"/>
    <tableColumn id="3" name="Merk"/>
    <tableColumn id="4" name="Type"/>
    <tableColumn id="5" name="Kenteken"/>
    <tableColumn id="6" name="Chassisnummer"/>
    <tableColumn id="7" name="Bouwjaar"/>
    <tableColumn id="8" name="RegistratieBedrag"/>
    <tableColumn id="13" name="RegistratieBedrag2"/>
    <tableColumn id="9" name="ItemGroep"/>
    <tableColumn id="10" name="GebruikerNaam"/>
    <tableColumn id="11" name="AfdelingCode"/>
    <tableColumn id="12" name="Dekki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M24"/>
  <sheetViews>
    <sheetView tabSelected="1" workbookViewId="0">
      <selection activeCell="H27" sqref="H27"/>
    </sheetView>
  </sheetViews>
  <sheetFormatPr defaultColWidth="9.140625" defaultRowHeight="15" x14ac:dyDescent="0.25"/>
  <cols>
    <col min="1" max="1" width="11.85546875" customWidth="1"/>
    <col min="2" max="2" width="31.85546875" bestFit="1" customWidth="1"/>
    <col min="3" max="3" width="15.7109375" bestFit="1" customWidth="1"/>
    <col min="4" max="4" width="30.140625" bestFit="1" customWidth="1"/>
    <col min="5" max="5" width="11.7109375" customWidth="1"/>
    <col min="6" max="6" width="21" bestFit="1" customWidth="1"/>
    <col min="7" max="7" width="11.42578125" customWidth="1"/>
    <col min="8" max="9" width="18.85546875" customWidth="1"/>
    <col min="10" max="10" width="12.85546875" customWidth="1"/>
    <col min="11" max="11" width="19" bestFit="1" customWidth="1"/>
    <col min="12" max="12" width="15.285156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704</v>
      </c>
      <c r="J1" t="s">
        <v>8</v>
      </c>
      <c r="K1" t="s">
        <v>9</v>
      </c>
      <c r="L1" t="s">
        <v>10</v>
      </c>
      <c r="M1" t="s">
        <v>696</v>
      </c>
    </row>
    <row r="2" spans="1:13" x14ac:dyDescent="0.25">
      <c r="H2" t="s">
        <v>702</v>
      </c>
      <c r="I2" s="1" t="s">
        <v>703</v>
      </c>
    </row>
    <row r="3" spans="1:13" x14ac:dyDescent="0.25">
      <c r="A3" t="s">
        <v>693</v>
      </c>
      <c r="B3" t="s">
        <v>692</v>
      </c>
      <c r="C3" t="s">
        <v>572</v>
      </c>
      <c r="D3" t="s">
        <v>691</v>
      </c>
      <c r="E3" t="s">
        <v>690</v>
      </c>
      <c r="F3" t="s">
        <v>689</v>
      </c>
      <c r="G3">
        <v>2012</v>
      </c>
      <c r="H3" s="8">
        <v>42700</v>
      </c>
      <c r="I3" s="8">
        <f>Tabel17[[#This Row],[RegistratieBedrag]]*1.21</f>
        <v>51667</v>
      </c>
      <c r="J3" t="s">
        <v>69</v>
      </c>
      <c r="K3" t="s">
        <v>16</v>
      </c>
      <c r="L3" t="s">
        <v>17</v>
      </c>
      <c r="M3" s="1">
        <v>1</v>
      </c>
    </row>
    <row r="4" spans="1:13" x14ac:dyDescent="0.25">
      <c r="A4" t="s">
        <v>688</v>
      </c>
      <c r="B4" t="s">
        <v>687</v>
      </c>
      <c r="C4" t="s">
        <v>294</v>
      </c>
      <c r="D4" t="s">
        <v>686</v>
      </c>
      <c r="E4" t="s">
        <v>685</v>
      </c>
      <c r="F4" t="s">
        <v>684</v>
      </c>
      <c r="G4">
        <v>2022</v>
      </c>
      <c r="H4" s="8">
        <v>148900</v>
      </c>
      <c r="I4" s="8">
        <f>Tabel17[[#This Row],[RegistratieBedrag]]*1.21</f>
        <v>180169</v>
      </c>
      <c r="J4" t="s">
        <v>69</v>
      </c>
      <c r="K4" t="s">
        <v>16</v>
      </c>
      <c r="L4" t="s">
        <v>17</v>
      </c>
      <c r="M4" s="2">
        <v>2</v>
      </c>
    </row>
    <row r="5" spans="1:13" x14ac:dyDescent="0.25">
      <c r="A5" t="s">
        <v>683</v>
      </c>
      <c r="B5" t="s">
        <v>682</v>
      </c>
      <c r="C5" t="s">
        <v>611</v>
      </c>
      <c r="D5" t="s">
        <v>681</v>
      </c>
      <c r="E5" t="s">
        <v>680</v>
      </c>
      <c r="F5" t="s">
        <v>679</v>
      </c>
      <c r="G5">
        <v>2011</v>
      </c>
      <c r="H5" s="8">
        <v>101260</v>
      </c>
      <c r="I5" s="8">
        <f>Tabel17[[#This Row],[RegistratieBedrag]]*1.21</f>
        <v>122524.59999999999</v>
      </c>
      <c r="J5" t="s">
        <v>69</v>
      </c>
      <c r="K5" t="s">
        <v>81</v>
      </c>
      <c r="L5" t="s">
        <v>17</v>
      </c>
      <c r="M5" s="2">
        <v>2</v>
      </c>
    </row>
    <row r="6" spans="1:13" x14ac:dyDescent="0.25">
      <c r="A6" t="s">
        <v>678</v>
      </c>
      <c r="B6" t="s">
        <v>677</v>
      </c>
      <c r="C6" t="s">
        <v>676</v>
      </c>
      <c r="D6" t="s">
        <v>675</v>
      </c>
      <c r="E6" t="s">
        <v>674</v>
      </c>
      <c r="F6" t="s">
        <v>673</v>
      </c>
      <c r="G6">
        <v>2017</v>
      </c>
      <c r="H6" s="8">
        <v>55870</v>
      </c>
      <c r="I6" s="8">
        <f>Tabel17[[#This Row],[RegistratieBedrag]]*1.21</f>
        <v>67602.7</v>
      </c>
      <c r="J6" t="s">
        <v>69</v>
      </c>
      <c r="K6" t="s">
        <v>614</v>
      </c>
      <c r="L6" t="s">
        <v>17</v>
      </c>
      <c r="M6" s="6">
        <v>3</v>
      </c>
    </row>
    <row r="7" spans="1:13" x14ac:dyDescent="0.25">
      <c r="A7" t="s">
        <v>672</v>
      </c>
      <c r="B7" t="s">
        <v>671</v>
      </c>
      <c r="C7" t="s">
        <v>628</v>
      </c>
      <c r="D7" t="s">
        <v>627</v>
      </c>
      <c r="E7" t="s">
        <v>670</v>
      </c>
      <c r="F7" t="s">
        <v>669</v>
      </c>
      <c r="G7">
        <v>2015</v>
      </c>
      <c r="H7" s="8">
        <v>242990</v>
      </c>
      <c r="I7" s="8">
        <f>Tabel17[[#This Row],[RegistratieBedrag]]*1.21</f>
        <v>294017.89999999997</v>
      </c>
      <c r="J7" t="s">
        <v>69</v>
      </c>
      <c r="K7" t="s">
        <v>119</v>
      </c>
      <c r="L7" t="s">
        <v>17</v>
      </c>
      <c r="M7" s="2">
        <v>2</v>
      </c>
    </row>
    <row r="8" spans="1:13" x14ac:dyDescent="0.25">
      <c r="A8" t="s">
        <v>668</v>
      </c>
      <c r="B8" t="s">
        <v>667</v>
      </c>
      <c r="C8" t="s">
        <v>628</v>
      </c>
      <c r="D8" t="s">
        <v>666</v>
      </c>
      <c r="E8" t="s">
        <v>665</v>
      </c>
      <c r="F8" t="s">
        <v>664</v>
      </c>
      <c r="G8">
        <v>2017</v>
      </c>
      <c r="H8" s="8">
        <v>133142</v>
      </c>
      <c r="I8" s="8">
        <f>Tabel17[[#This Row],[RegistratieBedrag]]*1.21</f>
        <v>161101.82</v>
      </c>
      <c r="J8" t="s">
        <v>69</v>
      </c>
      <c r="K8" t="s">
        <v>119</v>
      </c>
      <c r="L8" t="s">
        <v>17</v>
      </c>
      <c r="M8" s="2">
        <v>2</v>
      </c>
    </row>
    <row r="9" spans="1:13" x14ac:dyDescent="0.25">
      <c r="A9" t="s">
        <v>663</v>
      </c>
      <c r="B9" t="s">
        <v>662</v>
      </c>
      <c r="C9" t="s">
        <v>628</v>
      </c>
      <c r="D9" t="s">
        <v>627</v>
      </c>
      <c r="E9" t="s">
        <v>661</v>
      </c>
      <c r="F9" t="s">
        <v>660</v>
      </c>
      <c r="G9">
        <v>2015</v>
      </c>
      <c r="H9" s="8">
        <v>242990</v>
      </c>
      <c r="I9" s="8">
        <f>Tabel17[[#This Row],[RegistratieBedrag]]*1.21</f>
        <v>294017.89999999997</v>
      </c>
      <c r="J9" t="s">
        <v>69</v>
      </c>
      <c r="K9" t="s">
        <v>119</v>
      </c>
      <c r="L9" t="s">
        <v>17</v>
      </c>
      <c r="M9" s="2">
        <v>2</v>
      </c>
    </row>
    <row r="10" spans="1:13" x14ac:dyDescent="0.25">
      <c r="A10" t="s">
        <v>659</v>
      </c>
      <c r="B10" t="s">
        <v>658</v>
      </c>
      <c r="C10" t="s">
        <v>628</v>
      </c>
      <c r="D10" t="s">
        <v>657</v>
      </c>
      <c r="E10" t="s">
        <v>656</v>
      </c>
      <c r="F10" t="s">
        <v>655</v>
      </c>
      <c r="G10">
        <v>2009</v>
      </c>
      <c r="H10" s="8">
        <v>58500</v>
      </c>
      <c r="I10" s="8">
        <f>Tabel17[[#This Row],[RegistratieBedrag]]*1.21</f>
        <v>70785</v>
      </c>
      <c r="J10" t="s">
        <v>69</v>
      </c>
      <c r="K10" t="s">
        <v>119</v>
      </c>
      <c r="L10" t="s">
        <v>17</v>
      </c>
      <c r="M10" s="2">
        <v>2</v>
      </c>
    </row>
    <row r="11" spans="1:13" x14ac:dyDescent="0.25">
      <c r="A11" t="s">
        <v>654</v>
      </c>
      <c r="B11" t="s">
        <v>653</v>
      </c>
      <c r="C11" t="s">
        <v>628</v>
      </c>
      <c r="D11" t="s">
        <v>652</v>
      </c>
      <c r="E11" t="s">
        <v>651</v>
      </c>
      <c r="F11" t="s">
        <v>650</v>
      </c>
      <c r="G11">
        <v>2017</v>
      </c>
      <c r="H11" s="8">
        <v>236214</v>
      </c>
      <c r="I11" s="8">
        <f>Tabel17[[#This Row],[RegistratieBedrag]]*1.21</f>
        <v>285818.94</v>
      </c>
      <c r="J11" t="s">
        <v>69</v>
      </c>
      <c r="K11" t="s">
        <v>614</v>
      </c>
      <c r="L11" t="s">
        <v>17</v>
      </c>
      <c r="M11" s="2">
        <v>2</v>
      </c>
    </row>
    <row r="12" spans="1:13" x14ac:dyDescent="0.25">
      <c r="A12" t="s">
        <v>649</v>
      </c>
      <c r="B12" t="s">
        <v>648</v>
      </c>
      <c r="C12" t="s">
        <v>313</v>
      </c>
      <c r="D12" t="s">
        <v>647</v>
      </c>
      <c r="E12" t="s">
        <v>646</v>
      </c>
      <c r="F12" t="s">
        <v>645</v>
      </c>
      <c r="G12">
        <v>2017</v>
      </c>
      <c r="H12" s="8">
        <v>55870</v>
      </c>
      <c r="I12" s="8">
        <f>Tabel17[[#This Row],[RegistratieBedrag]]*1.21</f>
        <v>67602.7</v>
      </c>
      <c r="J12" t="s">
        <v>69</v>
      </c>
      <c r="K12" t="s">
        <v>614</v>
      </c>
      <c r="L12" t="s">
        <v>17</v>
      </c>
      <c r="M12" s="6">
        <v>3</v>
      </c>
    </row>
    <row r="13" spans="1:13" x14ac:dyDescent="0.25">
      <c r="A13" t="s">
        <v>644</v>
      </c>
      <c r="B13" t="s">
        <v>643</v>
      </c>
      <c r="C13" t="s">
        <v>628</v>
      </c>
      <c r="D13" t="s">
        <v>627</v>
      </c>
      <c r="E13" t="s">
        <v>642</v>
      </c>
      <c r="F13" t="s">
        <v>641</v>
      </c>
      <c r="G13">
        <v>2015</v>
      </c>
      <c r="H13" s="8">
        <v>242990</v>
      </c>
      <c r="I13" s="8">
        <f>Tabel17[[#This Row],[RegistratieBedrag]]*1.21</f>
        <v>294017.89999999997</v>
      </c>
      <c r="J13" t="s">
        <v>69</v>
      </c>
      <c r="K13" t="s">
        <v>119</v>
      </c>
      <c r="L13" t="s">
        <v>17</v>
      </c>
      <c r="M13" s="2">
        <v>2</v>
      </c>
    </row>
    <row r="14" spans="1:13" x14ac:dyDescent="0.25">
      <c r="A14" t="s">
        <v>640</v>
      </c>
      <c r="B14" t="s">
        <v>639</v>
      </c>
      <c r="C14" t="s">
        <v>628</v>
      </c>
      <c r="D14" t="s">
        <v>627</v>
      </c>
      <c r="E14" t="s">
        <v>638</v>
      </c>
      <c r="F14" t="s">
        <v>637</v>
      </c>
      <c r="G14">
        <v>2015</v>
      </c>
      <c r="H14" s="8">
        <v>242990</v>
      </c>
      <c r="I14" s="8">
        <f>Tabel17[[#This Row],[RegistratieBedrag]]*1.21</f>
        <v>294017.89999999997</v>
      </c>
      <c r="J14" t="s">
        <v>69</v>
      </c>
      <c r="K14" t="s">
        <v>119</v>
      </c>
      <c r="L14" t="s">
        <v>17</v>
      </c>
      <c r="M14" s="2">
        <v>2</v>
      </c>
    </row>
    <row r="15" spans="1:13" x14ac:dyDescent="0.25">
      <c r="A15" t="s">
        <v>636</v>
      </c>
      <c r="B15" t="s">
        <v>635</v>
      </c>
      <c r="C15" t="s">
        <v>634</v>
      </c>
      <c r="D15" t="s">
        <v>633</v>
      </c>
      <c r="E15" t="s">
        <v>632</v>
      </c>
      <c r="F15" t="s">
        <v>631</v>
      </c>
      <c r="G15">
        <v>2017</v>
      </c>
      <c r="H15" s="8">
        <v>235595</v>
      </c>
      <c r="I15" s="8">
        <f>Tabel17[[#This Row],[RegistratieBedrag]]*1.21</f>
        <v>285069.95</v>
      </c>
      <c r="J15" t="s">
        <v>69</v>
      </c>
      <c r="K15" t="s">
        <v>81</v>
      </c>
      <c r="L15" t="s">
        <v>17</v>
      </c>
      <c r="M15" s="2">
        <v>2</v>
      </c>
    </row>
    <row r="16" spans="1:13" x14ac:dyDescent="0.25">
      <c r="A16" t="s">
        <v>630</v>
      </c>
      <c r="B16" t="s">
        <v>629</v>
      </c>
      <c r="C16" t="s">
        <v>628</v>
      </c>
      <c r="D16" t="s">
        <v>627</v>
      </c>
      <c r="E16" t="s">
        <v>626</v>
      </c>
      <c r="F16" t="s">
        <v>625</v>
      </c>
      <c r="G16">
        <v>2015</v>
      </c>
      <c r="H16" s="8">
        <v>242990</v>
      </c>
      <c r="I16" s="8">
        <f>Tabel17[[#This Row],[RegistratieBedrag]]*1.21</f>
        <v>294017.89999999997</v>
      </c>
      <c r="J16" t="s">
        <v>69</v>
      </c>
      <c r="K16" t="s">
        <v>119</v>
      </c>
      <c r="L16" t="s">
        <v>17</v>
      </c>
      <c r="M16" s="2">
        <v>2</v>
      </c>
    </row>
    <row r="17" spans="1:13" x14ac:dyDescent="0.25">
      <c r="A17" t="s">
        <v>624</v>
      </c>
      <c r="B17" t="s">
        <v>623</v>
      </c>
      <c r="C17" t="s">
        <v>294</v>
      </c>
      <c r="D17" t="s">
        <v>622</v>
      </c>
      <c r="E17" t="s">
        <v>621</v>
      </c>
      <c r="F17" t="s">
        <v>620</v>
      </c>
      <c r="G17">
        <v>2015</v>
      </c>
      <c r="H17" s="8">
        <v>84126</v>
      </c>
      <c r="I17" s="8">
        <f>Tabel17[[#This Row],[RegistratieBedrag]]*1.21</f>
        <v>101792.45999999999</v>
      </c>
      <c r="J17" t="s">
        <v>69</v>
      </c>
      <c r="K17" t="s">
        <v>614</v>
      </c>
      <c r="L17" t="s">
        <v>17</v>
      </c>
      <c r="M17" s="6">
        <v>3</v>
      </c>
    </row>
    <row r="18" spans="1:13" x14ac:dyDescent="0.25">
      <c r="A18" t="s">
        <v>619</v>
      </c>
      <c r="B18" t="s">
        <v>618</v>
      </c>
      <c r="C18" t="s">
        <v>493</v>
      </c>
      <c r="D18" t="s">
        <v>617</v>
      </c>
      <c r="E18" t="s">
        <v>616</v>
      </c>
      <c r="F18" t="s">
        <v>615</v>
      </c>
      <c r="G18">
        <v>2015</v>
      </c>
      <c r="H18" s="8">
        <v>66430</v>
      </c>
      <c r="I18" s="8">
        <f>Tabel17[[#This Row],[RegistratieBedrag]]*1.21</f>
        <v>80380.3</v>
      </c>
      <c r="J18" t="s">
        <v>69</v>
      </c>
      <c r="K18" t="s">
        <v>614</v>
      </c>
      <c r="L18" t="s">
        <v>17</v>
      </c>
      <c r="M18" s="6">
        <v>3</v>
      </c>
    </row>
    <row r="19" spans="1:13" x14ac:dyDescent="0.25">
      <c r="A19" t="s">
        <v>613</v>
      </c>
      <c r="B19" t="s">
        <v>612</v>
      </c>
      <c r="C19" t="s">
        <v>611</v>
      </c>
      <c r="D19" t="s">
        <v>610</v>
      </c>
      <c r="E19" t="s">
        <v>609</v>
      </c>
      <c r="F19" t="s">
        <v>608</v>
      </c>
      <c r="G19">
        <v>2016</v>
      </c>
      <c r="H19" s="8">
        <v>162645</v>
      </c>
      <c r="I19" s="8">
        <f>Tabel17[[#This Row],[RegistratieBedrag]]*1.21</f>
        <v>196800.44999999998</v>
      </c>
      <c r="J19" t="s">
        <v>69</v>
      </c>
      <c r="K19" t="s">
        <v>119</v>
      </c>
      <c r="L19" t="s">
        <v>17</v>
      </c>
      <c r="M19" s="2">
        <v>2</v>
      </c>
    </row>
    <row r="20" spans="1:13" x14ac:dyDescent="0.25">
      <c r="I20" s="7"/>
    </row>
    <row r="21" spans="1:13" x14ac:dyDescent="0.25">
      <c r="H21" s="9" t="s">
        <v>705</v>
      </c>
      <c r="I21" s="9" t="s">
        <v>705</v>
      </c>
    </row>
    <row r="22" spans="1:13" x14ac:dyDescent="0.25">
      <c r="H22" t="s">
        <v>705</v>
      </c>
      <c r="I22" s="9" t="s">
        <v>705</v>
      </c>
      <c r="K22" s="1" t="s">
        <v>694</v>
      </c>
    </row>
    <row r="23" spans="1:13" x14ac:dyDescent="0.25">
      <c r="K23" s="2" t="s">
        <v>697</v>
      </c>
    </row>
    <row r="24" spans="1:13" x14ac:dyDescent="0.25">
      <c r="K24" s="6" t="s">
        <v>698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M70"/>
  <sheetViews>
    <sheetView workbookViewId="0">
      <pane ySplit="2" topLeftCell="A33" activePane="bottomLeft" state="frozen"/>
      <selection pane="bottomLeft" activeCell="A3" sqref="A3:XFD3"/>
    </sheetView>
  </sheetViews>
  <sheetFormatPr defaultColWidth="9.140625" defaultRowHeight="15" x14ac:dyDescent="0.25"/>
  <cols>
    <col min="1" max="1" width="12" customWidth="1"/>
    <col min="2" max="2" width="36.140625" bestFit="1" customWidth="1"/>
    <col min="3" max="3" width="15.5703125" bestFit="1" customWidth="1"/>
    <col min="4" max="4" width="33.42578125" bestFit="1" customWidth="1"/>
    <col min="5" max="5" width="11.7109375" customWidth="1"/>
    <col min="6" max="6" width="21.42578125" bestFit="1" customWidth="1"/>
    <col min="7" max="7" width="11.42578125" customWidth="1"/>
    <col min="8" max="9" width="18.85546875" customWidth="1"/>
    <col min="10" max="10" width="18.28515625" customWidth="1"/>
    <col min="11" max="11" width="24.42578125" bestFit="1" customWidth="1"/>
    <col min="12" max="12" width="15.285156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704</v>
      </c>
      <c r="J1" t="s">
        <v>8</v>
      </c>
      <c r="K1" t="s">
        <v>9</v>
      </c>
      <c r="L1" t="s">
        <v>10</v>
      </c>
      <c r="M1" t="s">
        <v>696</v>
      </c>
    </row>
    <row r="2" spans="1:13" x14ac:dyDescent="0.25">
      <c r="H2" t="s">
        <v>702</v>
      </c>
      <c r="I2" s="1" t="s">
        <v>703</v>
      </c>
      <c r="M2" s="2"/>
    </row>
    <row r="3" spans="1:13" x14ac:dyDescent="0.25">
      <c r="A3" t="s">
        <v>607</v>
      </c>
      <c r="B3" t="s">
        <v>606</v>
      </c>
      <c r="C3" t="s">
        <v>542</v>
      </c>
      <c r="D3" t="s">
        <v>605</v>
      </c>
      <c r="E3" t="s">
        <v>604</v>
      </c>
      <c r="F3" t="s">
        <v>603</v>
      </c>
      <c r="G3">
        <v>2013</v>
      </c>
      <c r="H3" s="8">
        <v>40090</v>
      </c>
      <c r="I3" s="8">
        <f>Tabel16[[#This Row],[RegistratieBedrag]]*1.21</f>
        <v>48508.9</v>
      </c>
      <c r="J3" t="s">
        <v>62</v>
      </c>
      <c r="K3" t="s">
        <v>16</v>
      </c>
      <c r="L3" t="s">
        <v>17</v>
      </c>
      <c r="M3" s="6">
        <v>3</v>
      </c>
    </row>
    <row r="4" spans="1:13" x14ac:dyDescent="0.25">
      <c r="A4" t="s">
        <v>602</v>
      </c>
      <c r="B4" t="s">
        <v>601</v>
      </c>
      <c r="C4" t="s">
        <v>572</v>
      </c>
      <c r="D4" t="s">
        <v>600</v>
      </c>
      <c r="E4" t="s">
        <v>599</v>
      </c>
      <c r="F4" t="s">
        <v>598</v>
      </c>
      <c r="G4">
        <v>2013</v>
      </c>
      <c r="H4" s="8">
        <v>40640</v>
      </c>
      <c r="I4" s="8">
        <f>Tabel16[[#This Row],[RegistratieBedrag]]*1.21</f>
        <v>49174.400000000001</v>
      </c>
      <c r="J4" t="s">
        <v>62</v>
      </c>
      <c r="K4" t="s">
        <v>16</v>
      </c>
      <c r="L4" t="s">
        <v>17</v>
      </c>
      <c r="M4" s="6">
        <v>3</v>
      </c>
    </row>
    <row r="5" spans="1:13" x14ac:dyDescent="0.25">
      <c r="A5" t="s">
        <v>597</v>
      </c>
      <c r="B5" t="s">
        <v>596</v>
      </c>
      <c r="C5" t="s">
        <v>572</v>
      </c>
      <c r="D5" t="s">
        <v>541</v>
      </c>
      <c r="E5" t="s">
        <v>595</v>
      </c>
      <c r="F5" t="s">
        <v>594</v>
      </c>
      <c r="G5">
        <v>2013</v>
      </c>
      <c r="H5" s="8">
        <v>44840</v>
      </c>
      <c r="I5" s="8">
        <f>Tabel16[[#This Row],[RegistratieBedrag]]*1.21</f>
        <v>54256.4</v>
      </c>
      <c r="J5" t="s">
        <v>62</v>
      </c>
      <c r="K5" t="s">
        <v>81</v>
      </c>
      <c r="L5" t="s">
        <v>17</v>
      </c>
      <c r="M5" s="6">
        <v>3</v>
      </c>
    </row>
    <row r="6" spans="1:13" x14ac:dyDescent="0.25">
      <c r="A6" t="s">
        <v>593</v>
      </c>
      <c r="B6" t="s">
        <v>592</v>
      </c>
      <c r="C6" t="s">
        <v>458</v>
      </c>
      <c r="D6" t="s">
        <v>591</v>
      </c>
      <c r="E6" t="s">
        <v>590</v>
      </c>
      <c r="F6" t="s">
        <v>589</v>
      </c>
      <c r="G6">
        <v>2021</v>
      </c>
      <c r="H6" s="8">
        <v>45907.69</v>
      </c>
      <c r="I6" s="8">
        <f>Tabel16[[#This Row],[RegistratieBedrag]]*1.21</f>
        <v>55548.304900000003</v>
      </c>
      <c r="J6" t="s">
        <v>62</v>
      </c>
      <c r="K6" t="s">
        <v>105</v>
      </c>
      <c r="L6" t="s">
        <v>17</v>
      </c>
      <c r="M6" s="2">
        <v>2</v>
      </c>
    </row>
    <row r="7" spans="1:13" x14ac:dyDescent="0.25">
      <c r="A7" t="s">
        <v>588</v>
      </c>
      <c r="B7" t="s">
        <v>587</v>
      </c>
      <c r="C7" t="s">
        <v>477</v>
      </c>
      <c r="D7" t="s">
        <v>586</v>
      </c>
      <c r="E7" t="s">
        <v>585</v>
      </c>
      <c r="F7" t="s">
        <v>584</v>
      </c>
      <c r="G7">
        <v>2019</v>
      </c>
      <c r="H7" s="8">
        <v>41916.9</v>
      </c>
      <c r="I7" s="8">
        <f>Tabel16[[#This Row],[RegistratieBedrag]]*1.21</f>
        <v>50719.449000000001</v>
      </c>
      <c r="J7" t="s">
        <v>62</v>
      </c>
      <c r="K7" t="s">
        <v>449</v>
      </c>
      <c r="L7" t="s">
        <v>15</v>
      </c>
      <c r="M7" s="2">
        <v>2</v>
      </c>
    </row>
    <row r="8" spans="1:13" x14ac:dyDescent="0.25">
      <c r="A8" t="s">
        <v>583</v>
      </c>
      <c r="B8" t="s">
        <v>582</v>
      </c>
      <c r="C8" t="s">
        <v>433</v>
      </c>
      <c r="D8" t="s">
        <v>432</v>
      </c>
      <c r="E8" t="s">
        <v>581</v>
      </c>
      <c r="F8" t="s">
        <v>580</v>
      </c>
      <c r="G8">
        <v>2020</v>
      </c>
      <c r="H8" s="8">
        <v>36759.040000000001</v>
      </c>
      <c r="I8" s="8">
        <f>Tabel16[[#This Row],[RegistratieBedrag]]*1.21</f>
        <v>44478.438399999999</v>
      </c>
      <c r="J8" t="s">
        <v>62</v>
      </c>
      <c r="K8" t="s">
        <v>265</v>
      </c>
      <c r="L8" t="s">
        <v>13</v>
      </c>
      <c r="M8" s="2">
        <v>2</v>
      </c>
    </row>
    <row r="9" spans="1:13" x14ac:dyDescent="0.25">
      <c r="A9" t="s">
        <v>579</v>
      </c>
      <c r="B9" t="s">
        <v>578</v>
      </c>
      <c r="C9" t="s">
        <v>458</v>
      </c>
      <c r="D9" t="s">
        <v>577</v>
      </c>
      <c r="E9" t="s">
        <v>576</v>
      </c>
      <c r="F9" t="s">
        <v>575</v>
      </c>
      <c r="G9">
        <v>2021</v>
      </c>
      <c r="H9" s="8">
        <v>34229.39</v>
      </c>
      <c r="I9" s="8">
        <f>Tabel16[[#This Row],[RegistratieBedrag]]*1.21</f>
        <v>41417.561900000001</v>
      </c>
      <c r="J9" t="s">
        <v>62</v>
      </c>
      <c r="K9" t="s">
        <v>243</v>
      </c>
      <c r="L9" t="s">
        <v>13</v>
      </c>
      <c r="M9" s="2">
        <v>2</v>
      </c>
    </row>
    <row r="10" spans="1:13" x14ac:dyDescent="0.25">
      <c r="A10" t="s">
        <v>574</v>
      </c>
      <c r="B10" t="s">
        <v>573</v>
      </c>
      <c r="C10" t="s">
        <v>572</v>
      </c>
      <c r="D10" t="s">
        <v>541</v>
      </c>
      <c r="E10" t="s">
        <v>571</v>
      </c>
      <c r="F10" t="s">
        <v>570</v>
      </c>
      <c r="G10">
        <v>2013</v>
      </c>
      <c r="H10" s="8">
        <v>44760</v>
      </c>
      <c r="I10" s="8">
        <f>Tabel16[[#This Row],[RegistratieBedrag]]*1.21</f>
        <v>54159.6</v>
      </c>
      <c r="J10" t="s">
        <v>62</v>
      </c>
      <c r="K10" t="s">
        <v>277</v>
      </c>
      <c r="L10" t="s">
        <v>13</v>
      </c>
      <c r="M10" s="6">
        <v>3</v>
      </c>
    </row>
    <row r="11" spans="1:13" x14ac:dyDescent="0.25">
      <c r="A11" t="s">
        <v>569</v>
      </c>
      <c r="B11" t="s">
        <v>568</v>
      </c>
      <c r="C11" t="s">
        <v>294</v>
      </c>
      <c r="D11" t="s">
        <v>567</v>
      </c>
      <c r="E11" t="s">
        <v>566</v>
      </c>
      <c r="F11" t="s">
        <v>565</v>
      </c>
      <c r="G11">
        <v>2020</v>
      </c>
      <c r="H11" s="8">
        <v>45603.5</v>
      </c>
      <c r="I11" s="8">
        <f>Tabel16[[#This Row],[RegistratieBedrag]]*1.21</f>
        <v>55180.235000000001</v>
      </c>
      <c r="J11" t="s">
        <v>62</v>
      </c>
      <c r="K11" t="s">
        <v>12</v>
      </c>
      <c r="L11" t="s">
        <v>13</v>
      </c>
      <c r="M11" s="2">
        <v>2</v>
      </c>
    </row>
    <row r="12" spans="1:13" x14ac:dyDescent="0.25">
      <c r="A12" t="s">
        <v>564</v>
      </c>
      <c r="B12" t="s">
        <v>563</v>
      </c>
      <c r="C12" t="s">
        <v>562</v>
      </c>
      <c r="D12" t="s">
        <v>561</v>
      </c>
      <c r="E12" t="s">
        <v>560</v>
      </c>
      <c r="G12">
        <v>2019</v>
      </c>
      <c r="H12" s="8">
        <v>50850.58</v>
      </c>
      <c r="I12" s="8">
        <f>Tabel16[[#This Row],[RegistratieBedrag]]*1.21</f>
        <v>61529.201800000003</v>
      </c>
      <c r="J12" t="s">
        <v>62</v>
      </c>
      <c r="K12" t="s">
        <v>269</v>
      </c>
      <c r="L12" t="s">
        <v>13</v>
      </c>
      <c r="M12" s="2">
        <v>2</v>
      </c>
    </row>
    <row r="13" spans="1:13" x14ac:dyDescent="0.25">
      <c r="A13" t="s">
        <v>559</v>
      </c>
      <c r="B13" t="s">
        <v>558</v>
      </c>
      <c r="C13" t="s">
        <v>542</v>
      </c>
      <c r="D13" t="s">
        <v>557</v>
      </c>
      <c r="E13" t="s">
        <v>556</v>
      </c>
      <c r="F13" t="s">
        <v>555</v>
      </c>
      <c r="G13">
        <v>2013</v>
      </c>
      <c r="H13" s="8">
        <v>46820</v>
      </c>
      <c r="I13" s="8">
        <f>Tabel16[[#This Row],[RegistratieBedrag]]*1.21</f>
        <v>56652.2</v>
      </c>
      <c r="J13" t="s">
        <v>62</v>
      </c>
      <c r="K13" t="s">
        <v>273</v>
      </c>
      <c r="L13" t="s">
        <v>13</v>
      </c>
      <c r="M13" s="6">
        <v>3</v>
      </c>
    </row>
    <row r="14" spans="1:13" x14ac:dyDescent="0.25">
      <c r="A14" t="s">
        <v>554</v>
      </c>
      <c r="B14" t="s">
        <v>553</v>
      </c>
      <c r="C14" t="s">
        <v>458</v>
      </c>
      <c r="D14" t="s">
        <v>552</v>
      </c>
      <c r="E14" t="s">
        <v>551</v>
      </c>
      <c r="F14" t="s">
        <v>550</v>
      </c>
      <c r="G14">
        <v>2018</v>
      </c>
      <c r="H14" s="8">
        <v>19986</v>
      </c>
      <c r="I14" s="8">
        <f>Tabel16[[#This Row],[RegistratieBedrag]]*1.21</f>
        <v>24183.059999999998</v>
      </c>
      <c r="J14" t="s">
        <v>62</v>
      </c>
      <c r="K14" t="s">
        <v>119</v>
      </c>
      <c r="L14" t="s">
        <v>17</v>
      </c>
      <c r="M14" s="6">
        <v>3</v>
      </c>
    </row>
    <row r="15" spans="1:13" x14ac:dyDescent="0.25">
      <c r="A15" t="s">
        <v>549</v>
      </c>
      <c r="B15" t="s">
        <v>548</v>
      </c>
      <c r="C15" t="s">
        <v>542</v>
      </c>
      <c r="D15" t="s">
        <v>547</v>
      </c>
      <c r="E15" t="s">
        <v>546</v>
      </c>
      <c r="F15" t="s">
        <v>545</v>
      </c>
      <c r="G15">
        <v>2013</v>
      </c>
      <c r="H15" s="8">
        <v>30450</v>
      </c>
      <c r="I15" s="8">
        <f>Tabel16[[#This Row],[RegistratieBedrag]]*1.21</f>
        <v>36844.5</v>
      </c>
      <c r="J15" t="s">
        <v>62</v>
      </c>
      <c r="K15" t="s">
        <v>119</v>
      </c>
      <c r="L15" t="s">
        <v>17</v>
      </c>
      <c r="M15" s="6">
        <v>3</v>
      </c>
    </row>
    <row r="16" spans="1:13" x14ac:dyDescent="0.25">
      <c r="A16" t="s">
        <v>544</v>
      </c>
      <c r="B16" t="s">
        <v>543</v>
      </c>
      <c r="C16" t="s">
        <v>542</v>
      </c>
      <c r="D16" t="s">
        <v>541</v>
      </c>
      <c r="E16" t="s">
        <v>540</v>
      </c>
      <c r="F16" t="s">
        <v>539</v>
      </c>
      <c r="G16">
        <v>2013</v>
      </c>
      <c r="H16" s="8">
        <v>39230</v>
      </c>
      <c r="I16" s="8">
        <f>Tabel16[[#This Row],[RegistratieBedrag]]*1.21</f>
        <v>47468.299999999996</v>
      </c>
      <c r="J16" t="s">
        <v>62</v>
      </c>
      <c r="K16" t="s">
        <v>16</v>
      </c>
      <c r="L16" t="s">
        <v>17</v>
      </c>
      <c r="M16" s="6">
        <v>3</v>
      </c>
    </row>
    <row r="17" spans="1:13" x14ac:dyDescent="0.25">
      <c r="A17" t="s">
        <v>538</v>
      </c>
      <c r="B17" t="s">
        <v>537</v>
      </c>
      <c r="C17" t="s">
        <v>477</v>
      </c>
      <c r="D17" t="s">
        <v>536</v>
      </c>
      <c r="E17" t="s">
        <v>535</v>
      </c>
      <c r="F17" t="s">
        <v>534</v>
      </c>
      <c r="G17">
        <v>2019</v>
      </c>
      <c r="H17" s="8">
        <v>45070.83</v>
      </c>
      <c r="I17" s="8">
        <f>Tabel16[[#This Row],[RegistratieBedrag]]*1.21</f>
        <v>54535.704299999998</v>
      </c>
      <c r="J17" t="s">
        <v>62</v>
      </c>
      <c r="K17" t="s">
        <v>105</v>
      </c>
      <c r="L17" t="s">
        <v>17</v>
      </c>
      <c r="M17" s="2">
        <v>2</v>
      </c>
    </row>
    <row r="18" spans="1:13" x14ac:dyDescent="0.25">
      <c r="A18" t="s">
        <v>533</v>
      </c>
      <c r="B18" t="s">
        <v>532</v>
      </c>
      <c r="C18" t="s">
        <v>531</v>
      </c>
      <c r="D18" t="s">
        <v>530</v>
      </c>
      <c r="E18" t="s">
        <v>529</v>
      </c>
      <c r="F18" t="s">
        <v>528</v>
      </c>
      <c r="G18">
        <v>2021</v>
      </c>
      <c r="H18" s="8">
        <v>46195.25</v>
      </c>
      <c r="I18" s="8">
        <f>Tabel16[[#This Row],[RegistratieBedrag]]*1.21</f>
        <v>55896.252499999995</v>
      </c>
      <c r="J18" t="s">
        <v>62</v>
      </c>
      <c r="K18" t="s">
        <v>449</v>
      </c>
      <c r="L18" t="s">
        <v>15</v>
      </c>
      <c r="M18" s="2">
        <v>2</v>
      </c>
    </row>
    <row r="19" spans="1:13" x14ac:dyDescent="0.25">
      <c r="A19" t="s">
        <v>527</v>
      </c>
      <c r="B19" t="s">
        <v>526</v>
      </c>
      <c r="C19" t="s">
        <v>493</v>
      </c>
      <c r="D19" t="s">
        <v>525</v>
      </c>
      <c r="E19" t="s">
        <v>524</v>
      </c>
      <c r="F19" t="s">
        <v>523</v>
      </c>
      <c r="G19">
        <v>2019</v>
      </c>
      <c r="H19" s="8">
        <v>27702</v>
      </c>
      <c r="I19" s="8">
        <f>Tabel16[[#This Row],[RegistratieBedrag]]*1.21</f>
        <v>33519.42</v>
      </c>
      <c r="J19" t="s">
        <v>62</v>
      </c>
      <c r="K19" t="s">
        <v>81</v>
      </c>
      <c r="L19" t="s">
        <v>17</v>
      </c>
      <c r="M19" s="2">
        <v>2</v>
      </c>
    </row>
    <row r="20" spans="1:13" x14ac:dyDescent="0.25">
      <c r="A20" t="s">
        <v>522</v>
      </c>
      <c r="B20" t="s">
        <v>521</v>
      </c>
      <c r="C20" t="s">
        <v>380</v>
      </c>
      <c r="D20" t="s">
        <v>468</v>
      </c>
      <c r="E20" t="s">
        <v>520</v>
      </c>
      <c r="F20" t="s">
        <v>519</v>
      </c>
      <c r="G20">
        <v>2016</v>
      </c>
      <c r="H20" s="8">
        <v>24313</v>
      </c>
      <c r="I20" s="8">
        <f>Tabel16[[#This Row],[RegistratieBedrag]]*1.21</f>
        <v>29418.73</v>
      </c>
      <c r="J20" t="s">
        <v>62</v>
      </c>
      <c r="K20" t="s">
        <v>273</v>
      </c>
      <c r="L20" t="s">
        <v>13</v>
      </c>
      <c r="M20" s="6">
        <v>3</v>
      </c>
    </row>
    <row r="21" spans="1:13" x14ac:dyDescent="0.25">
      <c r="A21" t="s">
        <v>518</v>
      </c>
      <c r="B21" t="s">
        <v>517</v>
      </c>
      <c r="C21" t="s">
        <v>416</v>
      </c>
      <c r="D21" t="s">
        <v>415</v>
      </c>
      <c r="E21" t="s">
        <v>516</v>
      </c>
      <c r="F21" t="s">
        <v>515</v>
      </c>
      <c r="G21">
        <v>2015</v>
      </c>
      <c r="H21" s="8">
        <v>35927</v>
      </c>
      <c r="I21" s="8">
        <f>Tabel16[[#This Row],[RegistratieBedrag]]*1.21</f>
        <v>43471.67</v>
      </c>
      <c r="J21" t="s">
        <v>62</v>
      </c>
      <c r="K21" t="s">
        <v>119</v>
      </c>
      <c r="L21" t="s">
        <v>17</v>
      </c>
      <c r="M21" s="6">
        <v>3</v>
      </c>
    </row>
    <row r="22" spans="1:13" x14ac:dyDescent="0.25">
      <c r="A22" t="s">
        <v>514</v>
      </c>
      <c r="B22" t="s">
        <v>513</v>
      </c>
      <c r="C22" t="s">
        <v>433</v>
      </c>
      <c r="D22" t="s">
        <v>512</v>
      </c>
      <c r="E22" t="s">
        <v>511</v>
      </c>
      <c r="F22" t="s">
        <v>510</v>
      </c>
      <c r="G22">
        <v>2016</v>
      </c>
      <c r="H22" s="8">
        <v>20248.560000000001</v>
      </c>
      <c r="I22" s="8">
        <f>Tabel16[[#This Row],[RegistratieBedrag]]*1.21</f>
        <v>24500.757600000001</v>
      </c>
      <c r="J22" t="s">
        <v>62</v>
      </c>
      <c r="K22" t="s">
        <v>509</v>
      </c>
      <c r="L22" t="s">
        <v>15</v>
      </c>
      <c r="M22" s="6">
        <v>3</v>
      </c>
    </row>
    <row r="23" spans="1:13" x14ac:dyDescent="0.25">
      <c r="A23" t="s">
        <v>508</v>
      </c>
      <c r="B23" t="s">
        <v>507</v>
      </c>
      <c r="C23" t="s">
        <v>380</v>
      </c>
      <c r="D23" t="s">
        <v>468</v>
      </c>
      <c r="E23" t="s">
        <v>506</v>
      </c>
      <c r="F23" t="s">
        <v>505</v>
      </c>
      <c r="G23">
        <v>2016</v>
      </c>
      <c r="H23" s="8">
        <v>24313</v>
      </c>
      <c r="I23" s="8">
        <f>Tabel16[[#This Row],[RegistratieBedrag]]*1.21</f>
        <v>29418.73</v>
      </c>
      <c r="J23" t="s">
        <v>62</v>
      </c>
      <c r="K23" t="s">
        <v>277</v>
      </c>
      <c r="L23" t="s">
        <v>13</v>
      </c>
      <c r="M23" s="6">
        <v>3</v>
      </c>
    </row>
    <row r="24" spans="1:13" x14ac:dyDescent="0.25">
      <c r="A24" t="s">
        <v>504</v>
      </c>
      <c r="B24" t="s">
        <v>503</v>
      </c>
      <c r="C24" t="s">
        <v>477</v>
      </c>
      <c r="D24" t="s">
        <v>502</v>
      </c>
      <c r="E24" t="s">
        <v>501</v>
      </c>
      <c r="F24" t="s">
        <v>500</v>
      </c>
      <c r="G24">
        <v>2016</v>
      </c>
      <c r="H24" s="8">
        <v>14950</v>
      </c>
      <c r="I24" s="8">
        <f>Tabel16[[#This Row],[RegistratieBedrag]]*1.21</f>
        <v>18089.5</v>
      </c>
      <c r="J24" t="s">
        <v>62</v>
      </c>
      <c r="K24" t="s">
        <v>119</v>
      </c>
      <c r="L24" t="s">
        <v>17</v>
      </c>
      <c r="M24" s="6">
        <v>3</v>
      </c>
    </row>
    <row r="25" spans="1:13" x14ac:dyDescent="0.25">
      <c r="A25" t="s">
        <v>499</v>
      </c>
      <c r="B25" t="s">
        <v>498</v>
      </c>
      <c r="C25" t="s">
        <v>380</v>
      </c>
      <c r="D25" t="s">
        <v>468</v>
      </c>
      <c r="E25" t="s">
        <v>497</v>
      </c>
      <c r="F25" t="s">
        <v>496</v>
      </c>
      <c r="G25">
        <v>2016</v>
      </c>
      <c r="H25" s="8">
        <v>24313</v>
      </c>
      <c r="I25" s="8">
        <f>Tabel16[[#This Row],[RegistratieBedrag]]*1.21</f>
        <v>29418.73</v>
      </c>
      <c r="J25" t="s">
        <v>62</v>
      </c>
      <c r="K25" t="s">
        <v>269</v>
      </c>
      <c r="L25" t="s">
        <v>13</v>
      </c>
      <c r="M25" s="6">
        <v>3</v>
      </c>
    </row>
    <row r="26" spans="1:13" x14ac:dyDescent="0.25">
      <c r="A26" t="s">
        <v>495</v>
      </c>
      <c r="B26" t="s">
        <v>494</v>
      </c>
      <c r="C26" t="s">
        <v>493</v>
      </c>
      <c r="D26" t="s">
        <v>492</v>
      </c>
      <c r="E26" t="s">
        <v>491</v>
      </c>
      <c r="F26" t="s">
        <v>490</v>
      </c>
      <c r="G26">
        <v>2019</v>
      </c>
      <c r="H26" s="8">
        <v>25470</v>
      </c>
      <c r="I26" s="8">
        <f>Tabel16[[#This Row],[RegistratieBedrag]]*1.21</f>
        <v>30818.7</v>
      </c>
      <c r="J26" t="s">
        <v>62</v>
      </c>
      <c r="K26" t="s">
        <v>14</v>
      </c>
      <c r="L26" t="s">
        <v>15</v>
      </c>
      <c r="M26" s="2">
        <v>2</v>
      </c>
    </row>
    <row r="27" spans="1:13" x14ac:dyDescent="0.25">
      <c r="A27" t="s">
        <v>489</v>
      </c>
      <c r="B27" t="s">
        <v>488</v>
      </c>
      <c r="C27" t="s">
        <v>294</v>
      </c>
      <c r="D27" t="s">
        <v>487</v>
      </c>
      <c r="E27" t="s">
        <v>486</v>
      </c>
      <c r="F27" t="s">
        <v>485</v>
      </c>
      <c r="G27">
        <v>2021</v>
      </c>
      <c r="H27" s="8">
        <v>21739.48</v>
      </c>
      <c r="I27" s="8">
        <f>Tabel16[[#This Row],[RegistratieBedrag]]*1.21</f>
        <v>26304.770799999998</v>
      </c>
      <c r="J27" t="s">
        <v>62</v>
      </c>
      <c r="K27" t="s">
        <v>16</v>
      </c>
      <c r="L27" t="s">
        <v>17</v>
      </c>
      <c r="M27" s="2">
        <v>2</v>
      </c>
    </row>
    <row r="28" spans="1:13" x14ac:dyDescent="0.25">
      <c r="A28" t="s">
        <v>484</v>
      </c>
      <c r="B28" t="s">
        <v>483</v>
      </c>
      <c r="C28" t="s">
        <v>458</v>
      </c>
      <c r="D28" t="s">
        <v>482</v>
      </c>
      <c r="E28" t="s">
        <v>481</v>
      </c>
      <c r="F28" t="s">
        <v>480</v>
      </c>
      <c r="G28">
        <v>2021</v>
      </c>
      <c r="H28" s="8">
        <v>33985.339999999997</v>
      </c>
      <c r="I28" s="8">
        <f>Tabel16[[#This Row],[RegistratieBedrag]]*1.21</f>
        <v>41122.261399999996</v>
      </c>
      <c r="J28" t="s">
        <v>62</v>
      </c>
      <c r="K28" t="s">
        <v>243</v>
      </c>
      <c r="L28" t="s">
        <v>13</v>
      </c>
      <c r="M28" s="2">
        <v>2</v>
      </c>
    </row>
    <row r="29" spans="1:13" x14ac:dyDescent="0.25">
      <c r="A29" t="s">
        <v>479</v>
      </c>
      <c r="B29" t="s">
        <v>478</v>
      </c>
      <c r="C29" t="s">
        <v>477</v>
      </c>
      <c r="D29" t="s">
        <v>476</v>
      </c>
      <c r="E29" t="s">
        <v>475</v>
      </c>
      <c r="F29" t="s">
        <v>474</v>
      </c>
      <c r="G29">
        <v>2012</v>
      </c>
      <c r="H29" s="8">
        <v>30390</v>
      </c>
      <c r="I29" s="8">
        <f>Tabel16[[#This Row],[RegistratieBedrag]]*1.21</f>
        <v>36771.9</v>
      </c>
      <c r="J29" t="s">
        <v>62</v>
      </c>
      <c r="K29" t="s">
        <v>12</v>
      </c>
      <c r="L29" t="s">
        <v>13</v>
      </c>
      <c r="M29" s="1">
        <v>1</v>
      </c>
    </row>
    <row r="30" spans="1:13" x14ac:dyDescent="0.25">
      <c r="A30" t="s">
        <v>473</v>
      </c>
      <c r="B30" t="s">
        <v>472</v>
      </c>
      <c r="C30" t="s">
        <v>416</v>
      </c>
      <c r="D30" t="s">
        <v>415</v>
      </c>
      <c r="E30" t="s">
        <v>471</v>
      </c>
      <c r="G30">
        <v>2021</v>
      </c>
      <c r="H30" s="8">
        <v>28026</v>
      </c>
      <c r="I30" s="8">
        <f>Tabel16[[#This Row],[RegistratieBedrag]]*1.21</f>
        <v>33911.46</v>
      </c>
      <c r="J30" t="s">
        <v>62</v>
      </c>
      <c r="K30" t="s">
        <v>105</v>
      </c>
      <c r="L30" t="s">
        <v>17</v>
      </c>
      <c r="M30" s="2">
        <v>2</v>
      </c>
    </row>
    <row r="31" spans="1:13" x14ac:dyDescent="0.25">
      <c r="A31" t="s">
        <v>470</v>
      </c>
      <c r="B31" t="s">
        <v>469</v>
      </c>
      <c r="C31" t="s">
        <v>380</v>
      </c>
      <c r="D31" t="s">
        <v>468</v>
      </c>
      <c r="E31" t="s">
        <v>467</v>
      </c>
      <c r="F31" t="s">
        <v>466</v>
      </c>
      <c r="G31">
        <v>2016</v>
      </c>
      <c r="H31" s="8">
        <v>24313</v>
      </c>
      <c r="I31" s="8">
        <f>Tabel16[[#This Row],[RegistratieBedrag]]*1.21</f>
        <v>29418.73</v>
      </c>
      <c r="J31" t="s">
        <v>62</v>
      </c>
      <c r="K31" t="s">
        <v>265</v>
      </c>
      <c r="L31" t="s">
        <v>13</v>
      </c>
      <c r="M31" s="6">
        <v>3</v>
      </c>
    </row>
    <row r="32" spans="1:13" x14ac:dyDescent="0.25">
      <c r="A32" t="s">
        <v>465</v>
      </c>
      <c r="B32" t="s">
        <v>464</v>
      </c>
      <c r="C32" t="s">
        <v>300</v>
      </c>
      <c r="D32" t="s">
        <v>463</v>
      </c>
      <c r="E32" t="s">
        <v>462</v>
      </c>
      <c r="F32" t="s">
        <v>461</v>
      </c>
      <c r="G32">
        <v>2017</v>
      </c>
      <c r="H32" s="8">
        <v>21169</v>
      </c>
      <c r="I32" s="8">
        <f>Tabel16[[#This Row],[RegistratieBedrag]]*1.21</f>
        <v>25614.489999999998</v>
      </c>
      <c r="J32" s="1" t="s">
        <v>706</v>
      </c>
      <c r="K32" t="s">
        <v>30</v>
      </c>
      <c r="L32" t="s">
        <v>13</v>
      </c>
      <c r="M32" s="6">
        <v>3</v>
      </c>
    </row>
    <row r="33" spans="1:13" x14ac:dyDescent="0.25">
      <c r="A33" t="s">
        <v>460</v>
      </c>
      <c r="B33" t="s">
        <v>459</v>
      </c>
      <c r="C33" t="s">
        <v>458</v>
      </c>
      <c r="D33" t="s">
        <v>457</v>
      </c>
      <c r="E33" t="s">
        <v>456</v>
      </c>
      <c r="F33" t="s">
        <v>455</v>
      </c>
      <c r="G33">
        <v>2012</v>
      </c>
      <c r="H33" s="8">
        <v>40490</v>
      </c>
      <c r="I33" s="8">
        <f>Tabel16[[#This Row],[RegistratieBedrag]]*1.21</f>
        <v>48992.9</v>
      </c>
      <c r="J33" t="s">
        <v>62</v>
      </c>
      <c r="K33" t="s">
        <v>119</v>
      </c>
      <c r="L33" t="s">
        <v>17</v>
      </c>
      <c r="M33" s="1">
        <v>1</v>
      </c>
    </row>
    <row r="34" spans="1:13" x14ac:dyDescent="0.25">
      <c r="A34" t="s">
        <v>454</v>
      </c>
      <c r="B34" t="s">
        <v>453</v>
      </c>
      <c r="C34" t="s">
        <v>300</v>
      </c>
      <c r="D34" t="s">
        <v>452</v>
      </c>
      <c r="E34" t="s">
        <v>451</v>
      </c>
      <c r="F34" t="s">
        <v>450</v>
      </c>
      <c r="G34">
        <v>2017</v>
      </c>
      <c r="H34" s="8">
        <v>20722</v>
      </c>
      <c r="I34" s="8">
        <f>Tabel16[[#This Row],[RegistratieBedrag]]*1.21</f>
        <v>25073.62</v>
      </c>
      <c r="J34" s="1" t="s">
        <v>706</v>
      </c>
      <c r="K34" t="s">
        <v>449</v>
      </c>
      <c r="L34" t="s">
        <v>15</v>
      </c>
      <c r="M34" s="6">
        <v>3</v>
      </c>
    </row>
    <row r="35" spans="1:13" x14ac:dyDescent="0.25">
      <c r="A35" t="s">
        <v>448</v>
      </c>
      <c r="B35" t="s">
        <v>447</v>
      </c>
      <c r="C35" t="s">
        <v>345</v>
      </c>
      <c r="D35" t="s">
        <v>446</v>
      </c>
      <c r="E35" t="s">
        <v>445</v>
      </c>
      <c r="F35" t="s">
        <v>444</v>
      </c>
      <c r="G35">
        <v>2012</v>
      </c>
      <c r="H35" s="8">
        <v>17510</v>
      </c>
      <c r="I35" s="8">
        <f>Tabel16[[#This Row],[RegistratieBedrag]]*1.21</f>
        <v>21187.1</v>
      </c>
      <c r="J35" t="s">
        <v>62</v>
      </c>
      <c r="K35" t="s">
        <v>105</v>
      </c>
      <c r="L35" t="s">
        <v>17</v>
      </c>
      <c r="M35" s="1">
        <v>1</v>
      </c>
    </row>
    <row r="36" spans="1:13" x14ac:dyDescent="0.25">
      <c r="A36" t="s">
        <v>443</v>
      </c>
      <c r="B36" t="s">
        <v>442</v>
      </c>
      <c r="C36" t="s">
        <v>416</v>
      </c>
      <c r="D36" t="s">
        <v>415</v>
      </c>
      <c r="E36" t="s">
        <v>441</v>
      </c>
      <c r="F36" t="s">
        <v>440</v>
      </c>
      <c r="G36">
        <v>2016</v>
      </c>
      <c r="H36" s="8">
        <v>24343</v>
      </c>
      <c r="I36" s="8">
        <f>Tabel16[[#This Row],[RegistratieBedrag]]*1.21</f>
        <v>29455.03</v>
      </c>
      <c r="J36" t="s">
        <v>62</v>
      </c>
      <c r="K36" t="s">
        <v>12</v>
      </c>
      <c r="L36" t="s">
        <v>13</v>
      </c>
      <c r="M36" s="6">
        <v>3</v>
      </c>
    </row>
    <row r="37" spans="1:13" x14ac:dyDescent="0.25">
      <c r="A37" t="s">
        <v>443</v>
      </c>
      <c r="B37" t="s">
        <v>442</v>
      </c>
      <c r="C37" t="s">
        <v>416</v>
      </c>
      <c r="D37" t="s">
        <v>415</v>
      </c>
      <c r="E37" t="s">
        <v>441</v>
      </c>
      <c r="F37" t="s">
        <v>440</v>
      </c>
      <c r="G37">
        <v>2016</v>
      </c>
      <c r="H37" s="8">
        <v>35927</v>
      </c>
      <c r="I37" s="8">
        <f>Tabel16[[#This Row],[RegistratieBedrag]]*1.21</f>
        <v>43471.67</v>
      </c>
      <c r="J37" t="s">
        <v>62</v>
      </c>
      <c r="K37" t="s">
        <v>12</v>
      </c>
      <c r="L37" t="s">
        <v>13</v>
      </c>
      <c r="M37" s="6">
        <v>3</v>
      </c>
    </row>
    <row r="38" spans="1:13" x14ac:dyDescent="0.25">
      <c r="A38" t="s">
        <v>439</v>
      </c>
      <c r="B38" t="s">
        <v>438</v>
      </c>
      <c r="C38" t="s">
        <v>433</v>
      </c>
      <c r="D38" t="s">
        <v>432</v>
      </c>
      <c r="E38" t="s">
        <v>437</v>
      </c>
      <c r="F38" t="s">
        <v>436</v>
      </c>
      <c r="G38">
        <v>2020</v>
      </c>
      <c r="H38" s="8">
        <v>37759.040000000001</v>
      </c>
      <c r="I38" s="8">
        <f>Tabel16[[#This Row],[RegistratieBedrag]]*1.21</f>
        <v>45688.438399999999</v>
      </c>
      <c r="J38" t="s">
        <v>62</v>
      </c>
      <c r="K38" t="s">
        <v>258</v>
      </c>
      <c r="L38" t="s">
        <v>13</v>
      </c>
      <c r="M38" s="2">
        <v>2</v>
      </c>
    </row>
    <row r="39" spans="1:13" x14ac:dyDescent="0.25">
      <c r="A39" t="s">
        <v>435</v>
      </c>
      <c r="B39" t="s">
        <v>434</v>
      </c>
      <c r="C39" t="s">
        <v>433</v>
      </c>
      <c r="D39" t="s">
        <v>432</v>
      </c>
      <c r="E39" t="s">
        <v>431</v>
      </c>
      <c r="F39" t="s">
        <v>430</v>
      </c>
      <c r="G39">
        <v>2020</v>
      </c>
      <c r="H39" s="8">
        <v>47023.040000000001</v>
      </c>
      <c r="I39" s="8">
        <f>Tabel16[[#This Row],[RegistratieBedrag]]*1.21</f>
        <v>56897.878400000001</v>
      </c>
      <c r="J39" t="s">
        <v>62</v>
      </c>
      <c r="K39" t="s">
        <v>247</v>
      </c>
      <c r="L39" t="s">
        <v>13</v>
      </c>
      <c r="M39" s="2">
        <v>2</v>
      </c>
    </row>
    <row r="40" spans="1:13" x14ac:dyDescent="0.25">
      <c r="A40" t="s">
        <v>429</v>
      </c>
      <c r="B40" t="s">
        <v>428</v>
      </c>
      <c r="C40" t="s">
        <v>416</v>
      </c>
      <c r="D40" t="s">
        <v>415</v>
      </c>
      <c r="E40" t="s">
        <v>427</v>
      </c>
      <c r="G40">
        <v>2021</v>
      </c>
      <c r="H40" s="8">
        <v>28129</v>
      </c>
      <c r="I40" s="8">
        <f>Tabel16[[#This Row],[RegistratieBedrag]]*1.21</f>
        <v>34036.089999999997</v>
      </c>
      <c r="J40" t="s">
        <v>62</v>
      </c>
      <c r="K40" t="s">
        <v>247</v>
      </c>
      <c r="L40" t="s">
        <v>13</v>
      </c>
      <c r="M40" s="2">
        <v>2</v>
      </c>
    </row>
    <row r="41" spans="1:13" x14ac:dyDescent="0.25">
      <c r="A41" t="s">
        <v>426</v>
      </c>
      <c r="B41" t="s">
        <v>425</v>
      </c>
      <c r="C41" t="s">
        <v>307</v>
      </c>
      <c r="D41" t="s">
        <v>405</v>
      </c>
      <c r="E41" t="s">
        <v>424</v>
      </c>
      <c r="F41" t="s">
        <v>423</v>
      </c>
      <c r="G41">
        <v>2013</v>
      </c>
      <c r="H41" s="8">
        <v>35220</v>
      </c>
      <c r="I41" s="8">
        <f>Tabel16[[#This Row],[RegistratieBedrag]]*1.21</f>
        <v>42616.2</v>
      </c>
      <c r="J41" t="s">
        <v>62</v>
      </c>
      <c r="K41" t="s">
        <v>243</v>
      </c>
      <c r="L41" t="s">
        <v>13</v>
      </c>
      <c r="M41" s="6">
        <v>3</v>
      </c>
    </row>
    <row r="42" spans="1:13" x14ac:dyDescent="0.25">
      <c r="A42" t="s">
        <v>422</v>
      </c>
      <c r="B42" t="s">
        <v>421</v>
      </c>
      <c r="C42" t="s">
        <v>307</v>
      </c>
      <c r="D42" t="s">
        <v>405</v>
      </c>
      <c r="E42" t="s">
        <v>420</v>
      </c>
      <c r="F42" t="s">
        <v>419</v>
      </c>
      <c r="G42">
        <v>2013</v>
      </c>
      <c r="H42" s="8">
        <v>35220</v>
      </c>
      <c r="I42" s="8">
        <f>Tabel16[[#This Row],[RegistratieBedrag]]*1.21</f>
        <v>42616.2</v>
      </c>
      <c r="J42" t="s">
        <v>62</v>
      </c>
      <c r="K42" t="s">
        <v>16</v>
      </c>
      <c r="L42" t="s">
        <v>17</v>
      </c>
      <c r="M42" s="6">
        <v>3</v>
      </c>
    </row>
    <row r="43" spans="1:13" x14ac:dyDescent="0.25">
      <c r="A43" t="s">
        <v>418</v>
      </c>
      <c r="B43" t="s">
        <v>417</v>
      </c>
      <c r="C43" t="s">
        <v>416</v>
      </c>
      <c r="D43" t="s">
        <v>415</v>
      </c>
      <c r="E43" t="s">
        <v>414</v>
      </c>
      <c r="F43" t="s">
        <v>413</v>
      </c>
      <c r="G43">
        <v>2021</v>
      </c>
      <c r="H43" s="8">
        <v>27932</v>
      </c>
      <c r="I43" s="8">
        <f>Tabel16[[#This Row],[RegistratieBedrag]]*1.21</f>
        <v>33797.72</v>
      </c>
      <c r="J43" t="s">
        <v>62</v>
      </c>
      <c r="K43" t="s">
        <v>236</v>
      </c>
      <c r="L43" t="s">
        <v>13</v>
      </c>
      <c r="M43" s="2">
        <v>2</v>
      </c>
    </row>
    <row r="44" spans="1:13" x14ac:dyDescent="0.25">
      <c r="A44" t="s">
        <v>412</v>
      </c>
      <c r="B44" t="s">
        <v>411</v>
      </c>
      <c r="C44" t="s">
        <v>307</v>
      </c>
      <c r="D44" t="s">
        <v>410</v>
      </c>
      <c r="E44" t="s">
        <v>409</v>
      </c>
      <c r="F44" t="s">
        <v>408</v>
      </c>
      <c r="G44">
        <v>2013</v>
      </c>
      <c r="H44" s="8">
        <v>35310</v>
      </c>
      <c r="I44" s="8">
        <f>Tabel16[[#This Row],[RegistratieBedrag]]*1.21</f>
        <v>42725.1</v>
      </c>
      <c r="J44" t="s">
        <v>62</v>
      </c>
      <c r="K44" t="s">
        <v>105</v>
      </c>
      <c r="L44" t="s">
        <v>17</v>
      </c>
      <c r="M44" s="6">
        <v>3</v>
      </c>
    </row>
    <row r="45" spans="1:13" x14ac:dyDescent="0.25">
      <c r="A45" t="s">
        <v>407</v>
      </c>
      <c r="B45" t="s">
        <v>406</v>
      </c>
      <c r="C45" t="s">
        <v>307</v>
      </c>
      <c r="D45" t="s">
        <v>405</v>
      </c>
      <c r="E45" t="s">
        <v>404</v>
      </c>
      <c r="F45" t="s">
        <v>403</v>
      </c>
      <c r="G45">
        <v>2013</v>
      </c>
      <c r="H45" s="8">
        <v>44850</v>
      </c>
      <c r="I45" s="8">
        <f>Tabel16[[#This Row],[RegistratieBedrag]]*1.21</f>
        <v>54268.5</v>
      </c>
      <c r="J45" t="s">
        <v>62</v>
      </c>
      <c r="K45" t="s">
        <v>236</v>
      </c>
      <c r="L45" t="s">
        <v>13</v>
      </c>
      <c r="M45" s="6">
        <v>3</v>
      </c>
    </row>
    <row r="46" spans="1:13" x14ac:dyDescent="0.25">
      <c r="A46" t="s">
        <v>402</v>
      </c>
      <c r="B46" t="s">
        <v>401</v>
      </c>
      <c r="C46" t="s">
        <v>374</v>
      </c>
      <c r="D46" t="s">
        <v>400</v>
      </c>
      <c r="E46" t="s">
        <v>399</v>
      </c>
      <c r="F46" t="s">
        <v>398</v>
      </c>
      <c r="G46">
        <v>2013</v>
      </c>
      <c r="H46" s="8">
        <v>21040</v>
      </c>
      <c r="I46" s="8">
        <f>Tabel16[[#This Row],[RegistratieBedrag]]*1.21</f>
        <v>25458.399999999998</v>
      </c>
      <c r="J46" t="s">
        <v>62</v>
      </c>
      <c r="K46" t="s">
        <v>105</v>
      </c>
      <c r="L46" t="s">
        <v>17</v>
      </c>
      <c r="M46" s="6">
        <v>3</v>
      </c>
    </row>
    <row r="47" spans="1:13" x14ac:dyDescent="0.25">
      <c r="A47" t="s">
        <v>397</v>
      </c>
      <c r="B47" t="s">
        <v>396</v>
      </c>
      <c r="C47" t="s">
        <v>374</v>
      </c>
      <c r="D47" t="s">
        <v>395</v>
      </c>
      <c r="E47" t="s">
        <v>394</v>
      </c>
      <c r="F47" t="s">
        <v>393</v>
      </c>
      <c r="G47">
        <v>2013</v>
      </c>
      <c r="H47" s="8">
        <v>21040</v>
      </c>
      <c r="I47" s="8">
        <f>Tabel16[[#This Row],[RegistratieBedrag]]*1.21</f>
        <v>25458.399999999998</v>
      </c>
      <c r="J47" t="s">
        <v>62</v>
      </c>
      <c r="K47" t="s">
        <v>258</v>
      </c>
      <c r="L47" t="s">
        <v>13</v>
      </c>
      <c r="M47" s="6">
        <v>3</v>
      </c>
    </row>
    <row r="48" spans="1:13" x14ac:dyDescent="0.25">
      <c r="A48" t="s">
        <v>392</v>
      </c>
      <c r="B48" t="s">
        <v>391</v>
      </c>
      <c r="C48" t="s">
        <v>380</v>
      </c>
      <c r="D48" t="s">
        <v>390</v>
      </c>
      <c r="E48" t="s">
        <v>389</v>
      </c>
      <c r="F48" t="s">
        <v>388</v>
      </c>
      <c r="G48">
        <v>2013</v>
      </c>
      <c r="H48" s="8">
        <v>24760</v>
      </c>
      <c r="I48" s="8">
        <f>Tabel16[[#This Row],[RegistratieBedrag]]*1.21</f>
        <v>29959.599999999999</v>
      </c>
      <c r="J48" t="s">
        <v>62</v>
      </c>
      <c r="K48" t="s">
        <v>119</v>
      </c>
      <c r="L48" t="s">
        <v>17</v>
      </c>
      <c r="M48" s="6">
        <v>3</v>
      </c>
    </row>
    <row r="49" spans="1:13" x14ac:dyDescent="0.25">
      <c r="A49" t="s">
        <v>387</v>
      </c>
      <c r="B49" t="s">
        <v>386</v>
      </c>
      <c r="C49" t="s">
        <v>380</v>
      </c>
      <c r="D49" t="s">
        <v>385</v>
      </c>
      <c r="E49" t="s">
        <v>384</v>
      </c>
      <c r="F49" t="s">
        <v>383</v>
      </c>
      <c r="G49">
        <v>2013</v>
      </c>
      <c r="H49" s="8">
        <v>24760</v>
      </c>
      <c r="I49" s="8">
        <f>Tabel16[[#This Row],[RegistratieBedrag]]*1.21</f>
        <v>29959.599999999999</v>
      </c>
      <c r="J49" t="s">
        <v>62</v>
      </c>
      <c r="K49" t="s">
        <v>317</v>
      </c>
      <c r="L49" t="s">
        <v>316</v>
      </c>
      <c r="M49" s="6">
        <v>3</v>
      </c>
    </row>
    <row r="50" spans="1:13" x14ac:dyDescent="0.25">
      <c r="A50" t="s">
        <v>382</v>
      </c>
      <c r="B50" t="s">
        <v>381</v>
      </c>
      <c r="C50" t="s">
        <v>380</v>
      </c>
      <c r="D50" t="s">
        <v>379</v>
      </c>
      <c r="E50" t="s">
        <v>378</v>
      </c>
      <c r="F50" t="s">
        <v>377</v>
      </c>
      <c r="G50">
        <v>2013</v>
      </c>
      <c r="H50" s="8">
        <v>24760</v>
      </c>
      <c r="I50" s="8">
        <f>Tabel16[[#This Row],[RegistratieBedrag]]*1.21</f>
        <v>29959.599999999999</v>
      </c>
      <c r="J50" t="s">
        <v>62</v>
      </c>
      <c r="K50" t="s">
        <v>81</v>
      </c>
      <c r="L50" t="s">
        <v>17</v>
      </c>
      <c r="M50" s="6">
        <v>3</v>
      </c>
    </row>
    <row r="51" spans="1:13" x14ac:dyDescent="0.25">
      <c r="A51" t="s">
        <v>376</v>
      </c>
      <c r="B51" t="s">
        <v>375</v>
      </c>
      <c r="C51" t="s">
        <v>374</v>
      </c>
      <c r="D51" t="s">
        <v>373</v>
      </c>
      <c r="E51" t="s">
        <v>372</v>
      </c>
      <c r="F51" t="s">
        <v>371</v>
      </c>
      <c r="G51">
        <v>2013</v>
      </c>
      <c r="H51" s="8">
        <v>21040</v>
      </c>
      <c r="I51" s="8">
        <f>Tabel16[[#This Row],[RegistratieBedrag]]*1.21</f>
        <v>25458.399999999998</v>
      </c>
      <c r="J51" t="s">
        <v>62</v>
      </c>
      <c r="K51" t="s">
        <v>370</v>
      </c>
      <c r="L51" t="s">
        <v>15</v>
      </c>
      <c r="M51" s="6">
        <v>3</v>
      </c>
    </row>
    <row r="52" spans="1:13" x14ac:dyDescent="0.25">
      <c r="A52" t="s">
        <v>369</v>
      </c>
      <c r="B52" t="s">
        <v>368</v>
      </c>
      <c r="C52" t="s">
        <v>367</v>
      </c>
      <c r="D52" t="s">
        <v>366</v>
      </c>
      <c r="E52" t="s">
        <v>365</v>
      </c>
      <c r="F52" t="s">
        <v>364</v>
      </c>
      <c r="G52">
        <v>2020</v>
      </c>
      <c r="H52" s="8">
        <v>26420.65</v>
      </c>
      <c r="I52" s="8">
        <f>Tabel16[[#This Row],[RegistratieBedrag]]*1.21</f>
        <v>31968.986499999999</v>
      </c>
      <c r="J52" t="s">
        <v>62</v>
      </c>
      <c r="K52" t="s">
        <v>317</v>
      </c>
      <c r="L52" t="s">
        <v>316</v>
      </c>
      <c r="M52" s="2">
        <v>2</v>
      </c>
    </row>
    <row r="53" spans="1:13" x14ac:dyDescent="0.25">
      <c r="A53" t="s">
        <v>363</v>
      </c>
      <c r="B53" t="s">
        <v>362</v>
      </c>
      <c r="C53" t="s">
        <v>300</v>
      </c>
      <c r="D53" t="s">
        <v>361</v>
      </c>
      <c r="E53" t="s">
        <v>360</v>
      </c>
      <c r="F53" t="s">
        <v>359</v>
      </c>
      <c r="G53">
        <v>2020</v>
      </c>
      <c r="H53" s="8">
        <v>22594</v>
      </c>
      <c r="I53" s="8">
        <f>Tabel16[[#This Row],[RegistratieBedrag]]*1.21</f>
        <v>27338.739999999998</v>
      </c>
      <c r="J53" s="1" t="s">
        <v>706</v>
      </c>
      <c r="K53" t="s">
        <v>317</v>
      </c>
      <c r="L53" t="s">
        <v>316</v>
      </c>
      <c r="M53" s="2">
        <v>2</v>
      </c>
    </row>
    <row r="54" spans="1:13" x14ac:dyDescent="0.25">
      <c r="A54" t="s">
        <v>358</v>
      </c>
      <c r="B54" t="s">
        <v>357</v>
      </c>
      <c r="C54" t="s">
        <v>300</v>
      </c>
      <c r="D54" t="s">
        <v>356</v>
      </c>
      <c r="E54" t="s">
        <v>355</v>
      </c>
      <c r="F54" t="s">
        <v>354</v>
      </c>
      <c r="G54">
        <v>2017</v>
      </c>
      <c r="H54" s="8">
        <v>19509</v>
      </c>
      <c r="I54" s="8">
        <f>Tabel16[[#This Row],[RegistratieBedrag]]*1.21</f>
        <v>23605.89</v>
      </c>
      <c r="J54" s="1" t="s">
        <v>706</v>
      </c>
      <c r="K54" t="s">
        <v>16</v>
      </c>
      <c r="L54" t="s">
        <v>17</v>
      </c>
      <c r="M54" s="6">
        <v>3</v>
      </c>
    </row>
    <row r="55" spans="1:13" x14ac:dyDescent="0.25">
      <c r="A55" t="s">
        <v>353</v>
      </c>
      <c r="B55" t="s">
        <v>352</v>
      </c>
      <c r="C55" t="s">
        <v>351</v>
      </c>
      <c r="D55" t="s">
        <v>350</v>
      </c>
      <c r="E55" t="s">
        <v>349</v>
      </c>
      <c r="F55" t="s">
        <v>348</v>
      </c>
      <c r="G55">
        <v>2016</v>
      </c>
      <c r="H55" s="8">
        <v>42573.34</v>
      </c>
      <c r="I55" s="8">
        <f>Tabel16[[#This Row],[RegistratieBedrag]]*1.21</f>
        <v>51513.741399999992</v>
      </c>
      <c r="J55" t="s">
        <v>62</v>
      </c>
      <c r="K55" t="s">
        <v>81</v>
      </c>
      <c r="L55" t="s">
        <v>17</v>
      </c>
      <c r="M55" s="6">
        <v>3</v>
      </c>
    </row>
    <row r="56" spans="1:13" x14ac:dyDescent="0.25">
      <c r="A56" t="s">
        <v>347</v>
      </c>
      <c r="B56" t="s">
        <v>346</v>
      </c>
      <c r="C56" t="s">
        <v>345</v>
      </c>
      <c r="D56" t="s">
        <v>344</v>
      </c>
      <c r="E56" t="s">
        <v>343</v>
      </c>
      <c r="F56" t="s">
        <v>342</v>
      </c>
      <c r="G56">
        <v>2017</v>
      </c>
      <c r="H56" s="8">
        <v>42608.09</v>
      </c>
      <c r="I56" s="8">
        <f>Tabel16[[#This Row],[RegistratieBedrag]]*1.21</f>
        <v>51555.788899999992</v>
      </c>
      <c r="J56" t="s">
        <v>62</v>
      </c>
      <c r="K56" t="s">
        <v>14</v>
      </c>
      <c r="L56" t="s">
        <v>15</v>
      </c>
      <c r="M56" s="6">
        <v>3</v>
      </c>
    </row>
    <row r="57" spans="1:13" x14ac:dyDescent="0.25">
      <c r="A57" t="s">
        <v>341</v>
      </c>
      <c r="B57" t="s">
        <v>340</v>
      </c>
      <c r="C57" t="s">
        <v>300</v>
      </c>
      <c r="D57" t="s">
        <v>339</v>
      </c>
      <c r="E57" t="s">
        <v>338</v>
      </c>
      <c r="F57" t="s">
        <v>337</v>
      </c>
      <c r="G57">
        <v>2014</v>
      </c>
      <c r="H57" s="8">
        <v>30375</v>
      </c>
      <c r="I57" s="8">
        <f>Tabel16[[#This Row],[RegistratieBedrag]]*1.21</f>
        <v>36753.75</v>
      </c>
      <c r="J57" t="s">
        <v>62</v>
      </c>
      <c r="K57" t="s">
        <v>30</v>
      </c>
      <c r="L57" t="s">
        <v>13</v>
      </c>
      <c r="M57" s="6">
        <v>3</v>
      </c>
    </row>
    <row r="58" spans="1:13" x14ac:dyDescent="0.25">
      <c r="A58" t="s">
        <v>336</v>
      </c>
      <c r="B58" t="s">
        <v>335</v>
      </c>
      <c r="C58" t="s">
        <v>300</v>
      </c>
      <c r="D58" t="s">
        <v>334</v>
      </c>
      <c r="E58" t="s">
        <v>333</v>
      </c>
      <c r="F58" t="s">
        <v>332</v>
      </c>
      <c r="G58">
        <v>2018</v>
      </c>
      <c r="H58" s="8">
        <v>41073</v>
      </c>
      <c r="I58" s="8">
        <f>Tabel16[[#This Row],[RegistratieBedrag]]*1.21</f>
        <v>49698.33</v>
      </c>
      <c r="J58" s="1" t="s">
        <v>706</v>
      </c>
      <c r="K58" t="s">
        <v>119</v>
      </c>
      <c r="L58" t="s">
        <v>17</v>
      </c>
      <c r="M58" s="2">
        <v>2</v>
      </c>
    </row>
    <row r="59" spans="1:13" x14ac:dyDescent="0.25">
      <c r="A59" t="s">
        <v>331</v>
      </c>
      <c r="B59" t="s">
        <v>330</v>
      </c>
      <c r="C59" t="s">
        <v>307</v>
      </c>
      <c r="D59" t="s">
        <v>329</v>
      </c>
      <c r="E59" t="s">
        <v>328</v>
      </c>
      <c r="F59" t="s">
        <v>327</v>
      </c>
      <c r="G59">
        <v>2020</v>
      </c>
      <c r="H59" s="8">
        <v>23404.68</v>
      </c>
      <c r="I59" s="8">
        <f>Tabel16[[#This Row],[RegistratieBedrag]]*1.21</f>
        <v>28319.662799999998</v>
      </c>
      <c r="J59" t="s">
        <v>62</v>
      </c>
      <c r="K59" t="s">
        <v>317</v>
      </c>
      <c r="L59" t="s">
        <v>316</v>
      </c>
      <c r="M59" s="2">
        <v>2</v>
      </c>
    </row>
    <row r="60" spans="1:13" x14ac:dyDescent="0.25">
      <c r="A60" t="s">
        <v>326</v>
      </c>
      <c r="B60" t="s">
        <v>325</v>
      </c>
      <c r="C60" t="s">
        <v>294</v>
      </c>
      <c r="D60" t="s">
        <v>320</v>
      </c>
      <c r="E60" t="s">
        <v>324</v>
      </c>
      <c r="F60" t="s">
        <v>323</v>
      </c>
      <c r="G60">
        <v>2015</v>
      </c>
      <c r="H60" s="8">
        <v>34685</v>
      </c>
      <c r="I60" s="8">
        <f>Tabel16[[#This Row],[RegistratieBedrag]]*1.21</f>
        <v>41968.85</v>
      </c>
      <c r="J60" t="s">
        <v>62</v>
      </c>
      <c r="K60" t="s">
        <v>16</v>
      </c>
      <c r="L60" t="s">
        <v>17</v>
      </c>
      <c r="M60" s="6">
        <v>3</v>
      </c>
    </row>
    <row r="61" spans="1:13" x14ac:dyDescent="0.25">
      <c r="A61" t="s">
        <v>322</v>
      </c>
      <c r="B61" t="s">
        <v>321</v>
      </c>
      <c r="C61" t="s">
        <v>294</v>
      </c>
      <c r="D61" t="s">
        <v>320</v>
      </c>
      <c r="E61" t="s">
        <v>319</v>
      </c>
      <c r="F61" t="s">
        <v>318</v>
      </c>
      <c r="G61">
        <v>2015</v>
      </c>
      <c r="H61" s="8">
        <v>32524</v>
      </c>
      <c r="I61" s="8">
        <f>Tabel16[[#This Row],[RegistratieBedrag]]*1.21</f>
        <v>39354.04</v>
      </c>
      <c r="J61" t="s">
        <v>62</v>
      </c>
      <c r="K61" t="s">
        <v>317</v>
      </c>
      <c r="L61" t="s">
        <v>316</v>
      </c>
      <c r="M61" s="6">
        <v>3</v>
      </c>
    </row>
    <row r="62" spans="1:13" x14ac:dyDescent="0.25">
      <c r="A62" t="s">
        <v>315</v>
      </c>
      <c r="B62" t="s">
        <v>314</v>
      </c>
      <c r="C62" t="s">
        <v>313</v>
      </c>
      <c r="D62" t="s">
        <v>312</v>
      </c>
      <c r="E62" t="s">
        <v>311</v>
      </c>
      <c r="F62" t="s">
        <v>310</v>
      </c>
      <c r="G62">
        <v>2014</v>
      </c>
      <c r="H62" s="8">
        <v>46291</v>
      </c>
      <c r="I62" s="8">
        <f>Tabel16[[#This Row],[RegistratieBedrag]]*1.21</f>
        <v>56012.11</v>
      </c>
      <c r="J62" t="s">
        <v>62</v>
      </c>
      <c r="K62" t="s">
        <v>303</v>
      </c>
      <c r="L62" t="s">
        <v>13</v>
      </c>
      <c r="M62" s="6">
        <v>3</v>
      </c>
    </row>
    <row r="63" spans="1:13" x14ac:dyDescent="0.25">
      <c r="A63" t="s">
        <v>309</v>
      </c>
      <c r="B63" t="s">
        <v>308</v>
      </c>
      <c r="C63" t="s">
        <v>307</v>
      </c>
      <c r="D63" t="s">
        <v>306</v>
      </c>
      <c r="E63" t="s">
        <v>305</v>
      </c>
      <c r="F63" t="s">
        <v>304</v>
      </c>
      <c r="G63">
        <v>2019</v>
      </c>
      <c r="H63" s="8">
        <v>41244.79</v>
      </c>
      <c r="I63" s="8">
        <f>Tabel16[[#This Row],[RegistratieBedrag]]*1.21</f>
        <v>49906.195899999999</v>
      </c>
      <c r="J63" t="s">
        <v>62</v>
      </c>
      <c r="K63" t="s">
        <v>303</v>
      </c>
      <c r="L63" t="s">
        <v>13</v>
      </c>
      <c r="M63" s="2">
        <v>2</v>
      </c>
    </row>
    <row r="64" spans="1:13" x14ac:dyDescent="0.25">
      <c r="A64" t="s">
        <v>302</v>
      </c>
      <c r="B64" t="s">
        <v>301</v>
      </c>
      <c r="C64" t="s">
        <v>300</v>
      </c>
      <c r="D64" t="s">
        <v>299</v>
      </c>
      <c r="E64" t="s">
        <v>298</v>
      </c>
      <c r="F64" t="s">
        <v>297</v>
      </c>
      <c r="G64">
        <v>2018</v>
      </c>
      <c r="H64" s="8">
        <v>23025</v>
      </c>
      <c r="I64" s="8">
        <f>Tabel16[[#This Row],[RegistratieBedrag]]*1.21</f>
        <v>27860.25</v>
      </c>
      <c r="J64" s="1" t="s">
        <v>706</v>
      </c>
      <c r="K64" t="s">
        <v>14</v>
      </c>
      <c r="L64" t="s">
        <v>15</v>
      </c>
      <c r="M64" s="2">
        <v>2</v>
      </c>
    </row>
    <row r="65" spans="1:13" x14ac:dyDescent="0.25">
      <c r="A65" t="s">
        <v>296</v>
      </c>
      <c r="B65" t="s">
        <v>295</v>
      </c>
      <c r="C65" t="s">
        <v>294</v>
      </c>
      <c r="D65" t="s">
        <v>293</v>
      </c>
      <c r="E65" t="s">
        <v>292</v>
      </c>
      <c r="F65" t="s">
        <v>291</v>
      </c>
      <c r="G65">
        <v>2018</v>
      </c>
      <c r="H65" s="8">
        <v>36344</v>
      </c>
      <c r="I65" s="8">
        <f>Tabel16[[#This Row],[RegistratieBedrag]]*1.21</f>
        <v>43976.24</v>
      </c>
      <c r="J65" t="s">
        <v>62</v>
      </c>
      <c r="K65" t="s">
        <v>14</v>
      </c>
      <c r="L65" t="s">
        <v>15</v>
      </c>
      <c r="M65" s="2">
        <v>2</v>
      </c>
    </row>
    <row r="67" spans="1:13" x14ac:dyDescent="0.25">
      <c r="H67" s="9" t="s">
        <v>705</v>
      </c>
      <c r="I67" s="9" t="s">
        <v>705</v>
      </c>
    </row>
    <row r="68" spans="1:13" x14ac:dyDescent="0.25">
      <c r="I68" s="9" t="s">
        <v>705</v>
      </c>
      <c r="K68" s="1" t="s">
        <v>694</v>
      </c>
    </row>
    <row r="69" spans="1:13" x14ac:dyDescent="0.25">
      <c r="K69" s="2" t="s">
        <v>695</v>
      </c>
    </row>
    <row r="70" spans="1:13" x14ac:dyDescent="0.25">
      <c r="K70" s="6" t="s">
        <v>699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18"/>
  <sheetViews>
    <sheetView workbookViewId="0">
      <selection activeCell="I2" sqref="I2"/>
    </sheetView>
  </sheetViews>
  <sheetFormatPr defaultColWidth="9.140625" defaultRowHeight="15" x14ac:dyDescent="0.25"/>
  <cols>
    <col min="1" max="1" width="11.85546875" customWidth="1"/>
    <col min="2" max="2" width="32" bestFit="1" customWidth="1"/>
    <col min="3" max="3" width="11" bestFit="1" customWidth="1"/>
    <col min="4" max="4" width="19.5703125" bestFit="1" customWidth="1"/>
    <col min="5" max="5" width="11.7109375" customWidth="1"/>
    <col min="6" max="6" width="19.140625" bestFit="1" customWidth="1"/>
    <col min="7" max="7" width="11.42578125" customWidth="1"/>
    <col min="8" max="9" width="18.85546875" customWidth="1"/>
    <col min="10" max="10" width="18.85546875" bestFit="1" customWidth="1"/>
    <col min="11" max="11" width="21" bestFit="1" customWidth="1"/>
    <col min="12" max="12" width="15.285156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704</v>
      </c>
      <c r="J1" t="s">
        <v>8</v>
      </c>
      <c r="K1" t="s">
        <v>9</v>
      </c>
      <c r="L1" t="s">
        <v>10</v>
      </c>
      <c r="M1" t="s">
        <v>696</v>
      </c>
    </row>
    <row r="2" spans="1:13" x14ac:dyDescent="0.25">
      <c r="H2" t="s">
        <v>702</v>
      </c>
      <c r="I2" s="1" t="s">
        <v>703</v>
      </c>
      <c r="M2" s="1"/>
    </row>
    <row r="3" spans="1:13" x14ac:dyDescent="0.25">
      <c r="A3" t="s">
        <v>290</v>
      </c>
      <c r="B3" t="s">
        <v>289</v>
      </c>
      <c r="C3" t="s">
        <v>288</v>
      </c>
      <c r="D3" t="s">
        <v>287</v>
      </c>
      <c r="E3" t="s">
        <v>121</v>
      </c>
      <c r="F3" t="s">
        <v>286</v>
      </c>
      <c r="G3">
        <v>2018</v>
      </c>
      <c r="H3" s="8">
        <v>30900</v>
      </c>
      <c r="I3" s="8">
        <f>Tabel15[[#This Row],[RegistratieBedrag]]*1.21</f>
        <v>37389</v>
      </c>
      <c r="J3" t="s">
        <v>237</v>
      </c>
      <c r="K3" t="s">
        <v>30</v>
      </c>
      <c r="L3" t="s">
        <v>13</v>
      </c>
      <c r="M3" s="2">
        <v>2</v>
      </c>
    </row>
    <row r="4" spans="1:13" x14ac:dyDescent="0.25">
      <c r="A4" t="s">
        <v>285</v>
      </c>
      <c r="B4" t="s">
        <v>284</v>
      </c>
      <c r="C4" t="s">
        <v>156</v>
      </c>
      <c r="D4" t="s">
        <v>283</v>
      </c>
      <c r="E4" t="s">
        <v>282</v>
      </c>
      <c r="F4" t="s">
        <v>281</v>
      </c>
      <c r="G4">
        <v>2012</v>
      </c>
      <c r="H4" s="8">
        <v>63470</v>
      </c>
      <c r="I4" s="8">
        <f>Tabel15[[#This Row],[RegistratieBedrag]]*1.21</f>
        <v>76798.7</v>
      </c>
      <c r="J4" t="s">
        <v>237</v>
      </c>
      <c r="K4" t="s">
        <v>269</v>
      </c>
      <c r="L4" t="s">
        <v>13</v>
      </c>
      <c r="M4" s="2">
        <v>2</v>
      </c>
    </row>
    <row r="5" spans="1:13" x14ac:dyDescent="0.25">
      <c r="A5" t="s">
        <v>280</v>
      </c>
      <c r="B5" t="s">
        <v>241</v>
      </c>
      <c r="C5" t="s">
        <v>156</v>
      </c>
      <c r="D5" t="s">
        <v>240</v>
      </c>
      <c r="E5" t="s">
        <v>279</v>
      </c>
      <c r="F5" t="s">
        <v>278</v>
      </c>
      <c r="G5">
        <v>2017</v>
      </c>
      <c r="H5" s="8">
        <v>60185</v>
      </c>
      <c r="I5" s="8">
        <f>Tabel15[[#This Row],[RegistratieBedrag]]*1.21</f>
        <v>72823.849999999991</v>
      </c>
      <c r="J5" t="s">
        <v>237</v>
      </c>
      <c r="K5" t="s">
        <v>277</v>
      </c>
      <c r="L5" t="s">
        <v>13</v>
      </c>
      <c r="M5" s="2">
        <v>2</v>
      </c>
    </row>
    <row r="6" spans="1:13" x14ac:dyDescent="0.25">
      <c r="A6" t="s">
        <v>276</v>
      </c>
      <c r="B6" t="s">
        <v>241</v>
      </c>
      <c r="C6" t="s">
        <v>156</v>
      </c>
      <c r="D6" t="s">
        <v>240</v>
      </c>
      <c r="E6" t="s">
        <v>275</v>
      </c>
      <c r="F6" t="s">
        <v>274</v>
      </c>
      <c r="G6">
        <v>2017</v>
      </c>
      <c r="H6" s="8">
        <v>60185</v>
      </c>
      <c r="I6" s="8">
        <f>Tabel15[[#This Row],[RegistratieBedrag]]*1.21</f>
        <v>72823.849999999991</v>
      </c>
      <c r="J6" t="s">
        <v>237</v>
      </c>
      <c r="K6" t="s">
        <v>273</v>
      </c>
      <c r="L6" t="s">
        <v>13</v>
      </c>
      <c r="M6" s="2">
        <v>2</v>
      </c>
    </row>
    <row r="7" spans="1:13" x14ac:dyDescent="0.25">
      <c r="A7" t="s">
        <v>272</v>
      </c>
      <c r="B7" t="s">
        <v>241</v>
      </c>
      <c r="C7" t="s">
        <v>156</v>
      </c>
      <c r="D7" t="s">
        <v>240</v>
      </c>
      <c r="E7" t="s">
        <v>271</v>
      </c>
      <c r="F7" t="s">
        <v>270</v>
      </c>
      <c r="G7">
        <v>2018</v>
      </c>
      <c r="H7" s="8">
        <v>62295</v>
      </c>
      <c r="I7" s="8">
        <f>Tabel15[[#This Row],[RegistratieBedrag]]*1.21</f>
        <v>75376.95</v>
      </c>
      <c r="J7" t="s">
        <v>237</v>
      </c>
      <c r="K7" t="s">
        <v>269</v>
      </c>
      <c r="L7" t="s">
        <v>13</v>
      </c>
      <c r="M7" s="2">
        <v>2</v>
      </c>
    </row>
    <row r="8" spans="1:13" x14ac:dyDescent="0.25">
      <c r="A8" t="s">
        <v>268</v>
      </c>
      <c r="B8" t="s">
        <v>241</v>
      </c>
      <c r="C8" t="s">
        <v>156</v>
      </c>
      <c r="D8" t="s">
        <v>240</v>
      </c>
      <c r="E8" t="s">
        <v>267</v>
      </c>
      <c r="F8" t="s">
        <v>266</v>
      </c>
      <c r="G8">
        <v>2016</v>
      </c>
      <c r="H8" s="8">
        <v>60700</v>
      </c>
      <c r="I8" s="8">
        <f>Tabel15[[#This Row],[RegistratieBedrag]]*1.21</f>
        <v>73447</v>
      </c>
      <c r="J8" t="s">
        <v>237</v>
      </c>
      <c r="K8" t="s">
        <v>265</v>
      </c>
      <c r="L8" t="s">
        <v>13</v>
      </c>
      <c r="M8" s="2">
        <v>2</v>
      </c>
    </row>
    <row r="9" spans="1:13" x14ac:dyDescent="0.25">
      <c r="A9" t="s">
        <v>264</v>
      </c>
      <c r="B9" t="s">
        <v>263</v>
      </c>
      <c r="C9" t="s">
        <v>262</v>
      </c>
      <c r="D9" t="s">
        <v>261</v>
      </c>
      <c r="E9" t="s">
        <v>260</v>
      </c>
      <c r="F9" t="s">
        <v>259</v>
      </c>
      <c r="G9">
        <v>2015</v>
      </c>
      <c r="H9" s="8">
        <v>78050</v>
      </c>
      <c r="I9" s="8">
        <f>Tabel15[[#This Row],[RegistratieBedrag]]*1.21</f>
        <v>94440.5</v>
      </c>
      <c r="J9" t="s">
        <v>237</v>
      </c>
      <c r="K9" t="s">
        <v>258</v>
      </c>
      <c r="L9" t="s">
        <v>13</v>
      </c>
      <c r="M9" s="2">
        <v>2</v>
      </c>
    </row>
    <row r="10" spans="1:13" x14ac:dyDescent="0.25">
      <c r="A10" t="s">
        <v>257</v>
      </c>
      <c r="B10" t="s">
        <v>256</v>
      </c>
      <c r="C10" t="s">
        <v>97</v>
      </c>
      <c r="D10" t="s">
        <v>255</v>
      </c>
      <c r="E10" t="s">
        <v>254</v>
      </c>
      <c r="F10" t="s">
        <v>253</v>
      </c>
      <c r="G10">
        <v>2010</v>
      </c>
      <c r="H10" s="8">
        <v>35530</v>
      </c>
      <c r="I10" s="8">
        <f>Tabel15[[#This Row],[RegistratieBedrag]]*1.21</f>
        <v>42991.299999999996</v>
      </c>
      <c r="J10" t="s">
        <v>237</v>
      </c>
      <c r="K10" t="s">
        <v>14</v>
      </c>
      <c r="L10" t="s">
        <v>15</v>
      </c>
      <c r="M10" s="1">
        <v>1</v>
      </c>
    </row>
    <row r="11" spans="1:13" x14ac:dyDescent="0.25">
      <c r="A11" t="s">
        <v>252</v>
      </c>
      <c r="B11" t="s">
        <v>251</v>
      </c>
      <c r="C11" t="s">
        <v>18</v>
      </c>
      <c r="D11" t="s">
        <v>250</v>
      </c>
      <c r="E11" t="s">
        <v>249</v>
      </c>
      <c r="F11" t="s">
        <v>248</v>
      </c>
      <c r="G11">
        <v>2016</v>
      </c>
      <c r="H11" s="8">
        <v>81040</v>
      </c>
      <c r="I11" s="8">
        <f>Tabel15[[#This Row],[RegistratieBedrag]]*1.21</f>
        <v>98058.4</v>
      </c>
      <c r="J11" t="s">
        <v>237</v>
      </c>
      <c r="K11" t="s">
        <v>247</v>
      </c>
      <c r="L11" t="s">
        <v>13</v>
      </c>
      <c r="M11" s="2">
        <v>2</v>
      </c>
    </row>
    <row r="12" spans="1:13" x14ac:dyDescent="0.25">
      <c r="A12" t="s">
        <v>246</v>
      </c>
      <c r="B12" t="s">
        <v>241</v>
      </c>
      <c r="C12" t="s">
        <v>156</v>
      </c>
      <c r="D12" t="s">
        <v>240</v>
      </c>
      <c r="E12" t="s">
        <v>245</v>
      </c>
      <c r="F12" t="s">
        <v>244</v>
      </c>
      <c r="G12">
        <v>2016</v>
      </c>
      <c r="H12" s="8">
        <v>60340</v>
      </c>
      <c r="I12" s="8">
        <f>Tabel15[[#This Row],[RegistratieBedrag]]*1.21</f>
        <v>73011.399999999994</v>
      </c>
      <c r="J12" t="s">
        <v>237</v>
      </c>
      <c r="K12" t="s">
        <v>243</v>
      </c>
      <c r="L12" t="s">
        <v>13</v>
      </c>
      <c r="M12" s="2">
        <v>2</v>
      </c>
    </row>
    <row r="13" spans="1:13" x14ac:dyDescent="0.25">
      <c r="A13" t="s">
        <v>242</v>
      </c>
      <c r="B13" t="s">
        <v>241</v>
      </c>
      <c r="C13" t="s">
        <v>156</v>
      </c>
      <c r="D13" t="s">
        <v>240</v>
      </c>
      <c r="E13" t="s">
        <v>239</v>
      </c>
      <c r="F13" t="s">
        <v>238</v>
      </c>
      <c r="G13">
        <v>2017</v>
      </c>
      <c r="H13" s="8">
        <v>60185</v>
      </c>
      <c r="I13" s="8">
        <f>Tabel15[[#This Row],[RegistratieBedrag]]*1.21</f>
        <v>72823.849999999991</v>
      </c>
      <c r="J13" t="s">
        <v>237</v>
      </c>
      <c r="K13" t="s">
        <v>236</v>
      </c>
      <c r="L13" t="s">
        <v>13</v>
      </c>
      <c r="M13" s="2">
        <v>2</v>
      </c>
    </row>
    <row r="15" spans="1:13" x14ac:dyDescent="0.25">
      <c r="I15" s="9" t="s">
        <v>705</v>
      </c>
    </row>
    <row r="17" spans="6:6" x14ac:dyDescent="0.25">
      <c r="F17" s="1" t="s">
        <v>694</v>
      </c>
    </row>
    <row r="18" spans="6:6" x14ac:dyDescent="0.25">
      <c r="F18" s="2" t="s">
        <v>697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39"/>
  <sheetViews>
    <sheetView workbookViewId="0">
      <selection activeCell="I36" sqref="I36"/>
    </sheetView>
  </sheetViews>
  <sheetFormatPr defaultColWidth="9.140625" defaultRowHeight="15" x14ac:dyDescent="0.25"/>
  <cols>
    <col min="1" max="1" width="11.85546875" customWidth="1"/>
    <col min="2" max="2" width="30.85546875" bestFit="1" customWidth="1"/>
    <col min="3" max="3" width="16.85546875" bestFit="1" customWidth="1"/>
    <col min="4" max="4" width="13.42578125" bestFit="1" customWidth="1"/>
    <col min="5" max="5" width="11.7109375" customWidth="1"/>
    <col min="6" max="6" width="20.85546875" bestFit="1" customWidth="1"/>
    <col min="7" max="7" width="11.42578125" customWidth="1"/>
    <col min="8" max="9" width="18.85546875" customWidth="1"/>
    <col min="10" max="10" width="17.28515625" bestFit="1" customWidth="1"/>
    <col min="11" max="11" width="24.42578125" bestFit="1" customWidth="1"/>
    <col min="12" max="12" width="15.285156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704</v>
      </c>
      <c r="J1" t="s">
        <v>8</v>
      </c>
      <c r="K1" t="s">
        <v>9</v>
      </c>
      <c r="L1" t="s">
        <v>10</v>
      </c>
      <c r="M1" t="s">
        <v>696</v>
      </c>
    </row>
    <row r="2" spans="1:13" x14ac:dyDescent="0.25">
      <c r="H2" t="s">
        <v>702</v>
      </c>
      <c r="I2" s="1" t="s">
        <v>703</v>
      </c>
      <c r="M2" s="3"/>
    </row>
    <row r="3" spans="1:13" x14ac:dyDescent="0.25">
      <c r="A3" t="s">
        <v>235</v>
      </c>
      <c r="B3" t="s">
        <v>234</v>
      </c>
      <c r="C3" t="s">
        <v>224</v>
      </c>
      <c r="D3" t="s">
        <v>223</v>
      </c>
      <c r="E3" t="s">
        <v>233</v>
      </c>
      <c r="F3" t="s">
        <v>232</v>
      </c>
      <c r="G3">
        <v>2011</v>
      </c>
      <c r="H3" s="8">
        <v>90350</v>
      </c>
      <c r="I3" s="8">
        <f>Tabel14[[#This Row],[RegistratieBedrag]]*1.21</f>
        <v>109323.5</v>
      </c>
      <c r="J3" t="s">
        <v>82</v>
      </c>
      <c r="K3" t="s">
        <v>16</v>
      </c>
      <c r="L3" t="s">
        <v>17</v>
      </c>
      <c r="M3" s="3">
        <v>1</v>
      </c>
    </row>
    <row r="4" spans="1:13" x14ac:dyDescent="0.25">
      <c r="A4" t="s">
        <v>231</v>
      </c>
      <c r="B4" t="s">
        <v>230</v>
      </c>
      <c r="C4" t="s">
        <v>150</v>
      </c>
      <c r="D4" t="s">
        <v>229</v>
      </c>
      <c r="E4" t="s">
        <v>228</v>
      </c>
      <c r="F4" t="s">
        <v>227</v>
      </c>
      <c r="G4">
        <v>2021</v>
      </c>
      <c r="H4" s="8">
        <v>100000</v>
      </c>
      <c r="I4" s="8">
        <f>Tabel14[[#This Row],[RegistratieBedrag]]*1.21</f>
        <v>121000</v>
      </c>
      <c r="J4" t="s">
        <v>82</v>
      </c>
      <c r="K4" t="s">
        <v>16</v>
      </c>
      <c r="L4" t="s">
        <v>17</v>
      </c>
      <c r="M4" s="4">
        <v>2</v>
      </c>
    </row>
    <row r="5" spans="1:13" x14ac:dyDescent="0.25">
      <c r="A5" t="s">
        <v>226</v>
      </c>
      <c r="B5" t="s">
        <v>225</v>
      </c>
      <c r="C5" t="s">
        <v>224</v>
      </c>
      <c r="D5" t="s">
        <v>223</v>
      </c>
      <c r="E5" t="s">
        <v>222</v>
      </c>
      <c r="F5" t="s">
        <v>221</v>
      </c>
      <c r="G5">
        <v>2012</v>
      </c>
      <c r="H5" s="8">
        <v>77270</v>
      </c>
      <c r="I5" s="8">
        <f>Tabel14[[#This Row],[RegistratieBedrag]]*1.21</f>
        <v>93496.7</v>
      </c>
      <c r="J5" t="s">
        <v>82</v>
      </c>
      <c r="K5" t="s">
        <v>16</v>
      </c>
      <c r="L5" t="s">
        <v>17</v>
      </c>
      <c r="M5" s="3">
        <v>1</v>
      </c>
    </row>
    <row r="6" spans="1:13" x14ac:dyDescent="0.25">
      <c r="A6" t="s">
        <v>220</v>
      </c>
      <c r="B6" t="s">
        <v>219</v>
      </c>
      <c r="C6" t="s">
        <v>156</v>
      </c>
      <c r="D6" t="s">
        <v>197</v>
      </c>
      <c r="E6" t="s">
        <v>218</v>
      </c>
      <c r="F6" t="s">
        <v>217</v>
      </c>
      <c r="G6">
        <v>2021</v>
      </c>
      <c r="H6" s="8">
        <v>62000</v>
      </c>
      <c r="I6" s="8">
        <f>Tabel14[[#This Row],[RegistratieBedrag]]*1.21</f>
        <v>75020</v>
      </c>
      <c r="J6" t="s">
        <v>82</v>
      </c>
      <c r="K6" t="s">
        <v>12</v>
      </c>
      <c r="L6" t="s">
        <v>13</v>
      </c>
      <c r="M6" s="4">
        <v>2</v>
      </c>
    </row>
    <row r="7" spans="1:13" x14ac:dyDescent="0.25">
      <c r="A7" t="s">
        <v>216</v>
      </c>
      <c r="B7" t="s">
        <v>215</v>
      </c>
      <c r="C7" t="s">
        <v>150</v>
      </c>
      <c r="D7" t="s">
        <v>214</v>
      </c>
      <c r="E7" t="s">
        <v>213</v>
      </c>
      <c r="F7" t="s">
        <v>212</v>
      </c>
      <c r="G7">
        <v>2021</v>
      </c>
      <c r="H7" s="8">
        <v>79500</v>
      </c>
      <c r="I7" s="8">
        <f>Tabel14[[#This Row],[RegistratieBedrag]]*1.21</f>
        <v>96195</v>
      </c>
      <c r="J7" t="s">
        <v>82</v>
      </c>
      <c r="K7" t="s">
        <v>16</v>
      </c>
      <c r="L7" t="s">
        <v>17</v>
      </c>
      <c r="M7" s="4">
        <v>2</v>
      </c>
    </row>
    <row r="8" spans="1:13" x14ac:dyDescent="0.25">
      <c r="A8" t="s">
        <v>211</v>
      </c>
      <c r="B8" t="s">
        <v>210</v>
      </c>
      <c r="C8" t="s">
        <v>209</v>
      </c>
      <c r="D8" t="s">
        <v>208</v>
      </c>
      <c r="E8" t="s">
        <v>207</v>
      </c>
      <c r="F8" t="s">
        <v>206</v>
      </c>
      <c r="G8">
        <v>2019</v>
      </c>
      <c r="H8" s="8">
        <v>33400</v>
      </c>
      <c r="I8" s="8">
        <f>Tabel14[[#This Row],[RegistratieBedrag]]*1.21</f>
        <v>40414</v>
      </c>
      <c r="J8" t="s">
        <v>82</v>
      </c>
      <c r="K8" t="s">
        <v>30</v>
      </c>
      <c r="L8" t="s">
        <v>13</v>
      </c>
      <c r="M8" s="3">
        <v>1</v>
      </c>
    </row>
    <row r="9" spans="1:13" x14ac:dyDescent="0.25">
      <c r="A9" t="s">
        <v>205</v>
      </c>
      <c r="B9" t="s">
        <v>204</v>
      </c>
      <c r="C9" t="s">
        <v>203</v>
      </c>
      <c r="D9" t="s">
        <v>202</v>
      </c>
      <c r="E9" t="s">
        <v>201</v>
      </c>
      <c r="F9" t="s">
        <v>200</v>
      </c>
      <c r="G9">
        <v>2019</v>
      </c>
      <c r="H9" s="8">
        <v>26215</v>
      </c>
      <c r="I9" s="8">
        <f>Tabel14[[#This Row],[RegistratieBedrag]]*1.21</f>
        <v>31720.149999999998</v>
      </c>
      <c r="J9" t="s">
        <v>82</v>
      </c>
      <c r="K9" t="s">
        <v>12</v>
      </c>
      <c r="L9" t="s">
        <v>13</v>
      </c>
      <c r="M9" s="3">
        <v>1</v>
      </c>
    </row>
    <row r="10" spans="1:13" x14ac:dyDescent="0.25">
      <c r="A10" t="s">
        <v>199</v>
      </c>
      <c r="B10" t="s">
        <v>198</v>
      </c>
      <c r="C10" t="s">
        <v>156</v>
      </c>
      <c r="D10" t="s">
        <v>197</v>
      </c>
      <c r="E10" t="s">
        <v>196</v>
      </c>
      <c r="F10" t="s">
        <v>195</v>
      </c>
      <c r="G10">
        <v>2018</v>
      </c>
      <c r="H10" s="8">
        <v>62000</v>
      </c>
      <c r="I10" s="8">
        <f>Tabel14[[#This Row],[RegistratieBedrag]]*1.21</f>
        <v>75020</v>
      </c>
      <c r="J10" t="s">
        <v>82</v>
      </c>
      <c r="K10" t="s">
        <v>12</v>
      </c>
      <c r="L10" t="s">
        <v>13</v>
      </c>
      <c r="M10" s="4">
        <v>2</v>
      </c>
    </row>
    <row r="11" spans="1:13" x14ac:dyDescent="0.25">
      <c r="A11" t="s">
        <v>194</v>
      </c>
      <c r="B11" t="s">
        <v>193</v>
      </c>
      <c r="C11" t="s">
        <v>192</v>
      </c>
      <c r="D11" t="s">
        <v>191</v>
      </c>
      <c r="E11" t="s">
        <v>190</v>
      </c>
      <c r="F11" t="s">
        <v>189</v>
      </c>
      <c r="G11">
        <v>2015</v>
      </c>
      <c r="H11" s="8">
        <v>51600</v>
      </c>
      <c r="I11" s="8">
        <f>Tabel14[[#This Row],[RegistratieBedrag]]*1.21</f>
        <v>62436</v>
      </c>
      <c r="J11" t="s">
        <v>82</v>
      </c>
      <c r="K11" t="s">
        <v>30</v>
      </c>
      <c r="L11" t="s">
        <v>13</v>
      </c>
      <c r="M11" s="3">
        <v>1</v>
      </c>
    </row>
    <row r="12" spans="1:13" x14ac:dyDescent="0.25">
      <c r="A12" t="s">
        <v>188</v>
      </c>
      <c r="B12" t="s">
        <v>187</v>
      </c>
      <c r="C12" t="s">
        <v>156</v>
      </c>
      <c r="D12" t="s">
        <v>186</v>
      </c>
      <c r="E12" t="s">
        <v>185</v>
      </c>
      <c r="F12" t="s">
        <v>184</v>
      </c>
      <c r="G12">
        <v>2011</v>
      </c>
      <c r="H12" s="8">
        <v>50070</v>
      </c>
      <c r="I12" s="8">
        <f>Tabel14[[#This Row],[RegistratieBedrag]]*1.21</f>
        <v>60584.7</v>
      </c>
      <c r="J12" t="s">
        <v>82</v>
      </c>
      <c r="K12" t="s">
        <v>12</v>
      </c>
      <c r="L12" t="s">
        <v>13</v>
      </c>
      <c r="M12" s="3">
        <v>1</v>
      </c>
    </row>
    <row r="13" spans="1:13" x14ac:dyDescent="0.25">
      <c r="A13" t="s">
        <v>183</v>
      </c>
      <c r="B13" t="s">
        <v>182</v>
      </c>
      <c r="C13" t="s">
        <v>181</v>
      </c>
      <c r="D13" t="s">
        <v>180</v>
      </c>
      <c r="E13" t="s">
        <v>179</v>
      </c>
      <c r="F13" t="s">
        <v>178</v>
      </c>
      <c r="G13">
        <v>2018</v>
      </c>
      <c r="H13" s="8">
        <v>103777</v>
      </c>
      <c r="I13" s="8">
        <f>Tabel14[[#This Row],[RegistratieBedrag]]*1.21</f>
        <v>125570.17</v>
      </c>
      <c r="J13" t="s">
        <v>82</v>
      </c>
      <c r="K13" t="s">
        <v>16</v>
      </c>
      <c r="L13" t="s">
        <v>17</v>
      </c>
      <c r="M13" s="4">
        <v>2</v>
      </c>
    </row>
    <row r="14" spans="1:13" x14ac:dyDescent="0.25">
      <c r="A14" t="s">
        <v>177</v>
      </c>
      <c r="B14" t="s">
        <v>129</v>
      </c>
      <c r="C14" t="s">
        <v>128</v>
      </c>
      <c r="D14" t="s">
        <v>127</v>
      </c>
      <c r="E14" t="s">
        <v>176</v>
      </c>
      <c r="F14" t="s">
        <v>175</v>
      </c>
      <c r="G14">
        <v>2019</v>
      </c>
      <c r="H14" s="8">
        <v>81750</v>
      </c>
      <c r="I14" s="8">
        <f>Tabel14[[#This Row],[RegistratieBedrag]]*1.21</f>
        <v>98917.5</v>
      </c>
      <c r="J14" t="s">
        <v>82</v>
      </c>
      <c r="K14" t="s">
        <v>16</v>
      </c>
      <c r="L14" t="s">
        <v>17</v>
      </c>
      <c r="M14" s="4">
        <v>2</v>
      </c>
    </row>
    <row r="15" spans="1:13" x14ac:dyDescent="0.25">
      <c r="A15" t="s">
        <v>174</v>
      </c>
      <c r="B15" t="s">
        <v>173</v>
      </c>
      <c r="C15" t="s">
        <v>172</v>
      </c>
      <c r="D15" t="s">
        <v>171</v>
      </c>
      <c r="E15" t="s">
        <v>170</v>
      </c>
      <c r="F15" t="s">
        <v>169</v>
      </c>
      <c r="G15">
        <v>2017</v>
      </c>
      <c r="H15" s="8">
        <v>30910</v>
      </c>
      <c r="I15" s="8">
        <f>Tabel14[[#This Row],[RegistratieBedrag]]*1.21</f>
        <v>37401.1</v>
      </c>
      <c r="J15" t="s">
        <v>82</v>
      </c>
      <c r="K15" t="s">
        <v>14</v>
      </c>
      <c r="L15" t="s">
        <v>15</v>
      </c>
      <c r="M15" s="3">
        <v>1</v>
      </c>
    </row>
    <row r="16" spans="1:13" x14ac:dyDescent="0.25">
      <c r="A16" t="s">
        <v>168</v>
      </c>
      <c r="B16" t="s">
        <v>167</v>
      </c>
      <c r="C16" t="s">
        <v>128</v>
      </c>
      <c r="D16" t="s">
        <v>166</v>
      </c>
      <c r="E16" t="s">
        <v>165</v>
      </c>
      <c r="F16" t="s">
        <v>164</v>
      </c>
      <c r="G16">
        <v>2017</v>
      </c>
      <c r="H16" s="8">
        <v>143320</v>
      </c>
      <c r="I16" s="8">
        <f>Tabel14[[#This Row],[RegistratieBedrag]]*1.21</f>
        <v>173417.19999999998</v>
      </c>
      <c r="J16" t="s">
        <v>82</v>
      </c>
      <c r="K16" t="s">
        <v>30</v>
      </c>
      <c r="L16" t="s">
        <v>13</v>
      </c>
      <c r="M16" s="4">
        <v>2</v>
      </c>
    </row>
    <row r="17" spans="1:13" x14ac:dyDescent="0.25">
      <c r="A17" t="s">
        <v>163</v>
      </c>
      <c r="B17" t="s">
        <v>162</v>
      </c>
      <c r="C17" t="s">
        <v>162</v>
      </c>
      <c r="D17" t="s">
        <v>161</v>
      </c>
      <c r="E17" t="s">
        <v>160</v>
      </c>
      <c r="F17" t="s">
        <v>159</v>
      </c>
      <c r="G17">
        <v>2008</v>
      </c>
      <c r="H17" s="8">
        <v>30910</v>
      </c>
      <c r="I17" s="8">
        <f>Tabel14[[#This Row],[RegistratieBedrag]]*1.21</f>
        <v>37401.1</v>
      </c>
      <c r="J17" t="s">
        <v>82</v>
      </c>
      <c r="K17" t="s">
        <v>14</v>
      </c>
      <c r="L17" t="s">
        <v>15</v>
      </c>
      <c r="M17" s="3">
        <v>1</v>
      </c>
    </row>
    <row r="18" spans="1:13" x14ac:dyDescent="0.25">
      <c r="A18" t="s">
        <v>158</v>
      </c>
      <c r="B18" t="s">
        <v>157</v>
      </c>
      <c r="C18" t="s">
        <v>156</v>
      </c>
      <c r="D18" t="s">
        <v>155</v>
      </c>
      <c r="E18" t="s">
        <v>154</v>
      </c>
      <c r="F18" t="s">
        <v>153</v>
      </c>
      <c r="G18">
        <v>2014</v>
      </c>
      <c r="H18" s="8">
        <v>32000</v>
      </c>
      <c r="I18" s="8">
        <f>Tabel14[[#This Row],[RegistratieBedrag]]*1.21</f>
        <v>38720</v>
      </c>
      <c r="J18" t="s">
        <v>82</v>
      </c>
      <c r="K18" t="s">
        <v>14</v>
      </c>
      <c r="L18" t="s">
        <v>15</v>
      </c>
      <c r="M18" s="3">
        <v>1</v>
      </c>
    </row>
    <row r="19" spans="1:13" x14ac:dyDescent="0.25">
      <c r="A19" t="s">
        <v>152</v>
      </c>
      <c r="B19" t="s">
        <v>151</v>
      </c>
      <c r="C19" t="s">
        <v>150</v>
      </c>
      <c r="D19" t="s">
        <v>149</v>
      </c>
      <c r="E19" t="s">
        <v>148</v>
      </c>
      <c r="F19" t="s">
        <v>147</v>
      </c>
      <c r="G19">
        <v>2018</v>
      </c>
      <c r="H19" s="8">
        <v>79990.600000000006</v>
      </c>
      <c r="I19" s="8">
        <f>Tabel14[[#This Row],[RegistratieBedrag]]*1.21</f>
        <v>96788.626000000004</v>
      </c>
      <c r="J19" t="s">
        <v>82</v>
      </c>
      <c r="K19" t="s">
        <v>16</v>
      </c>
      <c r="L19" t="s">
        <v>17</v>
      </c>
      <c r="M19" s="4">
        <v>2</v>
      </c>
    </row>
    <row r="20" spans="1:13" x14ac:dyDescent="0.25">
      <c r="A20" t="s">
        <v>146</v>
      </c>
      <c r="B20" t="s">
        <v>145</v>
      </c>
      <c r="C20" t="s">
        <v>144</v>
      </c>
      <c r="D20" t="s">
        <v>143</v>
      </c>
      <c r="E20" t="s">
        <v>142</v>
      </c>
      <c r="F20" t="s">
        <v>141</v>
      </c>
      <c r="G20">
        <v>2015</v>
      </c>
      <c r="H20" s="8">
        <v>50620</v>
      </c>
      <c r="I20" s="8">
        <f>Tabel14[[#This Row],[RegistratieBedrag]]*1.21</f>
        <v>61250.2</v>
      </c>
      <c r="J20" t="s">
        <v>82</v>
      </c>
      <c r="K20" t="s">
        <v>12</v>
      </c>
      <c r="L20" t="s">
        <v>13</v>
      </c>
      <c r="M20" s="3">
        <v>1</v>
      </c>
    </row>
    <row r="21" spans="1:13" x14ac:dyDescent="0.25">
      <c r="A21" t="s">
        <v>140</v>
      </c>
      <c r="B21" t="s">
        <v>98</v>
      </c>
      <c r="C21" t="s">
        <v>139</v>
      </c>
      <c r="D21" t="s">
        <v>138</v>
      </c>
      <c r="E21" t="s">
        <v>137</v>
      </c>
      <c r="F21" t="s">
        <v>136</v>
      </c>
      <c r="G21">
        <v>2016</v>
      </c>
      <c r="H21" s="8">
        <v>13557.5</v>
      </c>
      <c r="I21" s="8">
        <f>Tabel14[[#This Row],[RegistratieBedrag]]*1.21</f>
        <v>16404.575000000001</v>
      </c>
      <c r="J21" t="s">
        <v>82</v>
      </c>
      <c r="K21" t="s">
        <v>14</v>
      </c>
      <c r="L21" t="s">
        <v>15</v>
      </c>
      <c r="M21" s="3">
        <v>1</v>
      </c>
    </row>
    <row r="22" spans="1:13" x14ac:dyDescent="0.25">
      <c r="A22" t="s">
        <v>135</v>
      </c>
      <c r="B22" t="s">
        <v>134</v>
      </c>
      <c r="C22" t="s">
        <v>128</v>
      </c>
      <c r="D22" t="s">
        <v>133</v>
      </c>
      <c r="E22" t="s">
        <v>132</v>
      </c>
      <c r="F22" t="s">
        <v>131</v>
      </c>
      <c r="G22">
        <v>2020</v>
      </c>
      <c r="H22" s="8">
        <v>88720</v>
      </c>
      <c r="I22" s="8">
        <f>Tabel14[[#This Row],[RegistratieBedrag]]*1.21</f>
        <v>107351.2</v>
      </c>
      <c r="J22" t="s">
        <v>82</v>
      </c>
      <c r="K22" t="s">
        <v>16</v>
      </c>
      <c r="L22" t="s">
        <v>17</v>
      </c>
      <c r="M22" s="4">
        <v>2</v>
      </c>
    </row>
    <row r="23" spans="1:13" x14ac:dyDescent="0.25">
      <c r="A23" t="s">
        <v>130</v>
      </c>
      <c r="B23" t="s">
        <v>129</v>
      </c>
      <c r="C23" t="s">
        <v>128</v>
      </c>
      <c r="D23" t="s">
        <v>127</v>
      </c>
      <c r="E23" t="s">
        <v>126</v>
      </c>
      <c r="F23" t="s">
        <v>125</v>
      </c>
      <c r="G23">
        <v>2020</v>
      </c>
      <c r="H23" s="8">
        <v>198000</v>
      </c>
      <c r="I23" s="8">
        <f>Tabel14[[#This Row],[RegistratieBedrag]]*1.21</f>
        <v>239580</v>
      </c>
      <c r="J23" t="s">
        <v>82</v>
      </c>
      <c r="K23" t="s">
        <v>16</v>
      </c>
      <c r="L23" t="s">
        <v>17</v>
      </c>
      <c r="M23" s="4">
        <v>2</v>
      </c>
    </row>
    <row r="24" spans="1:13" x14ac:dyDescent="0.25">
      <c r="A24" t="s">
        <v>124</v>
      </c>
      <c r="B24" t="s">
        <v>123</v>
      </c>
      <c r="C24" t="s">
        <v>92</v>
      </c>
      <c r="D24" t="s">
        <v>122</v>
      </c>
      <c r="E24" t="s">
        <v>121</v>
      </c>
      <c r="F24" t="s">
        <v>120</v>
      </c>
      <c r="G24">
        <v>2022</v>
      </c>
      <c r="H24" s="8">
        <v>41000</v>
      </c>
      <c r="I24" s="8">
        <f>Tabel14[[#This Row],[RegistratieBedrag]]*1.21</f>
        <v>49610</v>
      </c>
      <c r="J24" t="s">
        <v>82</v>
      </c>
      <c r="K24" t="s">
        <v>119</v>
      </c>
      <c r="L24" t="s">
        <v>17</v>
      </c>
      <c r="M24" s="3">
        <v>1</v>
      </c>
    </row>
    <row r="25" spans="1:13" x14ac:dyDescent="0.25">
      <c r="A25" t="s">
        <v>118</v>
      </c>
      <c r="B25" t="s">
        <v>117</v>
      </c>
      <c r="C25" t="s">
        <v>116</v>
      </c>
      <c r="D25" t="s">
        <v>115</v>
      </c>
      <c r="E25" t="s">
        <v>114</v>
      </c>
      <c r="G25">
        <v>2016</v>
      </c>
      <c r="H25" s="8">
        <v>28260</v>
      </c>
      <c r="I25" s="8">
        <f>Tabel14[[#This Row],[RegistratieBedrag]]*1.21</f>
        <v>34194.6</v>
      </c>
      <c r="J25" t="s">
        <v>82</v>
      </c>
      <c r="K25" t="s">
        <v>113</v>
      </c>
      <c r="L25" t="s">
        <v>17</v>
      </c>
      <c r="M25" s="3">
        <v>1</v>
      </c>
    </row>
    <row r="26" spans="1:13" x14ac:dyDescent="0.25">
      <c r="A26" t="s">
        <v>112</v>
      </c>
      <c r="B26" t="s">
        <v>87</v>
      </c>
      <c r="C26" t="s">
        <v>86</v>
      </c>
      <c r="D26" t="s">
        <v>85</v>
      </c>
      <c r="E26" t="s">
        <v>111</v>
      </c>
      <c r="F26" t="s">
        <v>110</v>
      </c>
      <c r="G26">
        <v>2019</v>
      </c>
      <c r="H26" s="8">
        <v>75944</v>
      </c>
      <c r="I26" s="8">
        <f>Tabel14[[#This Row],[RegistratieBedrag]]*1.21</f>
        <v>91892.239999999991</v>
      </c>
      <c r="J26" t="s">
        <v>82</v>
      </c>
      <c r="K26" t="s">
        <v>81</v>
      </c>
      <c r="L26" t="s">
        <v>17</v>
      </c>
      <c r="M26" s="3">
        <v>1</v>
      </c>
    </row>
    <row r="27" spans="1:13" x14ac:dyDescent="0.25">
      <c r="A27" t="s">
        <v>109</v>
      </c>
      <c r="B27" t="s">
        <v>108</v>
      </c>
      <c r="C27" t="s">
        <v>92</v>
      </c>
      <c r="D27" t="s">
        <v>107</v>
      </c>
      <c r="F27" t="s">
        <v>106</v>
      </c>
      <c r="G27">
        <v>2018</v>
      </c>
      <c r="H27" s="8">
        <v>21895</v>
      </c>
      <c r="I27" s="8">
        <f>Tabel14[[#This Row],[RegistratieBedrag]]*1.21</f>
        <v>26492.95</v>
      </c>
      <c r="J27" t="s">
        <v>82</v>
      </c>
      <c r="K27" t="s">
        <v>105</v>
      </c>
      <c r="L27" t="s">
        <v>17</v>
      </c>
      <c r="M27" s="3">
        <v>1</v>
      </c>
    </row>
    <row r="28" spans="1:13" x14ac:dyDescent="0.25">
      <c r="A28" t="s">
        <v>104</v>
      </c>
      <c r="B28" t="s">
        <v>103</v>
      </c>
      <c r="C28" t="s">
        <v>102</v>
      </c>
      <c r="D28" t="s">
        <v>101</v>
      </c>
      <c r="F28" t="s">
        <v>100</v>
      </c>
      <c r="G28">
        <v>2008</v>
      </c>
      <c r="H28" s="8">
        <v>30910</v>
      </c>
      <c r="I28" s="8">
        <f>Tabel14[[#This Row],[RegistratieBedrag]]*1.21</f>
        <v>37401.1</v>
      </c>
      <c r="J28" t="s">
        <v>82</v>
      </c>
      <c r="K28" t="s">
        <v>14</v>
      </c>
      <c r="L28" t="s">
        <v>15</v>
      </c>
      <c r="M28" s="3">
        <v>1</v>
      </c>
    </row>
    <row r="29" spans="1:13" x14ac:dyDescent="0.25">
      <c r="A29" t="s">
        <v>99</v>
      </c>
      <c r="B29" t="s">
        <v>98</v>
      </c>
      <c r="C29" t="s">
        <v>97</v>
      </c>
      <c r="D29" t="s">
        <v>96</v>
      </c>
      <c r="E29" t="s">
        <v>95</v>
      </c>
      <c r="G29">
        <v>2015</v>
      </c>
      <c r="H29" s="8">
        <v>16000</v>
      </c>
      <c r="I29" s="8">
        <f>Tabel14[[#This Row],[RegistratieBedrag]]*1.21</f>
        <v>19360</v>
      </c>
      <c r="J29" t="s">
        <v>82</v>
      </c>
      <c r="K29" t="s">
        <v>14</v>
      </c>
      <c r="L29" t="s">
        <v>15</v>
      </c>
      <c r="M29" s="3">
        <v>1</v>
      </c>
    </row>
    <row r="30" spans="1:13" x14ac:dyDescent="0.25">
      <c r="A30" t="s">
        <v>94</v>
      </c>
      <c r="B30" t="s">
        <v>93</v>
      </c>
      <c r="C30" t="s">
        <v>92</v>
      </c>
      <c r="D30" t="s">
        <v>91</v>
      </c>
      <c r="F30" t="s">
        <v>90</v>
      </c>
      <c r="G30">
        <v>2014</v>
      </c>
      <c r="H30" s="8">
        <v>21144</v>
      </c>
      <c r="I30" s="8">
        <f>Tabel14[[#This Row],[RegistratieBedrag]]*1.21</f>
        <v>25584.239999999998</v>
      </c>
      <c r="J30" t="s">
        <v>82</v>
      </c>
      <c r="K30" t="s">
        <v>89</v>
      </c>
      <c r="L30" t="s">
        <v>17</v>
      </c>
      <c r="M30" s="3">
        <v>1</v>
      </c>
    </row>
    <row r="31" spans="1:13" x14ac:dyDescent="0.25">
      <c r="A31" t="s">
        <v>88</v>
      </c>
      <c r="B31" t="s">
        <v>87</v>
      </c>
      <c r="C31" t="s">
        <v>86</v>
      </c>
      <c r="D31" t="s">
        <v>85</v>
      </c>
      <c r="E31" t="s">
        <v>84</v>
      </c>
      <c r="F31" t="s">
        <v>83</v>
      </c>
      <c r="G31">
        <v>2019</v>
      </c>
      <c r="H31" s="8">
        <v>75994</v>
      </c>
      <c r="I31" s="8">
        <f>Tabel14[[#This Row],[RegistratieBedrag]]*1.21</f>
        <v>91952.739999999991</v>
      </c>
      <c r="J31" t="s">
        <v>82</v>
      </c>
      <c r="K31" t="s">
        <v>81</v>
      </c>
      <c r="L31" t="s">
        <v>17</v>
      </c>
      <c r="M31" s="3">
        <v>1</v>
      </c>
    </row>
    <row r="32" spans="1:13" x14ac:dyDescent="0.25">
      <c r="A32" t="s">
        <v>80</v>
      </c>
      <c r="B32" t="s">
        <v>79</v>
      </c>
      <c r="C32" t="s">
        <v>73</v>
      </c>
      <c r="D32" t="s">
        <v>78</v>
      </c>
      <c r="E32" t="s">
        <v>77</v>
      </c>
      <c r="F32" t="s">
        <v>76</v>
      </c>
      <c r="G32">
        <v>2021</v>
      </c>
      <c r="H32" s="8">
        <v>178500</v>
      </c>
      <c r="I32" s="8">
        <f>Tabel14[[#This Row],[RegistratieBedrag]]*1.21</f>
        <v>215985</v>
      </c>
      <c r="J32" t="s">
        <v>69</v>
      </c>
      <c r="K32" t="s">
        <v>16</v>
      </c>
      <c r="L32" t="s">
        <v>17</v>
      </c>
      <c r="M32" s="4">
        <v>2</v>
      </c>
    </row>
    <row r="33" spans="1:13" x14ac:dyDescent="0.25">
      <c r="A33" t="s">
        <v>75</v>
      </c>
      <c r="B33" t="s">
        <v>74</v>
      </c>
      <c r="C33" t="s">
        <v>73</v>
      </c>
      <c r="D33" t="s">
        <v>72</v>
      </c>
      <c r="E33" t="s">
        <v>71</v>
      </c>
      <c r="F33" t="s">
        <v>70</v>
      </c>
      <c r="G33">
        <v>2020</v>
      </c>
      <c r="H33" s="8">
        <v>175550</v>
      </c>
      <c r="I33" s="8">
        <f>Tabel14[[#This Row],[RegistratieBedrag]]*1.21</f>
        <v>212415.5</v>
      </c>
      <c r="J33" t="s">
        <v>69</v>
      </c>
      <c r="K33" t="s">
        <v>16</v>
      </c>
      <c r="L33" t="s">
        <v>17</v>
      </c>
      <c r="M33" s="4">
        <v>2</v>
      </c>
    </row>
    <row r="34" spans="1:13" x14ac:dyDescent="0.25">
      <c r="A34" t="s">
        <v>68</v>
      </c>
      <c r="B34" t="s">
        <v>67</v>
      </c>
      <c r="C34" t="s">
        <v>66</v>
      </c>
      <c r="D34" t="s">
        <v>65</v>
      </c>
      <c r="E34" t="s">
        <v>64</v>
      </c>
      <c r="F34" t="s">
        <v>63</v>
      </c>
      <c r="G34">
        <v>2014</v>
      </c>
      <c r="H34">
        <v>8990</v>
      </c>
      <c r="I34" s="8">
        <f>Tabel14[[#This Row],[RegistratieBedrag]]*1.21</f>
        <v>10877.9</v>
      </c>
      <c r="J34" t="s">
        <v>62</v>
      </c>
      <c r="K34" t="s">
        <v>30</v>
      </c>
      <c r="L34" t="s">
        <v>13</v>
      </c>
      <c r="M34" s="3">
        <v>1</v>
      </c>
    </row>
    <row r="36" spans="1:13" x14ac:dyDescent="0.25">
      <c r="I36" s="9" t="s">
        <v>705</v>
      </c>
    </row>
    <row r="38" spans="1:13" x14ac:dyDescent="0.25">
      <c r="F38" s="1" t="s">
        <v>694</v>
      </c>
    </row>
    <row r="39" spans="1:13" x14ac:dyDescent="0.25">
      <c r="F39" s="2" t="s">
        <v>697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6"/>
  <sheetViews>
    <sheetView workbookViewId="0">
      <selection activeCell="I10" sqref="I10"/>
    </sheetView>
  </sheetViews>
  <sheetFormatPr defaultColWidth="9.140625" defaultRowHeight="15" x14ac:dyDescent="0.25"/>
  <cols>
    <col min="1" max="1" width="11.85546875" customWidth="1"/>
    <col min="2" max="2" width="19.28515625" bestFit="1" customWidth="1"/>
    <col min="3" max="3" width="15.5703125" bestFit="1" customWidth="1"/>
    <col min="4" max="4" width="20.7109375" bestFit="1" customWidth="1"/>
    <col min="5" max="5" width="11.7109375" customWidth="1"/>
    <col min="6" max="6" width="17.140625" customWidth="1"/>
    <col min="7" max="7" width="11.42578125" customWidth="1"/>
    <col min="8" max="9" width="18.85546875" customWidth="1"/>
    <col min="10" max="10" width="16.140625" bestFit="1" customWidth="1"/>
    <col min="11" max="11" width="19" bestFit="1" customWidth="1"/>
    <col min="12" max="12" width="15.28515625" customWidth="1"/>
    <col min="15" max="15" width="11.14062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696</v>
      </c>
      <c r="J1" t="s">
        <v>8</v>
      </c>
      <c r="K1" t="s">
        <v>9</v>
      </c>
      <c r="L1" t="s">
        <v>10</v>
      </c>
      <c r="M1" t="s">
        <v>701</v>
      </c>
      <c r="O1" s="5"/>
    </row>
    <row r="2" spans="1:15" x14ac:dyDescent="0.25">
      <c r="H2" t="s">
        <v>702</v>
      </c>
      <c r="I2" s="1" t="s">
        <v>703</v>
      </c>
      <c r="O2" s="5"/>
    </row>
    <row r="3" spans="1:15" x14ac:dyDescent="0.25">
      <c r="A3" t="s">
        <v>61</v>
      </c>
      <c r="B3" t="s">
        <v>60</v>
      </c>
      <c r="C3" t="s">
        <v>59</v>
      </c>
      <c r="D3" t="s">
        <v>58</v>
      </c>
      <c r="F3" t="s">
        <v>57</v>
      </c>
      <c r="G3">
        <v>2018</v>
      </c>
      <c r="H3" s="8">
        <v>10000</v>
      </c>
      <c r="I3" s="8">
        <f>Tabel13[[#This Row],[RegistratieBedrag]]*1.21</f>
        <v>12100</v>
      </c>
      <c r="J3" t="s">
        <v>53</v>
      </c>
      <c r="K3" t="s">
        <v>16</v>
      </c>
      <c r="L3" t="s">
        <v>17</v>
      </c>
      <c r="M3" t="s">
        <v>700</v>
      </c>
    </row>
    <row r="4" spans="1:15" x14ac:dyDescent="0.25">
      <c r="A4" t="s">
        <v>56</v>
      </c>
      <c r="B4" t="s">
        <v>55</v>
      </c>
      <c r="C4" t="s">
        <v>55</v>
      </c>
      <c r="D4" t="s">
        <v>54</v>
      </c>
      <c r="G4">
        <v>2021</v>
      </c>
      <c r="H4" s="8">
        <v>132858</v>
      </c>
      <c r="I4" s="8">
        <f>Tabel13[[#This Row],[RegistratieBedrag]]*1.21</f>
        <v>160758.18</v>
      </c>
      <c r="J4" t="s">
        <v>53</v>
      </c>
      <c r="K4" t="s">
        <v>16</v>
      </c>
      <c r="L4" t="s">
        <v>17</v>
      </c>
      <c r="M4" t="s">
        <v>700</v>
      </c>
    </row>
    <row r="6" spans="1:15" x14ac:dyDescent="0.25">
      <c r="I6" s="9" t="s">
        <v>705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10"/>
  <sheetViews>
    <sheetView workbookViewId="0">
      <selection activeCell="I11" sqref="I11"/>
    </sheetView>
  </sheetViews>
  <sheetFormatPr defaultColWidth="9.140625" defaultRowHeight="15" x14ac:dyDescent="0.25"/>
  <cols>
    <col min="1" max="1" width="12" bestFit="1" customWidth="1"/>
    <col min="2" max="2" width="30.5703125" bestFit="1" customWidth="1"/>
    <col min="3" max="3" width="19" bestFit="1" customWidth="1"/>
    <col min="4" max="4" width="26.7109375" bestFit="1" customWidth="1"/>
    <col min="5" max="5" width="11.85546875" bestFit="1" customWidth="1"/>
    <col min="6" max="6" width="27.85546875" bestFit="1" customWidth="1"/>
    <col min="7" max="7" width="11.5703125" bestFit="1" customWidth="1"/>
    <col min="8" max="8" width="19.140625" bestFit="1" customWidth="1"/>
    <col min="9" max="9" width="19.140625" customWidth="1"/>
    <col min="10" max="10" width="20.28515625" bestFit="1" customWidth="1"/>
    <col min="11" max="11" width="21" bestFit="1" customWidth="1"/>
    <col min="12" max="12" width="15.57031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704</v>
      </c>
      <c r="J1" t="s">
        <v>8</v>
      </c>
      <c r="K1" t="s">
        <v>9</v>
      </c>
      <c r="L1" t="s">
        <v>10</v>
      </c>
      <c r="M1" t="s">
        <v>701</v>
      </c>
    </row>
    <row r="2" spans="1:13" x14ac:dyDescent="0.25">
      <c r="H2" t="s">
        <v>702</v>
      </c>
      <c r="I2" s="1" t="s">
        <v>703</v>
      </c>
    </row>
    <row r="3" spans="1:13" x14ac:dyDescent="0.25">
      <c r="A3" t="s">
        <v>19</v>
      </c>
      <c r="B3" t="s">
        <v>20</v>
      </c>
      <c r="C3" t="s">
        <v>21</v>
      </c>
      <c r="D3" t="s">
        <v>22</v>
      </c>
      <c r="F3" t="s">
        <v>23</v>
      </c>
      <c r="G3">
        <v>2017</v>
      </c>
      <c r="H3" s="8">
        <v>32500</v>
      </c>
      <c r="I3" s="8">
        <f>Tabel1[[#This Row],[RegistratieBedrag]]*1.21</f>
        <v>39325</v>
      </c>
      <c r="J3" t="s">
        <v>11</v>
      </c>
      <c r="K3" t="s">
        <v>12</v>
      </c>
      <c r="L3" t="s">
        <v>13</v>
      </c>
      <c r="M3" t="s">
        <v>700</v>
      </c>
    </row>
    <row r="4" spans="1:13" x14ac:dyDescent="0.25">
      <c r="A4" t="s">
        <v>36</v>
      </c>
      <c r="B4" t="s">
        <v>37</v>
      </c>
      <c r="C4" t="s">
        <v>38</v>
      </c>
      <c r="D4" t="s">
        <v>39</v>
      </c>
      <c r="F4" t="s">
        <v>40</v>
      </c>
      <c r="G4">
        <v>2021</v>
      </c>
      <c r="H4" s="8">
        <v>33000</v>
      </c>
      <c r="I4" s="8">
        <f>Tabel1[[#This Row],[RegistratieBedrag]]*1.21</f>
        <v>39930</v>
      </c>
      <c r="J4" t="s">
        <v>11</v>
      </c>
      <c r="K4" t="s">
        <v>30</v>
      </c>
      <c r="L4" t="s">
        <v>13</v>
      </c>
      <c r="M4" t="s">
        <v>700</v>
      </c>
    </row>
    <row r="5" spans="1:13" x14ac:dyDescent="0.25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>
        <v>2019</v>
      </c>
      <c r="H5" s="8">
        <v>35000</v>
      </c>
      <c r="I5" s="8">
        <f>Tabel1[[#This Row],[RegistratieBedrag]]*1.21</f>
        <v>42350</v>
      </c>
      <c r="J5" t="s">
        <v>11</v>
      </c>
      <c r="K5" t="s">
        <v>12</v>
      </c>
      <c r="L5" t="s">
        <v>13</v>
      </c>
      <c r="M5" t="s">
        <v>700</v>
      </c>
    </row>
    <row r="6" spans="1:13" x14ac:dyDescent="0.25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>
        <v>2017</v>
      </c>
      <c r="H6" s="8">
        <v>37200</v>
      </c>
      <c r="I6" s="8">
        <f>Tabel1[[#This Row],[RegistratieBedrag]]*1.21</f>
        <v>45012</v>
      </c>
      <c r="J6" t="s">
        <v>11</v>
      </c>
      <c r="K6" t="s">
        <v>30</v>
      </c>
      <c r="L6" t="s">
        <v>13</v>
      </c>
      <c r="M6" t="s">
        <v>700</v>
      </c>
    </row>
    <row r="7" spans="1:13" x14ac:dyDescent="0.25">
      <c r="A7" t="s">
        <v>31</v>
      </c>
      <c r="B7" t="s">
        <v>32</v>
      </c>
      <c r="C7" t="s">
        <v>33</v>
      </c>
      <c r="D7" t="s">
        <v>34</v>
      </c>
      <c r="F7" t="s">
        <v>35</v>
      </c>
      <c r="G7">
        <v>2017</v>
      </c>
      <c r="H7" s="8">
        <v>41350</v>
      </c>
      <c r="I7" s="8">
        <f>Tabel1[[#This Row],[RegistratieBedrag]]*1.21</f>
        <v>50033.5</v>
      </c>
      <c r="J7" t="s">
        <v>11</v>
      </c>
      <c r="K7" t="s">
        <v>16</v>
      </c>
      <c r="L7" t="s">
        <v>17</v>
      </c>
      <c r="M7" t="s">
        <v>700</v>
      </c>
    </row>
    <row r="8" spans="1:13" x14ac:dyDescent="0.25">
      <c r="A8" t="s">
        <v>47</v>
      </c>
      <c r="B8" t="s">
        <v>48</v>
      </c>
      <c r="C8" t="s">
        <v>49</v>
      </c>
      <c r="D8" t="s">
        <v>50</v>
      </c>
      <c r="E8" t="s">
        <v>51</v>
      </c>
      <c r="F8" t="s">
        <v>52</v>
      </c>
      <c r="G8">
        <v>2019</v>
      </c>
      <c r="H8" s="8">
        <v>60950</v>
      </c>
      <c r="I8" s="8">
        <f>Tabel1[[#This Row],[RegistratieBedrag]]*1.21</f>
        <v>73749.5</v>
      </c>
      <c r="J8" t="s">
        <v>11</v>
      </c>
      <c r="K8" t="s">
        <v>16</v>
      </c>
      <c r="L8" t="s">
        <v>17</v>
      </c>
      <c r="M8" t="s">
        <v>700</v>
      </c>
    </row>
    <row r="10" spans="1:13" x14ac:dyDescent="0.25">
      <c r="I10" s="9" t="s">
        <v>705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0 2 w Z V a + V X 8 q k A A A A 9 Q A A A B I A H A B D b 2 5 m a W c v U G F j a 2 F n Z S 5 4 b W w g o h g A K K A U A A A A A A A A A A A A A A A A A A A A A A A A A A A A h Y + x D o I w G I R f h X S n r d U Y J K U M r m B M T I x r U y o 0 w o + h x f J u D j 6 S r y B G U T f H + + 4 u u b t f b z w d m j q 4 6 M 6 a F h I 0 w x Q F G l R b G C g T 1 L t j G K F U 8 K 1 U J 1 n q Y A y D j Q d r E l Q 5 d 4 4 J 8 d 5 j P 8 d t V x J G 6 Y w c 8 m y n K t 3 I 0 I B 1 E p R G n 1 b x v 4 U E 3 7 / G C I Z X S x w t G K a c T I z n B r 4 + G + c + 3 R / I 1 3 3 t + k 4 L q M N N x s k k O X l f E A 9 Q S w M E F A A C A A g A 0 2 w Z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N s G V U o i k e 4 D g A A A B E A A A A T A B w A R m 9 y b X V s Y X M v U 2 V j d G l v b j E u b S C i G A A o o B Q A A A A A A A A A A A A A A A A A A A A A A A A A A A A r T k 0 u y c z P U w i G 0 I b W A F B L A Q I t A B Q A A g A I A N N s G V W v l V / K p A A A A P U A A A A S A A A A A A A A A A A A A A A A A A A A A A B D b 2 5 m a W c v U G F j a 2 F n Z S 5 4 b W x Q S w E C L Q A U A A I A C A D T b B l V D 8 r p q 6 Q A A A D p A A A A E w A A A A A A A A A A A A A A A A D w A A A A W 0 N v b n R l b n R f V H l w Z X N d L n h t b F B L A Q I t A B Q A A g A I A N N s G V U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9 I j G q T y A v S r v k Q 6 w r 5 h n X A A A A A A I A A A A A A A N m A A D A A A A A E A A A A H R 2 Q o + g D x l Y A i V x d a e Z E q I A A A A A B I A A A K A A A A A Q A A A A L 0 t 8 f Y + t 0 F x X Y c u i R l 0 L v l A A A A A k l e Y w x 5 8 R y J 6 M 6 P 3 8 2 M A I M s L C t 4 3 H P B J r P H A 5 i I 3 5 7 6 l m j d l o 9 3 J t s s Z P c Z n P H g T 5 X A A F A d 8 b v / w Y 5 O w W E r Z e Y 6 o W u i a 7 R F o d c z T 9 4 I E 5 o h Q A A A C Q 0 y J F M x G + U 8 7 T 9 L F M 4 Y j I q F / N V w = = < / D a t a M a s h u p > 
</file>

<file path=customXml/itemProps1.xml><?xml version="1.0" encoding="utf-8"?>
<ds:datastoreItem xmlns:ds="http://schemas.openxmlformats.org/officeDocument/2006/customXml" ds:itemID="{7C2F26F0-6B45-4C1D-A69F-9B346174A6E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Vrachtwagens &gt;3500kg</vt:lpstr>
      <vt:lpstr>Auto's &lt;3500kg</vt:lpstr>
      <vt:lpstr>gazonmaaiers groot</vt:lpstr>
      <vt:lpstr>Tractoren langzaamverkeer</vt:lpstr>
      <vt:lpstr>wegen materieel</vt:lpstr>
      <vt:lpstr>Grootgroen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de Boer</dc:creator>
  <cp:lastModifiedBy>John van der Woude</cp:lastModifiedBy>
  <dcterms:created xsi:type="dcterms:W3CDTF">2022-08-25T11:37:53Z</dcterms:created>
  <dcterms:modified xsi:type="dcterms:W3CDTF">2022-10-18T06:41:46Z</dcterms:modified>
</cp:coreProperties>
</file>