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rsten\Desktop\26. GVB\EA Agile ontwikkelcapaciteit - DevOps Team\Productie\"/>
    </mc:Choice>
  </mc:AlternateContent>
  <xr:revisionPtr revIDLastSave="0" documentId="13_ncr:1_{7D9A2700-344D-48E6-B1A6-02E4D4D8FC5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1 Beheer en doorontwikkeling" sheetId="1" r:id="rId1"/>
    <sheet name="Tab2 Analysefase " sheetId="2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7" i="1" l="1"/>
  <c r="E9" i="1"/>
  <c r="D8" i="1"/>
  <c r="E8" i="1" s="1"/>
  <c r="E7" i="1"/>
  <c r="F9" i="2"/>
  <c r="B9" i="2"/>
  <c r="F8" i="2"/>
  <c r="B8" i="2"/>
  <c r="F7" i="2"/>
  <c r="F6" i="2"/>
  <c r="B7" i="2"/>
  <c r="B6" i="2"/>
  <c r="E27" i="2" l="1"/>
  <c r="E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G6" i="2"/>
  <c r="G26" i="2" l="1"/>
  <c r="E28" i="2"/>
  <c r="E6" i="1"/>
  <c r="E10" i="1"/>
  <c r="B11" i="1"/>
  <c r="E1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tc={88F35F55-9824-406B-90F1-AA41E694D419}</author>
  </authors>
  <commentList>
    <comment ref="D5" authorId="0" shapeId="0" xr:uid="{88F35F55-9824-406B-90F1-AA41E694D419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hoe kunnen ze dit invullen als er 2 opslagpercentages gevraagd worden</t>
        </r>
      </text>
    </comment>
  </commentList>
</comments>
</file>

<file path=xl/sharedStrings.xml><?xml version="1.0" encoding="utf-8"?>
<sst xmlns="http://schemas.openxmlformats.org/spreadsheetml/2006/main" count="53" uniqueCount="43">
  <si>
    <t>Bijlage 8 Prijzenblad</t>
  </si>
  <si>
    <t>Tenderboard:2022-32</t>
  </si>
  <si>
    <t xml:space="preserve">Tarief p/u </t>
  </si>
  <si>
    <t>Buiten kantoortijden</t>
  </si>
  <si>
    <t>Kosten per jaar</t>
  </si>
  <si>
    <t xml:space="preserve">Techlead </t>
  </si>
  <si>
    <t>x</t>
  </si>
  <si>
    <t>Beheerwerkzaamheden</t>
  </si>
  <si>
    <t>Testwerkzaamheden</t>
  </si>
  <si>
    <t>Totaal</t>
  </si>
  <si>
    <t>Opslagpercentage buiten kantoortijden</t>
  </si>
  <si>
    <t xml:space="preserve">Opslag percentage </t>
  </si>
  <si>
    <t>Maximaal percentage (k.o)</t>
  </si>
  <si>
    <t>Opslagpercentage ma-vr 18:01-7.59</t>
  </si>
  <si>
    <t>Opslagpercentage za, zo en feestdagen</t>
  </si>
  <si>
    <t>Naam Inschrijver</t>
  </si>
  <si>
    <t>Handtekening rechtsgeldig ondertekenaar</t>
  </si>
  <si>
    <t>Naam rechtsgeldig ondertekenaar</t>
  </si>
  <si>
    <t>Functie rechtsgeldig ondertekenaar</t>
  </si>
  <si>
    <t>Functie</t>
  </si>
  <si>
    <t>zwaarte</t>
  </si>
  <si>
    <t>percentage on site GVB</t>
  </si>
  <si>
    <t>Uren</t>
  </si>
  <si>
    <t>Tarief</t>
  </si>
  <si>
    <t>Fictieve som</t>
  </si>
  <si>
    <t>On Site</t>
  </si>
  <si>
    <t>Remote</t>
  </si>
  <si>
    <t>Referentiesprintgrootte</t>
  </si>
  <si>
    <t>uur</t>
  </si>
  <si>
    <t>Front-end developmentwerkzaamheden</t>
  </si>
  <si>
    <t>Back-end developmentwerkzaamheden</t>
  </si>
  <si>
    <t>Fictieve uren per jaar</t>
  </si>
  <si>
    <t>Senior</t>
  </si>
  <si>
    <t>100*</t>
  </si>
  <si>
    <t>140**</t>
  </si>
  <si>
    <t>* 31 u beheer- 69u back-end development (100)
** 43 u beheer- en 97 u back-end development (140)</t>
  </si>
  <si>
    <t xml:space="preserve">Tab 1 Beheer en doorontwikkeling </t>
  </si>
  <si>
    <t xml:space="preserve">Totaal </t>
  </si>
  <si>
    <t xml:space="preserve">Tab 2 Analysefase </t>
  </si>
  <si>
    <t xml:space="preserve">* In kolom D  'percentage onsite' geeft inschrijver per functie aan hoeveel % van de opgegeven tijd werkzaamheden op locatie van GVB uitgevoerd worden </t>
  </si>
  <si>
    <t>* Het meegegven aantal uren dient volledig benut te worden, cel E 26 kleurt groen</t>
  </si>
  <si>
    <t>Aanvullende instructies prijzenblad Tab 2</t>
  </si>
  <si>
    <t xml:space="preserve">*Het is niet toegestaan andere tarieven te hanteren voor dezelfde rollen opgegeven in tab 1, zet inschrijver de betreffende rol niet in tijdens de analysefase, dan dient inschrijver 0 (nul) in te vullen bij het aantal uren.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</si>
</sst>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62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164" fontId="0" fillId="0" borderId="2" xfId="0" applyNumberFormat="1" applyBorder="1" applyAlignment="1">
      <alignment vertical="top"/>
    </xf>
    <xf numFmtId="164" fontId="1" fillId="3" borderId="2" xfId="0" applyNumberFormat="1" applyFont="1" applyFill="1" applyBorder="1" applyAlignment="1">
      <alignment vertical="top"/>
    </xf>
    <xf numFmtId="164" fontId="0" fillId="2" borderId="1" xfId="0" applyNumberFormat="1" applyFill="1" applyBorder="1" applyAlignment="1">
      <alignment vertical="top"/>
    </xf>
    <xf numFmtId="0" fontId="0" fillId="0" borderId="2" xfId="0" applyBorder="1" applyAlignment="1">
      <alignment horizontal="right"/>
    </xf>
    <xf numFmtId="0" fontId="1" fillId="0" borderId="1" xfId="0" applyFont="1" applyBorder="1" applyAlignment="1">
      <alignment horizontal="left" vertical="top"/>
    </xf>
    <xf numFmtId="9" fontId="1" fillId="0" borderId="1" xfId="0" applyNumberFormat="1" applyFont="1" applyBorder="1" applyAlignment="1">
      <alignment vertical="top" wrapText="1"/>
    </xf>
    <xf numFmtId="164" fontId="1" fillId="0" borderId="1" xfId="0" applyNumberFormat="1" applyFont="1" applyBorder="1" applyAlignment="1">
      <alignment vertical="top" wrapText="1"/>
    </xf>
    <xf numFmtId="164" fontId="0" fillId="0" borderId="0" xfId="0" applyNumberFormat="1"/>
    <xf numFmtId="0" fontId="1" fillId="0" borderId="2" xfId="0" applyFont="1" applyBorder="1" applyAlignment="1">
      <alignment vertical="top"/>
    </xf>
    <xf numFmtId="0" fontId="1" fillId="0" borderId="3" xfId="0" applyFont="1" applyBorder="1"/>
    <xf numFmtId="9" fontId="0" fillId="4" borderId="4" xfId="1" applyFont="1" applyFill="1" applyBorder="1" applyAlignment="1">
      <alignment horizontal="right"/>
    </xf>
    <xf numFmtId="9" fontId="0" fillId="4" borderId="2" xfId="1" applyFont="1" applyFill="1" applyBorder="1" applyAlignment="1">
      <alignment horizontal="right"/>
    </xf>
    <xf numFmtId="0" fontId="3" fillId="0" borderId="0" xfId="0" applyFont="1"/>
    <xf numFmtId="0" fontId="4" fillId="0" borderId="0" xfId="0" applyFont="1"/>
    <xf numFmtId="0" fontId="0" fillId="0" borderId="3" xfId="0" applyBorder="1"/>
    <xf numFmtId="0" fontId="0" fillId="0" borderId="18" xfId="0" applyBorder="1"/>
    <xf numFmtId="44" fontId="0" fillId="0" borderId="21" xfId="2" applyFont="1" applyBorder="1"/>
    <xf numFmtId="0" fontId="0" fillId="0" borderId="23" xfId="0" applyBorder="1"/>
    <xf numFmtId="0" fontId="0" fillId="0" borderId="24" xfId="0" applyBorder="1"/>
    <xf numFmtId="44" fontId="0" fillId="0" borderId="25" xfId="2" applyFont="1" applyBorder="1"/>
    <xf numFmtId="44" fontId="0" fillId="0" borderId="26" xfId="0" applyNumberFormat="1" applyBorder="1"/>
    <xf numFmtId="0" fontId="0" fillId="0" borderId="0" xfId="0" applyAlignment="1">
      <alignment wrapText="1"/>
    </xf>
    <xf numFmtId="0" fontId="0" fillId="7" borderId="3" xfId="0" applyFill="1" applyBorder="1"/>
    <xf numFmtId="0" fontId="0" fillId="6" borderId="25" xfId="0" applyFill="1" applyBorder="1"/>
    <xf numFmtId="0" fontId="0" fillId="7" borderId="29" xfId="0" applyFill="1" applyBorder="1"/>
    <xf numFmtId="0" fontId="0" fillId="0" borderId="25" xfId="0" applyBorder="1"/>
    <xf numFmtId="9" fontId="0" fillId="7" borderId="30" xfId="1" applyFont="1" applyFill="1" applyBorder="1"/>
    <xf numFmtId="9" fontId="0" fillId="7" borderId="5" xfId="1" applyFont="1" applyFill="1" applyBorder="1"/>
    <xf numFmtId="44" fontId="0" fillId="7" borderId="0" xfId="2" applyFont="1" applyFill="1" applyBorder="1"/>
    <xf numFmtId="44" fontId="0" fillId="7" borderId="23" xfId="2" applyFont="1" applyFill="1" applyBorder="1"/>
    <xf numFmtId="0" fontId="0" fillId="8" borderId="27" xfId="0" applyFill="1" applyBorder="1"/>
    <xf numFmtId="0" fontId="0" fillId="8" borderId="29" xfId="0" applyFill="1" applyBorder="1"/>
    <xf numFmtId="0" fontId="1" fillId="0" borderId="16" xfId="0" applyFont="1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44" fontId="0" fillId="8" borderId="0" xfId="2" applyFont="1" applyFill="1" applyBorder="1"/>
    <xf numFmtId="0" fontId="0" fillId="8" borderId="28" xfId="0" applyFill="1" applyBorder="1"/>
    <xf numFmtId="1" fontId="0" fillId="0" borderId="0" xfId="0" applyNumberFormat="1"/>
    <xf numFmtId="0" fontId="1" fillId="0" borderId="22" xfId="0" applyFont="1" applyBorder="1"/>
    <xf numFmtId="0" fontId="0" fillId="0" borderId="32" xfId="0" applyBorder="1" applyAlignment="1">
      <alignment wrapText="1"/>
    </xf>
    <xf numFmtId="0" fontId="0" fillId="0" borderId="24" xfId="0" applyBorder="1" applyAlignment="1">
      <alignment wrapText="1"/>
    </xf>
    <xf numFmtId="0" fontId="1" fillId="0" borderId="26" xfId="0" applyFont="1" applyBorder="1"/>
    <xf numFmtId="0" fontId="0" fillId="0" borderId="31" xfId="0" applyBorder="1" applyAlignment="1">
      <alignment horizontal="left" wrapText="1"/>
    </xf>
    <xf numFmtId="0" fontId="0" fillId="5" borderId="5" xfId="0" applyFill="1" applyBorder="1" applyAlignment="1">
      <alignment horizontal="center"/>
    </xf>
    <xf numFmtId="0" fontId="0" fillId="5" borderId="6" xfId="0" applyFill="1" applyBorder="1" applyAlignment="1">
      <alignment horizontal="center"/>
    </xf>
    <xf numFmtId="0" fontId="0" fillId="0" borderId="13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1" xfId="0" applyFill="1" applyBorder="1" applyAlignment="1">
      <alignment horizontal="center"/>
    </xf>
    <xf numFmtId="0" fontId="0" fillId="5" borderId="12" xfId="0" applyFill="1" applyBorder="1" applyAlignment="1">
      <alignment horizontal="center"/>
    </xf>
  </cellXfs>
  <cellStyles count="3">
    <cellStyle name="Procent" xfId="1" builtinId="5"/>
    <cellStyle name="Standaard" xfId="0" builtinId="0"/>
    <cellStyle name="Valuta" xfId="2" builtinId="4"/>
  </cellStyles>
  <dxfs count="1">
    <dxf>
      <fill>
        <patternFill>
          <bgColor rgb="FF92D05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10/relationships/person" Target="persons/person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ooij, Frank van" id="{461FAE13-52AC-48B1-9FA3-3F020D2AC1FA}" userId="S::frank.vanrooij@gvb.nl::e2d4ffaa-5096-4a78-9e4a-f32d19e02a04" providerId="AD"/>
</personList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3" dT="2022-09-06T11:54:41.90" personId="{461FAE13-52AC-48B1-9FA3-3F020D2AC1FA}" id="{EE24EC7E-9E88-4DC0-8CEF-5D217C367C8D}">
    <text xml:space="preserve">moet nog verwijderd worden
</text>
  </threadedComment>
  <threadedComment ref="D5" dT="2022-09-06T11:58:38.10" personId="{461FAE13-52AC-48B1-9FA3-3F020D2AC1FA}" id="{88F35F55-9824-406B-90F1-AA41E694D419}">
    <text>hoe kunnen ze dit invullen als er 2 opslagpercentages gevraagd worden</text>
  </threadedComment>
  <threadedComment ref="A8" dT="2022-09-06T11:55:20.59" personId="{461FAE13-52AC-48B1-9FA3-3F020D2AC1FA}" id="{AE051F2C-7F4A-49E6-9BAF-39D8AD30D838}">
    <text>maken we geen onderscheid in front end - back end developers?</text>
  </threadedComment>
  <threadedComment ref="B15" dT="2022-09-06T11:55:42.93" personId="{461FAE13-52AC-48B1-9FA3-3F020D2AC1FA}" id="{13F7EE95-8AE9-4056-A21B-57AD0384C733}">
    <text>waar komen deze uren vandaan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29" dT="2022-09-06T11:52:45.62" personId="{461FAE13-52AC-48B1-9FA3-3F020D2AC1FA}" id="{064DC1FB-A0C3-4459-9F7C-51A5188DCE30}">
    <text>hebben we het hier over een referentiesprint grootte of over de hele analyse fase?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zoomScaleNormal="100" workbookViewId="0">
      <selection activeCell="B21" sqref="B21:C25"/>
    </sheetView>
  </sheetViews>
  <sheetFormatPr defaultRowHeight="15" x14ac:dyDescent="0.25"/>
  <cols>
    <col min="1" max="1" width="38.7109375" customWidth="1"/>
    <col min="2" max="2" width="25.85546875" customWidth="1"/>
    <col min="3" max="3" width="21.42578125" customWidth="1"/>
    <col min="4" max="4" width="25.140625" bestFit="1" customWidth="1"/>
    <col min="5" max="5" width="20.5703125" bestFit="1" customWidth="1"/>
    <col min="6" max="6" width="27.28515625" customWidth="1"/>
    <col min="7" max="8" width="11.5703125" bestFit="1" customWidth="1"/>
    <col min="12" max="12" width="53" customWidth="1"/>
  </cols>
  <sheetData>
    <row r="1" spans="1:12" ht="18.75" x14ac:dyDescent="0.3">
      <c r="A1" s="19" t="s">
        <v>0</v>
      </c>
      <c r="L1" s="27"/>
    </row>
    <row r="2" spans="1:12" ht="18.75" x14ac:dyDescent="0.3">
      <c r="A2" s="18" t="s">
        <v>36</v>
      </c>
      <c r="L2" s="27"/>
    </row>
    <row r="3" spans="1:12" x14ac:dyDescent="0.25">
      <c r="A3" t="s">
        <v>1</v>
      </c>
      <c r="L3" s="27"/>
    </row>
    <row r="4" spans="1:12" x14ac:dyDescent="0.25">
      <c r="L4" s="27"/>
    </row>
    <row r="5" spans="1:12" x14ac:dyDescent="0.25">
      <c r="A5" s="1"/>
      <c r="B5" s="10" t="s">
        <v>31</v>
      </c>
      <c r="C5" s="3" t="s">
        <v>2</v>
      </c>
      <c r="D5" s="3" t="s">
        <v>3</v>
      </c>
      <c r="E5" s="2" t="s">
        <v>4</v>
      </c>
      <c r="L5" s="27"/>
    </row>
    <row r="6" spans="1:12" x14ac:dyDescent="0.25">
      <c r="A6" s="2" t="s">
        <v>5</v>
      </c>
      <c r="B6" s="9">
        <v>600</v>
      </c>
      <c r="C6" s="8"/>
      <c r="D6" s="3" t="s">
        <v>6</v>
      </c>
      <c r="E6" s="6">
        <f>B6*C6</f>
        <v>0</v>
      </c>
      <c r="L6" s="27"/>
    </row>
    <row r="7" spans="1:12" x14ac:dyDescent="0.25">
      <c r="A7" s="2" t="s">
        <v>7</v>
      </c>
      <c r="B7" s="9">
        <v>400</v>
      </c>
      <c r="C7" s="8"/>
      <c r="D7" s="12">
        <f>(((31*C7)*C16)+((43*C7)*C17))</f>
        <v>0</v>
      </c>
      <c r="E7" s="6">
        <f>(B7*C7)+D7</f>
        <v>0</v>
      </c>
      <c r="F7" s="13"/>
      <c r="L7" s="27"/>
    </row>
    <row r="8" spans="1:12" x14ac:dyDescent="0.25">
      <c r="A8" s="2" t="s">
        <v>30</v>
      </c>
      <c r="B8" s="9">
        <v>900</v>
      </c>
      <c r="C8" s="8"/>
      <c r="D8" s="12">
        <f>(((69*C8)*C16)+((97*C8)*C17))</f>
        <v>0</v>
      </c>
      <c r="E8" s="6">
        <f>(B8*C8)+D8</f>
        <v>0</v>
      </c>
      <c r="F8" s="13"/>
      <c r="L8" s="27"/>
    </row>
    <row r="9" spans="1:12" x14ac:dyDescent="0.25">
      <c r="A9" s="2" t="s">
        <v>29</v>
      </c>
      <c r="B9" s="9">
        <v>900</v>
      </c>
      <c r="C9" s="8"/>
      <c r="D9" s="12" t="s">
        <v>6</v>
      </c>
      <c r="E9" s="6">
        <f>B9*C9</f>
        <v>0</v>
      </c>
      <c r="F9" s="13"/>
      <c r="L9" s="27"/>
    </row>
    <row r="10" spans="1:12" x14ac:dyDescent="0.25">
      <c r="A10" s="2" t="s">
        <v>8</v>
      </c>
      <c r="B10" s="9">
        <v>400</v>
      </c>
      <c r="C10" s="8"/>
      <c r="D10" s="3" t="s">
        <v>6</v>
      </c>
      <c r="E10" s="6">
        <f>B10*C10</f>
        <v>0</v>
      </c>
      <c r="L10" s="27"/>
    </row>
    <row r="11" spans="1:12" x14ac:dyDescent="0.25">
      <c r="A11" s="4" t="s">
        <v>37</v>
      </c>
      <c r="B11" s="5">
        <f>SUM(B6:B10)</f>
        <v>3200</v>
      </c>
      <c r="C11" s="7"/>
      <c r="D11" s="7" t="s">
        <v>6</v>
      </c>
      <c r="E11" s="7">
        <f>SUM(E6:E10)</f>
        <v>0</v>
      </c>
      <c r="L11" s="27"/>
    </row>
    <row r="12" spans="1:12" x14ac:dyDescent="0.25">
      <c r="L12" s="27"/>
    </row>
    <row r="13" spans="1:12" x14ac:dyDescent="0.25">
      <c r="L13" s="27"/>
    </row>
    <row r="14" spans="1:12" ht="18.75" x14ac:dyDescent="0.3">
      <c r="A14" s="19" t="s">
        <v>10</v>
      </c>
      <c r="L14" s="27"/>
    </row>
    <row r="15" spans="1:12" x14ac:dyDescent="0.25">
      <c r="B15" s="10" t="s">
        <v>31</v>
      </c>
      <c r="C15" s="15" t="s">
        <v>11</v>
      </c>
      <c r="D15" s="14" t="s">
        <v>12</v>
      </c>
      <c r="G15" s="45"/>
      <c r="H15" s="45"/>
      <c r="L15" s="27"/>
    </row>
    <row r="16" spans="1:12" x14ac:dyDescent="0.25">
      <c r="A16" s="3" t="s">
        <v>13</v>
      </c>
      <c r="B16" s="9" t="s">
        <v>33</v>
      </c>
      <c r="C16" s="16"/>
      <c r="D16" s="11">
        <v>1.5</v>
      </c>
      <c r="F16" s="13"/>
      <c r="G16" s="45"/>
      <c r="H16" s="45"/>
    </row>
    <row r="17" spans="1:7" x14ac:dyDescent="0.25">
      <c r="A17" s="3" t="s">
        <v>14</v>
      </c>
      <c r="B17" s="9" t="s">
        <v>34</v>
      </c>
      <c r="C17" s="17"/>
      <c r="D17" s="11">
        <v>2</v>
      </c>
      <c r="F17" s="13"/>
      <c r="G17" s="13"/>
    </row>
    <row r="18" spans="1:7" ht="30.75" customHeight="1" x14ac:dyDescent="0.25">
      <c r="B18" s="50" t="s">
        <v>35</v>
      </c>
      <c r="C18" s="50"/>
    </row>
    <row r="20" spans="1:7" x14ac:dyDescent="0.25">
      <c r="A20" s="20" t="s">
        <v>15</v>
      </c>
      <c r="B20" s="51"/>
      <c r="C20" s="52"/>
    </row>
    <row r="21" spans="1:7" x14ac:dyDescent="0.25">
      <c r="A21" s="53" t="s">
        <v>16</v>
      </c>
      <c r="B21" s="56"/>
      <c r="C21" s="57"/>
    </row>
    <row r="22" spans="1:7" x14ac:dyDescent="0.25">
      <c r="A22" s="54"/>
      <c r="B22" s="58"/>
      <c r="C22" s="59"/>
    </row>
    <row r="23" spans="1:7" x14ac:dyDescent="0.25">
      <c r="A23" s="54"/>
      <c r="B23" s="58"/>
      <c r="C23" s="59"/>
    </row>
    <row r="24" spans="1:7" x14ac:dyDescent="0.25">
      <c r="A24" s="54"/>
      <c r="B24" s="58"/>
      <c r="C24" s="59"/>
    </row>
    <row r="25" spans="1:7" x14ac:dyDescent="0.25">
      <c r="A25" s="55"/>
      <c r="B25" s="60"/>
      <c r="C25" s="61"/>
    </row>
    <row r="26" spans="1:7" x14ac:dyDescent="0.25">
      <c r="A26" s="20" t="s">
        <v>17</v>
      </c>
      <c r="B26" s="51"/>
      <c r="C26" s="52"/>
    </row>
    <row r="27" spans="1:7" x14ac:dyDescent="0.25">
      <c r="A27" s="20" t="s">
        <v>18</v>
      </c>
      <c r="B27" s="51"/>
      <c r="C27" s="52"/>
    </row>
  </sheetData>
  <mergeCells count="6">
    <mergeCell ref="B27:C27"/>
    <mergeCell ref="B18:C18"/>
    <mergeCell ref="B20:C20"/>
    <mergeCell ref="A21:A25"/>
    <mergeCell ref="B21:C25"/>
    <mergeCell ref="B26:C26"/>
  </mergeCells>
  <pageMargins left="0.7" right="0.7" top="0.75" bottom="0.75" header="0.3" footer="0.3"/>
  <pageSetup paperSize="9" scale="66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C9304-C854-4921-B289-FE37E524E988}">
  <dimension ref="B1:H41"/>
  <sheetViews>
    <sheetView topLeftCell="A5" zoomScaleNormal="100" workbookViewId="0">
      <selection activeCell="H35" sqref="H35"/>
    </sheetView>
  </sheetViews>
  <sheetFormatPr defaultRowHeight="15" x14ac:dyDescent="0.25"/>
  <cols>
    <col min="2" max="2" width="39.28515625" bestFit="1" customWidth="1"/>
    <col min="3" max="3" width="8" bestFit="1" customWidth="1"/>
    <col min="4" max="4" width="26.140625" bestFit="1" customWidth="1"/>
    <col min="6" max="6" width="10.42578125" bestFit="1" customWidth="1"/>
    <col min="7" max="7" width="12.140625" bestFit="1" customWidth="1"/>
    <col min="8" max="8" width="61.85546875" customWidth="1"/>
    <col min="10" max="10" width="82.140625" customWidth="1"/>
  </cols>
  <sheetData>
    <row r="1" spans="2:7" ht="18.75" x14ac:dyDescent="0.3">
      <c r="B1" s="19" t="s">
        <v>0</v>
      </c>
    </row>
    <row r="2" spans="2:7" ht="18.75" x14ac:dyDescent="0.3">
      <c r="B2" s="18" t="s">
        <v>38</v>
      </c>
    </row>
    <row r="3" spans="2:7" x14ac:dyDescent="0.25">
      <c r="B3" t="s">
        <v>1</v>
      </c>
    </row>
    <row r="4" spans="2:7" ht="15.75" thickBot="1" x14ac:dyDescent="0.3"/>
    <row r="5" spans="2:7" ht="15.75" thickBot="1" x14ac:dyDescent="0.3">
      <c r="B5" s="38" t="s">
        <v>19</v>
      </c>
      <c r="C5" s="39" t="s">
        <v>20</v>
      </c>
      <c r="D5" s="39" t="s">
        <v>21</v>
      </c>
      <c r="E5" s="40" t="s">
        <v>22</v>
      </c>
      <c r="F5" s="41" t="s">
        <v>23</v>
      </c>
      <c r="G5" s="42" t="s">
        <v>24</v>
      </c>
    </row>
    <row r="6" spans="2:7" x14ac:dyDescent="0.25">
      <c r="B6" s="36" t="str">
        <f>'Tab1 Beheer en doorontwikkeling'!A6</f>
        <v xml:space="preserve">Techlead </v>
      </c>
      <c r="C6" s="44" t="s">
        <v>32</v>
      </c>
      <c r="D6" s="32"/>
      <c r="E6" s="28"/>
      <c r="F6" s="43">
        <f>'Tab1 Beheer en doorontwikkeling'!C6</f>
        <v>0</v>
      </c>
      <c r="G6" s="22">
        <f t="shared" ref="G6:G25" si="0">E6*F6</f>
        <v>0</v>
      </c>
    </row>
    <row r="7" spans="2:7" x14ac:dyDescent="0.25">
      <c r="B7" s="37" t="str">
        <f>'Tab1 Beheer en doorontwikkeling'!A8</f>
        <v>Back-end developmentwerkzaamheden</v>
      </c>
      <c r="C7" s="28"/>
      <c r="D7" s="33"/>
      <c r="E7" s="28"/>
      <c r="F7" s="43">
        <f>'Tab1 Beheer en doorontwikkeling'!C8</f>
        <v>0</v>
      </c>
      <c r="G7" s="22">
        <f t="shared" si="0"/>
        <v>0</v>
      </c>
    </row>
    <row r="8" spans="2:7" x14ac:dyDescent="0.25">
      <c r="B8" s="37" t="str">
        <f>'Tab1 Beheer en doorontwikkeling'!A9</f>
        <v>Front-end developmentwerkzaamheden</v>
      </c>
      <c r="C8" s="28"/>
      <c r="D8" s="33"/>
      <c r="E8" s="28"/>
      <c r="F8" s="43">
        <f>'Tab1 Beheer en doorontwikkeling'!C9</f>
        <v>0</v>
      </c>
      <c r="G8" s="22">
        <f t="shared" si="0"/>
        <v>0</v>
      </c>
    </row>
    <row r="9" spans="2:7" x14ac:dyDescent="0.25">
      <c r="B9" s="37" t="str">
        <f>'Tab1 Beheer en doorontwikkeling'!A10</f>
        <v>Testwerkzaamheden</v>
      </c>
      <c r="C9" s="28"/>
      <c r="D9" s="33"/>
      <c r="E9" s="28"/>
      <c r="F9" s="43">
        <f>'Tab1 Beheer en doorontwikkeling'!C10</f>
        <v>0</v>
      </c>
      <c r="G9" s="22">
        <f t="shared" si="0"/>
        <v>0</v>
      </c>
    </row>
    <row r="10" spans="2:7" x14ac:dyDescent="0.25">
      <c r="B10" s="30"/>
      <c r="C10" s="28"/>
      <c r="D10" s="33"/>
      <c r="E10" s="28"/>
      <c r="F10" s="34"/>
      <c r="G10" s="22">
        <f t="shared" si="0"/>
        <v>0</v>
      </c>
    </row>
    <row r="11" spans="2:7" x14ac:dyDescent="0.25">
      <c r="B11" s="30"/>
      <c r="C11" s="28"/>
      <c r="D11" s="33"/>
      <c r="E11" s="28"/>
      <c r="F11" s="34"/>
      <c r="G11" s="22">
        <f t="shared" si="0"/>
        <v>0</v>
      </c>
    </row>
    <row r="12" spans="2:7" x14ac:dyDescent="0.25">
      <c r="B12" s="30"/>
      <c r="C12" s="28"/>
      <c r="D12" s="33"/>
      <c r="E12" s="28"/>
      <c r="F12" s="34"/>
      <c r="G12" s="22">
        <f t="shared" si="0"/>
        <v>0</v>
      </c>
    </row>
    <row r="13" spans="2:7" x14ac:dyDescent="0.25">
      <c r="B13" s="30"/>
      <c r="C13" s="28"/>
      <c r="D13" s="33"/>
      <c r="E13" s="28"/>
      <c r="F13" s="34"/>
      <c r="G13" s="22">
        <f t="shared" si="0"/>
        <v>0</v>
      </c>
    </row>
    <row r="14" spans="2:7" x14ac:dyDescent="0.25">
      <c r="B14" s="30"/>
      <c r="C14" s="28"/>
      <c r="D14" s="33"/>
      <c r="E14" s="28"/>
      <c r="F14" s="34"/>
      <c r="G14" s="22">
        <f t="shared" si="0"/>
        <v>0</v>
      </c>
    </row>
    <row r="15" spans="2:7" x14ac:dyDescent="0.25">
      <c r="B15" s="30"/>
      <c r="C15" s="28"/>
      <c r="D15" s="33"/>
      <c r="E15" s="28"/>
      <c r="F15" s="34"/>
      <c r="G15" s="22">
        <f t="shared" si="0"/>
        <v>0</v>
      </c>
    </row>
    <row r="16" spans="2:7" x14ac:dyDescent="0.25">
      <c r="B16" s="30"/>
      <c r="C16" s="28"/>
      <c r="D16" s="33"/>
      <c r="E16" s="28"/>
      <c r="F16" s="34"/>
      <c r="G16" s="22">
        <f t="shared" si="0"/>
        <v>0</v>
      </c>
    </row>
    <row r="17" spans="2:7" x14ac:dyDescent="0.25">
      <c r="B17" s="30"/>
      <c r="C17" s="28"/>
      <c r="D17" s="33"/>
      <c r="E17" s="28"/>
      <c r="F17" s="34"/>
      <c r="G17" s="22">
        <f t="shared" si="0"/>
        <v>0</v>
      </c>
    </row>
    <row r="18" spans="2:7" x14ac:dyDescent="0.25">
      <c r="B18" s="30"/>
      <c r="C18" s="28"/>
      <c r="D18" s="33"/>
      <c r="E18" s="28"/>
      <c r="F18" s="34"/>
      <c r="G18" s="22">
        <f t="shared" si="0"/>
        <v>0</v>
      </c>
    </row>
    <row r="19" spans="2:7" x14ac:dyDescent="0.25">
      <c r="B19" s="30"/>
      <c r="C19" s="28"/>
      <c r="D19" s="33"/>
      <c r="E19" s="28"/>
      <c r="F19" s="34"/>
      <c r="G19" s="22">
        <f t="shared" si="0"/>
        <v>0</v>
      </c>
    </row>
    <row r="20" spans="2:7" x14ac:dyDescent="0.25">
      <c r="B20" s="30"/>
      <c r="C20" s="28"/>
      <c r="D20" s="33"/>
      <c r="E20" s="28"/>
      <c r="F20" s="34"/>
      <c r="G20" s="22">
        <f t="shared" si="0"/>
        <v>0</v>
      </c>
    </row>
    <row r="21" spans="2:7" x14ac:dyDescent="0.25">
      <c r="B21" s="30"/>
      <c r="C21" s="28"/>
      <c r="D21" s="33"/>
      <c r="E21" s="28"/>
      <c r="F21" s="34"/>
      <c r="G21" s="22">
        <f t="shared" si="0"/>
        <v>0</v>
      </c>
    </row>
    <row r="22" spans="2:7" x14ac:dyDescent="0.25">
      <c r="B22" s="30"/>
      <c r="C22" s="28"/>
      <c r="D22" s="33"/>
      <c r="E22" s="28"/>
      <c r="F22" s="34"/>
      <c r="G22" s="22">
        <f t="shared" si="0"/>
        <v>0</v>
      </c>
    </row>
    <row r="23" spans="2:7" x14ac:dyDescent="0.25">
      <c r="B23" s="30"/>
      <c r="C23" s="28"/>
      <c r="D23" s="33"/>
      <c r="E23" s="28"/>
      <c r="F23" s="34"/>
      <c r="G23" s="22">
        <f t="shared" si="0"/>
        <v>0</v>
      </c>
    </row>
    <row r="24" spans="2:7" x14ac:dyDescent="0.25">
      <c r="B24" s="30"/>
      <c r="C24" s="28"/>
      <c r="D24" s="33"/>
      <c r="E24" s="28"/>
      <c r="F24" s="34"/>
      <c r="G24" s="22">
        <f t="shared" si="0"/>
        <v>0</v>
      </c>
    </row>
    <row r="25" spans="2:7" ht="15.75" thickBot="1" x14ac:dyDescent="0.3">
      <c r="B25" s="30"/>
      <c r="C25" s="28"/>
      <c r="D25" s="33"/>
      <c r="E25" s="28"/>
      <c r="F25" s="35"/>
      <c r="G25" s="25">
        <f t="shared" si="0"/>
        <v>0</v>
      </c>
    </row>
    <row r="26" spans="2:7" ht="15.75" thickBot="1" x14ac:dyDescent="0.3">
      <c r="B26" s="46" t="s">
        <v>9</v>
      </c>
      <c r="C26" s="23"/>
      <c r="D26" s="31"/>
      <c r="E26" s="29">
        <f>SUM(E6:E25)</f>
        <v>0</v>
      </c>
      <c r="G26" s="26">
        <f>SUM(G6:G25)</f>
        <v>0</v>
      </c>
    </row>
    <row r="27" spans="2:7" x14ac:dyDescent="0.25">
      <c r="B27" t="s">
        <v>25</v>
      </c>
      <c r="E27" s="21">
        <f>SUMPRODUCT(D6:D25,E6:E25)</f>
        <v>0</v>
      </c>
    </row>
    <row r="28" spans="2:7" ht="15.75" thickBot="1" x14ac:dyDescent="0.3">
      <c r="B28" t="s">
        <v>26</v>
      </c>
      <c r="E28" s="24">
        <f>E26-E27</f>
        <v>0</v>
      </c>
    </row>
    <row r="30" spans="2:7" x14ac:dyDescent="0.25">
      <c r="B30" t="s">
        <v>27</v>
      </c>
      <c r="E30">
        <v>384</v>
      </c>
      <c r="F30" t="s">
        <v>28</v>
      </c>
    </row>
    <row r="33" spans="2:8" ht="15.75" thickBot="1" x14ac:dyDescent="0.3"/>
    <row r="34" spans="2:8" ht="15.75" thickBot="1" x14ac:dyDescent="0.3">
      <c r="B34" s="20" t="s">
        <v>15</v>
      </c>
      <c r="C34" s="51"/>
      <c r="D34" s="52"/>
      <c r="H34" s="49" t="s">
        <v>41</v>
      </c>
    </row>
    <row r="35" spans="2:8" ht="60" x14ac:dyDescent="0.25">
      <c r="B35" s="53" t="s">
        <v>16</v>
      </c>
      <c r="C35" s="56"/>
      <c r="D35" s="57"/>
      <c r="H35" s="47" t="s">
        <v>42</v>
      </c>
    </row>
    <row r="36" spans="2:8" ht="45" x14ac:dyDescent="0.25">
      <c r="B36" s="54"/>
      <c r="C36" s="58"/>
      <c r="D36" s="59"/>
      <c r="H36" s="47" t="s">
        <v>39</v>
      </c>
    </row>
    <row r="37" spans="2:8" ht="30.75" thickBot="1" x14ac:dyDescent="0.3">
      <c r="B37" s="54"/>
      <c r="C37" s="58"/>
      <c r="D37" s="59"/>
      <c r="H37" s="48" t="s">
        <v>40</v>
      </c>
    </row>
    <row r="38" spans="2:8" x14ac:dyDescent="0.25">
      <c r="B38" s="54"/>
      <c r="C38" s="58"/>
      <c r="D38" s="59"/>
    </row>
    <row r="39" spans="2:8" x14ac:dyDescent="0.25">
      <c r="B39" s="55"/>
      <c r="C39" s="60"/>
      <c r="D39" s="61"/>
    </row>
    <row r="40" spans="2:8" x14ac:dyDescent="0.25">
      <c r="B40" s="20" t="s">
        <v>17</v>
      </c>
      <c r="C40" s="51"/>
      <c r="D40" s="52"/>
    </row>
    <row r="41" spans="2:8" x14ac:dyDescent="0.25">
      <c r="B41" s="20" t="s">
        <v>18</v>
      </c>
      <c r="C41" s="51"/>
      <c r="D41" s="52"/>
    </row>
  </sheetData>
  <mergeCells count="5">
    <mergeCell ref="C34:D34"/>
    <mergeCell ref="B35:B39"/>
    <mergeCell ref="C35:D39"/>
    <mergeCell ref="C40:D40"/>
    <mergeCell ref="C41:D41"/>
  </mergeCells>
  <conditionalFormatting sqref="E26">
    <cfRule type="cellIs" dxfId="0" priority="1" operator="equal">
      <formula>$E$30</formula>
    </cfRule>
  </conditionalFormatting>
  <dataValidations count="2">
    <dataValidation type="decimal" allowBlank="1" showInputMessage="1" showErrorMessage="1" sqref="D6:D25" xr:uid="{14032A9E-F86E-4ABE-A1A8-A495F35B6FAD}">
      <formula1>0</formula1>
      <formula2>1</formula2>
    </dataValidation>
    <dataValidation type="list" allowBlank="1" showInputMessage="1" showErrorMessage="1" sqref="C6:C25" xr:uid="{AD6B566A-C166-4A64-BC80-413F7AED96B5}">
      <formula1>"Junior,Medior,Senior"</formula1>
    </dataValidation>
  </dataValidations>
  <pageMargins left="0.7" right="0.7" top="0.75" bottom="0.75" header="0.3" footer="0.3"/>
  <pageSetup paperSize="9" scale="6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142282B445434184694CA92C9B1E3C" ma:contentTypeVersion="10" ma:contentTypeDescription="Een nieuw document maken." ma:contentTypeScope="" ma:versionID="5ce9dba915f27e75fda1091ecf53bf0c">
  <xsd:schema xmlns:xsd="http://www.w3.org/2001/XMLSchema" xmlns:xs="http://www.w3.org/2001/XMLSchema" xmlns:p="http://schemas.microsoft.com/office/2006/metadata/properties" xmlns:ns3="6e0164b9-162a-4ac6-a0a2-0cedb6c33ed5" xmlns:ns4="e0823afa-25f2-46ef-a3f9-8958a237ea3c" targetNamespace="http://schemas.microsoft.com/office/2006/metadata/properties" ma:root="true" ma:fieldsID="310d7b86f60ba780cf44573884a7f5b2" ns3:_="" ns4:_="">
    <xsd:import namespace="6e0164b9-162a-4ac6-a0a2-0cedb6c33ed5"/>
    <xsd:import namespace="e0823afa-25f2-46ef-a3f9-8958a237ea3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0164b9-162a-4ac6-a0a2-0cedb6c33e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23afa-25f2-46ef-a3f9-8958a237ea3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6D69A-7CF4-4F4D-8AA4-F8BF02C5AB4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e0823afa-25f2-46ef-a3f9-8958a237ea3c"/>
    <ds:schemaRef ds:uri="http://purl.org/dc/elements/1.1/"/>
    <ds:schemaRef ds:uri="http://schemas.microsoft.com/office/2006/metadata/properties"/>
    <ds:schemaRef ds:uri="http://schemas.microsoft.com/office/infopath/2007/PartnerControls"/>
    <ds:schemaRef ds:uri="6e0164b9-162a-4ac6-a0a2-0cedb6c33ed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4CD9939-4D4F-49C9-B57A-B278DD6AF8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ED2FFE-D391-408E-996A-8BD42B8D9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e0164b9-162a-4ac6-a0a2-0cedb6c33ed5"/>
    <ds:schemaRef ds:uri="e0823afa-25f2-46ef-a3f9-8958a237ea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Tab1 Beheer en doorontwikkeling</vt:lpstr>
      <vt:lpstr>Tab2 Analysefase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Kirsten</dc:creator>
  <cp:keywords/>
  <dc:description/>
  <cp:lastModifiedBy>Kirsten</cp:lastModifiedBy>
  <cp:revision/>
  <dcterms:created xsi:type="dcterms:W3CDTF">2022-08-04T10:12:55Z</dcterms:created>
  <dcterms:modified xsi:type="dcterms:W3CDTF">2022-09-12T19:54:53Z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0x010100BF142282B445434184694CA92C9B1E3C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