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Aanbesteding\Lease auto's\"/>
    </mc:Choice>
  </mc:AlternateContent>
  <bookViews>
    <workbookView xWindow="0" yWindow="0" windowWidth="28800" windowHeight="12450" activeTab="1"/>
  </bookViews>
  <sheets>
    <sheet name="Scoreblad" sheetId="1" r:id="rId1"/>
    <sheet name="Elektrisch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2" l="1"/>
  <c r="C6" i="1" l="1"/>
  <c r="C5" i="1"/>
  <c r="C4" i="1"/>
  <c r="B6" i="1"/>
  <c r="B5" i="1"/>
  <c r="B4" i="1"/>
  <c r="J24" i="2"/>
  <c r="I24" i="2"/>
  <c r="J12" i="2"/>
  <c r="I12" i="2"/>
  <c r="H12" i="2"/>
  <c r="D26" i="2" l="1"/>
  <c r="C26" i="2"/>
  <c r="B26" i="2"/>
  <c r="D12" i="2"/>
  <c r="C12" i="2"/>
  <c r="B12" i="2"/>
  <c r="E6" i="1"/>
  <c r="E5" i="1"/>
  <c r="E4" i="1"/>
  <c r="E7" i="1" l="1"/>
</calcChain>
</file>

<file path=xl/sharedStrings.xml><?xml version="1.0" encoding="utf-8"?>
<sst xmlns="http://schemas.openxmlformats.org/spreadsheetml/2006/main" count="109" uniqueCount="73">
  <si>
    <t>Bijlage 5 Scoreblad</t>
  </si>
  <si>
    <t>Naam Inschrijver:</t>
  </si>
  <si>
    <t>Merk</t>
  </si>
  <si>
    <t>Type</t>
  </si>
  <si>
    <t>Weging</t>
  </si>
  <si>
    <t>Leaseprijs</t>
  </si>
  <si>
    <t>Gemiddelde</t>
  </si>
  <si>
    <t>Beoordelingsprijs =</t>
  </si>
  <si>
    <t>Personenvoertuigen
Elektrisch</t>
  </si>
  <si>
    <t>Bijlage 5 (tabblad personenvoertuigen)</t>
  </si>
  <si>
    <t>Soort</t>
  </si>
  <si>
    <t>Profiel 1</t>
  </si>
  <si>
    <t>Profiel 2</t>
  </si>
  <si>
    <t>Profiel 3</t>
  </si>
  <si>
    <t>Model</t>
  </si>
  <si>
    <t>Uitvoering</t>
  </si>
  <si>
    <t>Transmissie</t>
  </si>
  <si>
    <t>Kleur</t>
  </si>
  <si>
    <t>Brandstofsoort</t>
  </si>
  <si>
    <t>elektrisch</t>
  </si>
  <si>
    <t xml:space="preserve">Cataloguswaarde incl. BTW / BPM </t>
  </si>
  <si>
    <t>Afleverkosten</t>
  </si>
  <si>
    <t>Cataloguswaarde + Afleverkosten</t>
  </si>
  <si>
    <t>Looptijd in maanden</t>
  </si>
  <si>
    <t>Uitgangspunt voor calculatiematrix</t>
  </si>
  <si>
    <t>Rentedatum</t>
  </si>
  <si>
    <t xml:space="preserve"> </t>
  </si>
  <si>
    <t>Afschrijving</t>
  </si>
  <si>
    <t>Rente (€)</t>
  </si>
  <si>
    <t>Reparatie, onderhoud en banden (ROB)</t>
  </si>
  <si>
    <t>Pechhulpverlening</t>
  </si>
  <si>
    <t>Direct vervangend vervoer</t>
  </si>
  <si>
    <t>Haal-/breng service</t>
  </si>
  <si>
    <t>Brandstofpas en administratie</t>
  </si>
  <si>
    <t>All weather banden</t>
  </si>
  <si>
    <t>Beheerkosten</t>
  </si>
  <si>
    <t>Administratiekosten</t>
  </si>
  <si>
    <t>Totale leaseprijs excl. Brandstof</t>
  </si>
  <si>
    <t>Brandstofvoorschot</t>
  </si>
  <si>
    <t>Tarief meer/minder kilometers</t>
  </si>
  <si>
    <t>Fiat</t>
  </si>
  <si>
    <t>500e</t>
  </si>
  <si>
    <t>zwart</t>
  </si>
  <si>
    <t>BEV 87 Kw Icon</t>
  </si>
  <si>
    <t>Hyundai</t>
  </si>
  <si>
    <t>Kona</t>
  </si>
  <si>
    <t>Peugeot</t>
  </si>
  <si>
    <t>e-208</t>
  </si>
  <si>
    <t>allure EV 50kWh</t>
  </si>
  <si>
    <t>noir perla Nera</t>
  </si>
  <si>
    <t>Actieradius</t>
  </si>
  <si>
    <t>Niro</t>
  </si>
  <si>
    <t>Nissan</t>
  </si>
  <si>
    <t>Leaf</t>
  </si>
  <si>
    <t>40Kwh N-Connecta</t>
  </si>
  <si>
    <t>Briljant Black</t>
  </si>
  <si>
    <t>Kia</t>
  </si>
  <si>
    <t>Automaat</t>
  </si>
  <si>
    <t>Opties:</t>
  </si>
  <si>
    <t>Zomer/winter banden</t>
  </si>
  <si>
    <t>Grey Metallic</t>
  </si>
  <si>
    <t>64kWh Comfort</t>
  </si>
  <si>
    <t>64.8kWh DynamicLine</t>
  </si>
  <si>
    <t>Elektrisch bereik</t>
  </si>
  <si>
    <t>73kWh Style</t>
  </si>
  <si>
    <t>In te vullen velden</t>
  </si>
  <si>
    <t>Ioniq 5</t>
  </si>
  <si>
    <t>Totale leaseprijs per auto per jaar (€)</t>
  </si>
  <si>
    <t>*2) Onder andere inclusief:</t>
  </si>
  <si>
    <t>Soort *1)</t>
  </si>
  <si>
    <t>Afleverkosten *2)</t>
  </si>
  <si>
    <t xml:space="preserve">Eis 17 Twee geprogrammeerde sleutels
Eis 18 Lange laadkabel en omvormer
Eis 20 All-seasonbanden
</t>
  </si>
  <si>
    <t>*1) Profielen 1, 2 en 3 of vergelijkbaar qua omvang en actieradius.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</si>
</sst>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2"/>
      <color indexed="12"/>
      <name val="Calibri"/>
      <family val="2"/>
    </font>
    <font>
      <sz val="11"/>
      <color indexed="12"/>
      <name val="Calibri"/>
      <family val="2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00">
    <xf numFmtId="0" fontId="0" fillId="0" borderId="0" xfId="0"/>
    <xf numFmtId="0" fontId="0" fillId="2" borderId="4" xfId="0" applyFill="1" applyBorder="1" applyAlignment="1">
      <alignment horizontal="left" vertical="center"/>
    </xf>
    <xf numFmtId="0" fontId="0" fillId="2" borderId="9" xfId="0" applyFill="1" applyBorder="1" applyAlignment="1">
      <alignment horizontal="center"/>
    </xf>
    <xf numFmtId="0" fontId="0" fillId="2" borderId="9" xfId="0" applyFill="1" applyBorder="1" applyAlignment="1">
      <alignment horizontal="center" vertical="center"/>
    </xf>
    <xf numFmtId="44" fontId="0" fillId="2" borderId="10" xfId="0" applyNumberFormat="1" applyFill="1" applyBorder="1" applyAlignment="1">
      <alignment horizontal="center"/>
    </xf>
    <xf numFmtId="0" fontId="3" fillId="3" borderId="12" xfId="0" applyFont="1" applyFill="1" applyBorder="1" applyAlignment="1">
      <alignment horizontal="left"/>
    </xf>
    <xf numFmtId="44" fontId="0" fillId="3" borderId="13" xfId="0" applyNumberFormat="1" applyFill="1" applyBorder="1" applyAlignment="1">
      <alignment horizontal="center"/>
    </xf>
    <xf numFmtId="44" fontId="0" fillId="3" borderId="16" xfId="0" applyNumberFormat="1" applyFill="1" applyBorder="1" applyAlignment="1">
      <alignment horizontal="center"/>
    </xf>
    <xf numFmtId="0" fontId="0" fillId="2" borderId="14" xfId="0" applyFill="1" applyBorder="1" applyAlignment="1">
      <alignment horizontal="left" wrapText="1"/>
    </xf>
    <xf numFmtId="44" fontId="0" fillId="4" borderId="23" xfId="0" applyNumberFormat="1" applyFill="1" applyBorder="1" applyAlignment="1"/>
    <xf numFmtId="0" fontId="0" fillId="0" borderId="25" xfId="0" applyBorder="1"/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0" fillId="0" borderId="28" xfId="0" applyBorder="1"/>
    <xf numFmtId="0" fontId="4" fillId="0" borderId="2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5" fillId="0" borderId="29" xfId="0" applyFont="1" applyFill="1" applyBorder="1" applyAlignment="1">
      <alignment horizontal="center" wrapText="1"/>
    </xf>
    <xf numFmtId="0" fontId="5" fillId="5" borderId="29" xfId="0" applyFont="1" applyFill="1" applyBorder="1" applyAlignment="1">
      <alignment horizontal="center" wrapText="1"/>
    </xf>
    <xf numFmtId="0" fontId="0" fillId="0" borderId="30" xfId="0" applyBorder="1"/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0" fillId="0" borderId="33" xfId="0" applyFill="1" applyBorder="1"/>
    <xf numFmtId="164" fontId="4" fillId="6" borderId="34" xfId="0" applyNumberFormat="1" applyFont="1" applyFill="1" applyBorder="1"/>
    <xf numFmtId="164" fontId="4" fillId="6" borderId="19" xfId="0" applyNumberFormat="1" applyFont="1" applyFill="1" applyBorder="1"/>
    <xf numFmtId="44" fontId="4" fillId="0" borderId="29" xfId="1" applyFont="1" applyBorder="1"/>
    <xf numFmtId="44" fontId="4" fillId="0" borderId="29" xfId="1" applyFont="1" applyFill="1" applyBorder="1"/>
    <xf numFmtId="44" fontId="4" fillId="0" borderId="20" xfId="1" applyFont="1" applyBorder="1"/>
    <xf numFmtId="0" fontId="6" fillId="0" borderId="35" xfId="0" applyFont="1" applyBorder="1"/>
    <xf numFmtId="164" fontId="7" fillId="7" borderId="36" xfId="0" applyNumberFormat="1" applyFont="1" applyFill="1" applyBorder="1"/>
    <xf numFmtId="164" fontId="7" fillId="7" borderId="23" xfId="0" applyNumberFormat="1" applyFont="1" applyFill="1" applyBorder="1"/>
    <xf numFmtId="3" fontId="0" fillId="0" borderId="28" xfId="0" applyNumberFormat="1" applyBorder="1"/>
    <xf numFmtId="3" fontId="4" fillId="0" borderId="29" xfId="0" applyNumberFormat="1" applyFont="1" applyBorder="1" applyAlignment="1">
      <alignment horizontal="center"/>
    </xf>
    <xf numFmtId="3" fontId="4" fillId="0" borderId="20" xfId="0" applyNumberFormat="1" applyFont="1" applyBorder="1" applyAlignment="1">
      <alignment horizontal="center"/>
    </xf>
    <xf numFmtId="0" fontId="0" fillId="0" borderId="35" xfId="0" applyBorder="1"/>
    <xf numFmtId="14" fontId="4" fillId="0" borderId="36" xfId="1" applyNumberFormat="1" applyFont="1" applyBorder="1"/>
    <xf numFmtId="14" fontId="4" fillId="0" borderId="23" xfId="1" applyNumberFormat="1" applyFont="1" applyBorder="1"/>
    <xf numFmtId="0" fontId="0" fillId="0" borderId="33" xfId="0" applyBorder="1"/>
    <xf numFmtId="44" fontId="4" fillId="0" borderId="34" xfId="1" applyFont="1" applyBorder="1"/>
    <xf numFmtId="44" fontId="4" fillId="0" borderId="19" xfId="1" applyFont="1" applyBorder="1"/>
    <xf numFmtId="164" fontId="7" fillId="7" borderId="29" xfId="0" applyNumberFormat="1" applyFont="1" applyFill="1" applyBorder="1"/>
    <xf numFmtId="164" fontId="7" fillId="7" borderId="20" xfId="0" applyNumberFormat="1" applyFont="1" applyFill="1" applyBorder="1"/>
    <xf numFmtId="44" fontId="4" fillId="0" borderId="36" xfId="1" applyFont="1" applyBorder="1"/>
    <xf numFmtId="44" fontId="4" fillId="0" borderId="23" xfId="1" applyFont="1" applyBorder="1"/>
    <xf numFmtId="0" fontId="4" fillId="0" borderId="36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0" xfId="0" applyFont="1" applyBorder="1" applyAlignment="1">
      <alignment horizontal="center" wrapText="1"/>
    </xf>
    <xf numFmtId="0" fontId="0" fillId="0" borderId="0" xfId="0" applyBorder="1"/>
    <xf numFmtId="0" fontId="2" fillId="0" borderId="0" xfId="0" applyFont="1" applyBorder="1" applyAlignment="1">
      <alignment vertical="top"/>
    </xf>
    <xf numFmtId="0" fontId="0" fillId="0" borderId="25" xfId="0" applyFill="1" applyBorder="1"/>
    <xf numFmtId="0" fontId="0" fillId="0" borderId="28" xfId="0" applyBorder="1" applyProtection="1"/>
    <xf numFmtId="0" fontId="0" fillId="0" borderId="30" xfId="0" applyBorder="1" applyProtection="1"/>
    <xf numFmtId="0" fontId="8" fillId="0" borderId="0" xfId="2"/>
    <xf numFmtId="0" fontId="8" fillId="0" borderId="29" xfId="2" applyBorder="1" applyAlignment="1">
      <alignment horizontal="center"/>
    </xf>
    <xf numFmtId="0" fontId="8" fillId="0" borderId="20" xfId="2" applyBorder="1" applyAlignment="1">
      <alignment horizontal="center"/>
    </xf>
    <xf numFmtId="0" fontId="5" fillId="0" borderId="20" xfId="0" applyFont="1" applyFill="1" applyBorder="1" applyAlignment="1">
      <alignment horizontal="center" wrapText="1"/>
    </xf>
    <xf numFmtId="44" fontId="4" fillId="8" borderId="26" xfId="1" applyFont="1" applyFill="1" applyBorder="1"/>
    <xf numFmtId="44" fontId="4" fillId="8" borderId="27" xfId="1" applyFont="1" applyFill="1" applyBorder="1"/>
    <xf numFmtId="44" fontId="4" fillId="8" borderId="29" xfId="1" applyFont="1" applyFill="1" applyBorder="1"/>
    <xf numFmtId="44" fontId="4" fillId="8" borderId="20" xfId="1" applyFont="1" applyFill="1" applyBorder="1"/>
    <xf numFmtId="44" fontId="4" fillId="8" borderId="34" xfId="1" applyFont="1" applyFill="1" applyBorder="1"/>
    <xf numFmtId="44" fontId="4" fillId="8" borderId="19" xfId="1" applyFont="1" applyFill="1" applyBorder="1"/>
    <xf numFmtId="44" fontId="4" fillId="8" borderId="29" xfId="1" applyFont="1" applyFill="1" applyBorder="1" applyProtection="1">
      <protection locked="0"/>
    </xf>
    <xf numFmtId="44" fontId="4" fillId="8" borderId="20" xfId="1" applyFont="1" applyFill="1" applyBorder="1" applyProtection="1">
      <protection locked="0"/>
    </xf>
    <xf numFmtId="0" fontId="2" fillId="8" borderId="29" xfId="0" applyFont="1" applyFill="1" applyBorder="1" applyAlignment="1">
      <alignment vertical="top"/>
    </xf>
    <xf numFmtId="0" fontId="0" fillId="0" borderId="38" xfId="0" applyBorder="1"/>
    <xf numFmtId="0" fontId="4" fillId="0" borderId="38" xfId="0" applyFont="1" applyBorder="1"/>
    <xf numFmtId="0" fontId="0" fillId="0" borderId="35" xfId="0" applyBorder="1" applyProtection="1"/>
    <xf numFmtId="44" fontId="4" fillId="8" borderId="36" xfId="1" applyFont="1" applyFill="1" applyBorder="1" applyProtection="1">
      <protection locked="0"/>
    </xf>
    <xf numFmtId="44" fontId="4" fillId="8" borderId="23" xfId="1" applyFont="1" applyFill="1" applyBorder="1" applyProtection="1">
      <protection locked="0"/>
    </xf>
    <xf numFmtId="0" fontId="0" fillId="0" borderId="39" xfId="0" applyBorder="1"/>
    <xf numFmtId="44" fontId="4" fillId="8" borderId="40" xfId="1" applyFont="1" applyFill="1" applyBorder="1"/>
    <xf numFmtId="44" fontId="4" fillId="8" borderId="41" xfId="1" applyFont="1" applyFill="1" applyBorder="1"/>
    <xf numFmtId="0" fontId="0" fillId="0" borderId="25" xfId="0" applyBorder="1" applyAlignment="1">
      <alignment vertical="top"/>
    </xf>
    <xf numFmtId="0" fontId="0" fillId="0" borderId="28" xfId="0" applyFont="1" applyBorder="1"/>
    <xf numFmtId="0" fontId="0" fillId="3" borderId="14" xfId="0" applyFill="1" applyBorder="1" applyAlignment="1">
      <alignment horizontal="left"/>
    </xf>
    <xf numFmtId="0" fontId="0" fillId="3" borderId="21" xfId="0" applyFill="1" applyBorder="1" applyAlignment="1">
      <alignment horizontal="left"/>
    </xf>
    <xf numFmtId="0" fontId="0" fillId="3" borderId="22" xfId="0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2" fillId="2" borderId="8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2" borderId="33" xfId="0" applyFill="1" applyBorder="1" applyAlignment="1" applyProtection="1">
      <alignment horizontal="left"/>
    </xf>
    <xf numFmtId="0" fontId="0" fillId="2" borderId="34" xfId="0" applyFill="1" applyBorder="1" applyAlignment="1" applyProtection="1">
      <alignment horizontal="left"/>
    </xf>
    <xf numFmtId="0" fontId="0" fillId="2" borderId="19" xfId="0" applyFill="1" applyBorder="1" applyAlignment="1" applyProtection="1">
      <alignment horizontal="left"/>
    </xf>
    <xf numFmtId="0" fontId="0" fillId="0" borderId="35" xfId="0" applyBorder="1" applyAlignment="1" applyProtection="1">
      <alignment horizontal="left" vertical="top" wrapText="1"/>
    </xf>
    <xf numFmtId="0" fontId="0" fillId="0" borderId="36" xfId="0" applyBorder="1" applyAlignment="1" applyProtection="1">
      <alignment horizontal="left" vertical="top" wrapText="1"/>
    </xf>
    <xf numFmtId="0" fontId="0" fillId="0" borderId="23" xfId="0" applyBorder="1" applyAlignment="1" applyProtection="1">
      <alignment horizontal="left" vertical="top" wrapText="1"/>
    </xf>
    <xf numFmtId="0" fontId="2" fillId="0" borderId="17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2" fillId="2" borderId="11" xfId="0" applyFont="1" applyFill="1" applyBorder="1" applyAlignment="1" applyProtection="1">
      <alignment horizontal="left"/>
      <protection locked="0"/>
    </xf>
    <xf numFmtId="0" fontId="2" fillId="2" borderId="37" xfId="0" applyFont="1" applyFill="1" applyBorder="1" applyAlignment="1" applyProtection="1">
      <alignment horizontal="left"/>
      <protection locked="0"/>
    </xf>
    <xf numFmtId="0" fontId="2" fillId="2" borderId="13" xfId="0" applyFont="1" applyFill="1" applyBorder="1" applyAlignment="1" applyProtection="1">
      <alignment horizontal="left"/>
      <protection locked="0"/>
    </xf>
  </cellXfs>
  <cellStyles count="3">
    <cellStyle name="Hyperlink" xfId="2" builtinId="8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andoi\Downloads\Bijlage%205%20Prijzenblad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oreblad"/>
      <sheetName val="Personenvoertuigen"/>
      <sheetName val="Bestelvoertuigen"/>
      <sheetName val="Scooters"/>
      <sheetName val="Huurvoertuigen"/>
    </sheetNames>
    <sheetDataSet>
      <sheetData sheetId="0"/>
      <sheetData sheetId="1">
        <row r="3">
          <cell r="B3" t="str">
            <v>Volkswagen</v>
          </cell>
        </row>
        <row r="31">
          <cell r="B31">
            <v>0</v>
          </cell>
          <cell r="C31">
            <v>0</v>
          </cell>
          <cell r="D31">
            <v>0</v>
          </cell>
        </row>
      </sheetData>
      <sheetData sheetId="2">
        <row r="3">
          <cell r="B3" t="str">
            <v>Renault</v>
          </cell>
        </row>
      </sheetData>
      <sheetData sheetId="3"/>
      <sheetData sheetId="4">
        <row r="14">
          <cell r="C14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utoweek.nl/auto/103422/hyundai-ioniq-5-73kwh-style/" TargetMode="External"/><Relationship Id="rId2" Type="http://schemas.openxmlformats.org/officeDocument/2006/relationships/hyperlink" Target="https://www.autoweek.nl/auto/105554/kia-e-niro-648kwh-dynamicline/" TargetMode="External"/><Relationship Id="rId1" Type="http://schemas.openxmlformats.org/officeDocument/2006/relationships/hyperlink" Target="https://www.autoweek.nl/auto/104361/hyundai-kona-electric-64kwh-comfort/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G18" sqref="G18"/>
    </sheetView>
  </sheetViews>
  <sheetFormatPr defaultRowHeight="15" x14ac:dyDescent="0.25"/>
  <cols>
    <col min="1" max="1" width="21.140625" bestFit="1" customWidth="1"/>
    <col min="2" max="2" width="14.85546875" bestFit="1" customWidth="1"/>
    <col min="3" max="3" width="10.28515625" bestFit="1" customWidth="1"/>
    <col min="5" max="5" width="10.7109375" bestFit="1" customWidth="1"/>
  </cols>
  <sheetData>
    <row r="1" spans="1:5" ht="16.5" thickBot="1" x14ac:dyDescent="0.3">
      <c r="A1" s="77" t="s">
        <v>0</v>
      </c>
      <c r="B1" s="78"/>
      <c r="C1" s="78"/>
      <c r="D1" s="78"/>
      <c r="E1" s="79"/>
    </row>
    <row r="2" spans="1:5" ht="15.75" thickBot="1" x14ac:dyDescent="0.3">
      <c r="A2" s="1" t="s">
        <v>1</v>
      </c>
      <c r="B2" s="80"/>
      <c r="C2" s="81"/>
      <c r="D2" s="81"/>
      <c r="E2" s="82"/>
    </row>
    <row r="3" spans="1:5" x14ac:dyDescent="0.25">
      <c r="A3" s="83" t="s">
        <v>8</v>
      </c>
      <c r="B3" s="2" t="s">
        <v>2</v>
      </c>
      <c r="C3" s="2" t="s">
        <v>3</v>
      </c>
      <c r="D3" s="3" t="s">
        <v>4</v>
      </c>
      <c r="E3" s="4" t="s">
        <v>5</v>
      </c>
    </row>
    <row r="4" spans="1:5" x14ac:dyDescent="0.25">
      <c r="A4" s="84"/>
      <c r="B4" s="5" t="str">
        <f>Elektrisch!H3</f>
        <v>Kia</v>
      </c>
      <c r="C4" s="5" t="str">
        <f>Elektrisch!H4</f>
        <v>Niro</v>
      </c>
      <c r="D4" s="86">
        <v>100</v>
      </c>
      <c r="E4" s="6">
        <f>[1]Personenvoertuigen!B31</f>
        <v>0</v>
      </c>
    </row>
    <row r="5" spans="1:5" x14ac:dyDescent="0.25">
      <c r="A5" s="84"/>
      <c r="B5" s="5" t="str">
        <f>Elektrisch!I3</f>
        <v>Hyundai</v>
      </c>
      <c r="C5" s="5" t="str">
        <f>Elektrisch!I4</f>
        <v>Kona</v>
      </c>
      <c r="D5" s="86"/>
      <c r="E5" s="6">
        <f>[1]Personenvoertuigen!C31</f>
        <v>0</v>
      </c>
    </row>
    <row r="6" spans="1:5" ht="15.75" thickBot="1" x14ac:dyDescent="0.3">
      <c r="A6" s="85"/>
      <c r="B6" s="5" t="str">
        <f>Elektrisch!J3</f>
        <v>Hyundai</v>
      </c>
      <c r="C6" s="5" t="str">
        <f>Elektrisch!J4</f>
        <v>Ioniq 5</v>
      </c>
      <c r="D6" s="87"/>
      <c r="E6" s="7">
        <f>[1]Personenvoertuigen!D31</f>
        <v>0</v>
      </c>
    </row>
    <row r="7" spans="1:5" ht="15.75" thickBot="1" x14ac:dyDescent="0.3">
      <c r="A7" s="8" t="s">
        <v>7</v>
      </c>
      <c r="B7" s="74" t="s">
        <v>6</v>
      </c>
      <c r="C7" s="75"/>
      <c r="D7" s="76"/>
      <c r="E7" s="9">
        <f>AVERAGE(E4:E6)</f>
        <v>0</v>
      </c>
    </row>
  </sheetData>
  <mergeCells count="5">
    <mergeCell ref="B7:D7"/>
    <mergeCell ref="A1:E1"/>
    <mergeCell ref="B2:E2"/>
    <mergeCell ref="A3:A6"/>
    <mergeCell ref="D4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topLeftCell="G1" workbookViewId="0">
      <selection activeCell="L24" sqref="L24"/>
    </sheetView>
  </sheetViews>
  <sheetFormatPr defaultRowHeight="15" x14ac:dyDescent="0.25"/>
  <cols>
    <col min="1" max="1" width="36.7109375" hidden="1" customWidth="1"/>
    <col min="2" max="2" width="14.42578125" hidden="1" customWidth="1"/>
    <col min="3" max="3" width="19.28515625" hidden="1" customWidth="1"/>
    <col min="4" max="4" width="14.28515625" hidden="1" customWidth="1"/>
    <col min="5" max="6" width="0" hidden="1" customWidth="1"/>
    <col min="7" max="7" width="58.140625" bestFit="1" customWidth="1"/>
    <col min="8" max="8" width="17.7109375" bestFit="1" customWidth="1"/>
    <col min="9" max="9" width="19.28515625" bestFit="1" customWidth="1"/>
    <col min="10" max="10" width="21.42578125" bestFit="1" customWidth="1"/>
    <col min="12" max="12" width="19.42578125" bestFit="1" customWidth="1"/>
  </cols>
  <sheetData>
    <row r="1" spans="1:16" ht="16.5" thickBot="1" x14ac:dyDescent="0.3">
      <c r="A1" s="94" t="s">
        <v>9</v>
      </c>
      <c r="B1" s="95"/>
      <c r="C1" s="95"/>
      <c r="D1" s="96"/>
      <c r="G1" s="94" t="s">
        <v>9</v>
      </c>
      <c r="H1" s="95"/>
      <c r="I1" s="95"/>
      <c r="J1" s="96"/>
      <c r="L1" s="63" t="s">
        <v>65</v>
      </c>
      <c r="M1" s="47"/>
      <c r="N1" s="47"/>
      <c r="O1" s="46"/>
      <c r="P1" s="46"/>
    </row>
    <row r="2" spans="1:16" x14ac:dyDescent="0.25">
      <c r="A2" s="10" t="s">
        <v>10</v>
      </c>
      <c r="B2" s="11" t="s">
        <v>11</v>
      </c>
      <c r="C2" s="11" t="s">
        <v>12</v>
      </c>
      <c r="D2" s="12" t="s">
        <v>13</v>
      </c>
      <c r="G2" s="72" t="s">
        <v>69</v>
      </c>
      <c r="H2" s="11" t="s">
        <v>11</v>
      </c>
      <c r="I2" s="11" t="s">
        <v>12</v>
      </c>
      <c r="J2" s="12" t="s">
        <v>13</v>
      </c>
      <c r="L2" s="46"/>
      <c r="M2" s="46"/>
      <c r="N2" s="46"/>
      <c r="O2" s="46"/>
      <c r="P2" s="46"/>
    </row>
    <row r="3" spans="1:16" x14ac:dyDescent="0.25">
      <c r="A3" s="13" t="s">
        <v>2</v>
      </c>
      <c r="B3" s="14" t="s">
        <v>46</v>
      </c>
      <c r="C3" s="14" t="s">
        <v>52</v>
      </c>
      <c r="D3" s="15" t="s">
        <v>40</v>
      </c>
      <c r="G3" s="13" t="s">
        <v>2</v>
      </c>
      <c r="H3" s="14" t="s">
        <v>56</v>
      </c>
      <c r="I3" s="14" t="s">
        <v>44</v>
      </c>
      <c r="J3" s="15" t="s">
        <v>44</v>
      </c>
      <c r="L3" s="46"/>
      <c r="M3" s="46"/>
      <c r="N3" s="46"/>
      <c r="O3" s="46"/>
      <c r="P3" s="46"/>
    </row>
    <row r="4" spans="1:16" x14ac:dyDescent="0.25">
      <c r="A4" s="13" t="s">
        <v>14</v>
      </c>
      <c r="B4" s="14" t="s">
        <v>47</v>
      </c>
      <c r="C4" s="14" t="s">
        <v>53</v>
      </c>
      <c r="D4" s="15" t="s">
        <v>41</v>
      </c>
      <c r="G4" s="13" t="s">
        <v>14</v>
      </c>
      <c r="H4" s="52" t="s">
        <v>51</v>
      </c>
      <c r="I4" s="52" t="s">
        <v>45</v>
      </c>
      <c r="J4" s="53" t="s">
        <v>66</v>
      </c>
    </row>
    <row r="5" spans="1:16" ht="30" x14ac:dyDescent="0.25">
      <c r="A5" s="13" t="s">
        <v>15</v>
      </c>
      <c r="B5" s="16" t="s">
        <v>48</v>
      </c>
      <c r="C5" s="17" t="s">
        <v>54</v>
      </c>
      <c r="D5" s="15" t="s">
        <v>43</v>
      </c>
      <c r="G5" s="13" t="s">
        <v>15</v>
      </c>
      <c r="H5" s="16" t="s">
        <v>62</v>
      </c>
      <c r="I5" s="17" t="s">
        <v>61</v>
      </c>
      <c r="J5" s="45" t="s">
        <v>64</v>
      </c>
    </row>
    <row r="6" spans="1:16" x14ac:dyDescent="0.25">
      <c r="A6" s="13"/>
      <c r="B6" s="16"/>
      <c r="C6" s="17"/>
      <c r="D6" s="15"/>
      <c r="G6" s="13" t="s">
        <v>63</v>
      </c>
      <c r="H6" s="16">
        <v>463</v>
      </c>
      <c r="I6" s="17">
        <v>484</v>
      </c>
      <c r="J6" s="45">
        <v>481</v>
      </c>
    </row>
    <row r="7" spans="1:16" x14ac:dyDescent="0.25">
      <c r="A7" s="13" t="s">
        <v>50</v>
      </c>
      <c r="B7" s="16">
        <v>362</v>
      </c>
      <c r="C7" s="16">
        <v>270</v>
      </c>
      <c r="D7" s="15">
        <v>320</v>
      </c>
      <c r="G7" s="13" t="s">
        <v>16</v>
      </c>
      <c r="H7" s="16" t="s">
        <v>57</v>
      </c>
      <c r="I7" s="16" t="s">
        <v>57</v>
      </c>
      <c r="J7" s="54" t="s">
        <v>57</v>
      </c>
    </row>
    <row r="8" spans="1:16" x14ac:dyDescent="0.25">
      <c r="A8" s="13" t="s">
        <v>17</v>
      </c>
      <c r="B8" s="14" t="s">
        <v>49</v>
      </c>
      <c r="C8" s="14" t="s">
        <v>55</v>
      </c>
      <c r="D8" s="15" t="s">
        <v>42</v>
      </c>
      <c r="G8" s="13" t="s">
        <v>17</v>
      </c>
      <c r="H8" s="14" t="s">
        <v>60</v>
      </c>
      <c r="I8" s="14" t="s">
        <v>60</v>
      </c>
      <c r="J8" s="15" t="s">
        <v>60</v>
      </c>
    </row>
    <row r="9" spans="1:16" ht="15.75" thickBot="1" x14ac:dyDescent="0.3">
      <c r="A9" s="18" t="s">
        <v>18</v>
      </c>
      <c r="B9" s="19" t="s">
        <v>19</v>
      </c>
      <c r="C9" s="19" t="s">
        <v>19</v>
      </c>
      <c r="D9" s="20" t="s">
        <v>19</v>
      </c>
      <c r="G9" s="33" t="s">
        <v>18</v>
      </c>
      <c r="H9" s="43" t="s">
        <v>19</v>
      </c>
      <c r="I9" s="43" t="s">
        <v>19</v>
      </c>
      <c r="J9" s="44" t="s">
        <v>19</v>
      </c>
    </row>
    <row r="10" spans="1:16" x14ac:dyDescent="0.25">
      <c r="A10" s="21" t="s">
        <v>20</v>
      </c>
      <c r="B10" s="22">
        <v>32900</v>
      </c>
      <c r="C10" s="22">
        <v>37740</v>
      </c>
      <c r="D10" s="23">
        <v>30900</v>
      </c>
      <c r="G10" s="48" t="s">
        <v>20</v>
      </c>
      <c r="H10" s="55">
        <v>0</v>
      </c>
      <c r="I10" s="55">
        <v>0</v>
      </c>
      <c r="J10" s="56">
        <v>0</v>
      </c>
    </row>
    <row r="11" spans="1:16" x14ac:dyDescent="0.25">
      <c r="A11" s="13" t="s">
        <v>21</v>
      </c>
      <c r="B11" s="24">
        <v>0</v>
      </c>
      <c r="C11" s="25">
        <v>0</v>
      </c>
      <c r="D11" s="26">
        <v>0</v>
      </c>
      <c r="G11" s="13" t="s">
        <v>70</v>
      </c>
      <c r="H11" s="57">
        <v>0</v>
      </c>
      <c r="I11" s="57">
        <v>0</v>
      </c>
      <c r="J11" s="58">
        <v>0</v>
      </c>
    </row>
    <row r="12" spans="1:16" ht="16.5" thickBot="1" x14ac:dyDescent="0.3">
      <c r="A12" s="27" t="s">
        <v>22</v>
      </c>
      <c r="B12" s="28">
        <f>SUM(B10:B11)</f>
        <v>32900</v>
      </c>
      <c r="C12" s="28">
        <f>SUM(C10:C11)</f>
        <v>37740</v>
      </c>
      <c r="D12" s="29">
        <f>SUM(D10:D11)</f>
        <v>30900</v>
      </c>
      <c r="G12" s="27" t="s">
        <v>22</v>
      </c>
      <c r="H12" s="28">
        <f>SUM(H10:H11)</f>
        <v>0</v>
      </c>
      <c r="I12" s="28">
        <f>SUM(I10:I11)</f>
        <v>0</v>
      </c>
      <c r="J12" s="29">
        <f>SUM(J10:J11)</f>
        <v>0</v>
      </c>
    </row>
    <row r="13" spans="1:16" x14ac:dyDescent="0.25">
      <c r="A13" s="13" t="s">
        <v>23</v>
      </c>
      <c r="B13" s="14">
        <v>60</v>
      </c>
      <c r="C13" s="14">
        <v>60</v>
      </c>
      <c r="D13" s="15">
        <v>60</v>
      </c>
      <c r="G13" s="13" t="s">
        <v>23</v>
      </c>
      <c r="H13" s="14">
        <v>60</v>
      </c>
      <c r="I13" s="14">
        <v>60</v>
      </c>
      <c r="J13" s="15">
        <v>60</v>
      </c>
    </row>
    <row r="14" spans="1:16" x14ac:dyDescent="0.25">
      <c r="A14" s="30" t="s">
        <v>24</v>
      </c>
      <c r="B14" s="31">
        <v>10000</v>
      </c>
      <c r="C14" s="31">
        <v>10000</v>
      </c>
      <c r="D14" s="32">
        <v>10000</v>
      </c>
      <c r="G14" s="30" t="s">
        <v>24</v>
      </c>
      <c r="H14" s="31">
        <v>10000</v>
      </c>
      <c r="I14" s="31">
        <v>10000</v>
      </c>
      <c r="J14" s="32">
        <v>10000</v>
      </c>
    </row>
    <row r="15" spans="1:16" ht="15.75" thickBot="1" x14ac:dyDescent="0.3">
      <c r="A15" s="33" t="s">
        <v>25</v>
      </c>
      <c r="B15" s="34" t="s">
        <v>26</v>
      </c>
      <c r="C15" s="34" t="s">
        <v>26</v>
      </c>
      <c r="D15" s="35" t="s">
        <v>26</v>
      </c>
      <c r="G15" s="33" t="s">
        <v>25</v>
      </c>
      <c r="H15" s="34">
        <v>44713</v>
      </c>
      <c r="I15" s="34">
        <v>44713</v>
      </c>
      <c r="J15" s="35">
        <v>44713</v>
      </c>
    </row>
    <row r="16" spans="1:16" x14ac:dyDescent="0.25">
      <c r="A16" s="36" t="s">
        <v>27</v>
      </c>
      <c r="B16" s="37">
        <v>0</v>
      </c>
      <c r="C16" s="37">
        <v>0</v>
      </c>
      <c r="D16" s="38">
        <v>0</v>
      </c>
      <c r="G16" s="36" t="s">
        <v>27</v>
      </c>
      <c r="H16" s="59">
        <v>0</v>
      </c>
      <c r="I16" s="59">
        <v>0</v>
      </c>
      <c r="J16" s="60">
        <v>0</v>
      </c>
    </row>
    <row r="17" spans="1:10" x14ac:dyDescent="0.25">
      <c r="A17" s="13" t="s">
        <v>28</v>
      </c>
      <c r="B17" s="24">
        <v>0</v>
      </c>
      <c r="C17" s="24">
        <v>0</v>
      </c>
      <c r="D17" s="26">
        <v>0</v>
      </c>
      <c r="G17" s="13" t="s">
        <v>28</v>
      </c>
      <c r="H17" s="57">
        <v>0</v>
      </c>
      <c r="I17" s="57">
        <v>0</v>
      </c>
      <c r="J17" s="58">
        <v>0</v>
      </c>
    </row>
    <row r="18" spans="1:10" x14ac:dyDescent="0.25">
      <c r="A18" s="13" t="s">
        <v>29</v>
      </c>
      <c r="B18" s="24">
        <v>0</v>
      </c>
      <c r="C18" s="24">
        <v>0</v>
      </c>
      <c r="D18" s="26">
        <v>0</v>
      </c>
      <c r="G18" s="73" t="s">
        <v>29</v>
      </c>
      <c r="H18" s="57">
        <v>0</v>
      </c>
      <c r="I18" s="57">
        <v>0</v>
      </c>
      <c r="J18" s="58">
        <v>0</v>
      </c>
    </row>
    <row r="19" spans="1:10" x14ac:dyDescent="0.25">
      <c r="A19" s="13" t="s">
        <v>30</v>
      </c>
      <c r="B19" s="24">
        <v>0</v>
      </c>
      <c r="C19" s="24">
        <v>0</v>
      </c>
      <c r="D19" s="26">
        <v>0</v>
      </c>
      <c r="G19" s="13" t="s">
        <v>30</v>
      </c>
      <c r="H19" s="57">
        <v>0</v>
      </c>
      <c r="I19" s="57">
        <v>0</v>
      </c>
      <c r="J19" s="58">
        <v>0</v>
      </c>
    </row>
    <row r="20" spans="1:10" x14ac:dyDescent="0.25">
      <c r="A20" s="13" t="s">
        <v>31</v>
      </c>
      <c r="B20" s="24">
        <v>0</v>
      </c>
      <c r="C20" s="24">
        <v>0</v>
      </c>
      <c r="D20" s="26">
        <v>0</v>
      </c>
      <c r="G20" s="13" t="s">
        <v>31</v>
      </c>
      <c r="H20" s="57">
        <v>0</v>
      </c>
      <c r="I20" s="57">
        <v>0</v>
      </c>
      <c r="J20" s="58">
        <v>0</v>
      </c>
    </row>
    <row r="21" spans="1:10" x14ac:dyDescent="0.25">
      <c r="A21" s="13"/>
      <c r="B21" s="24"/>
      <c r="C21" s="24"/>
      <c r="D21" s="26"/>
      <c r="G21" s="49" t="s">
        <v>33</v>
      </c>
      <c r="H21" s="57">
        <v>0</v>
      </c>
      <c r="I21" s="57">
        <v>0</v>
      </c>
      <c r="J21" s="58">
        <v>0</v>
      </c>
    </row>
    <row r="22" spans="1:10" x14ac:dyDescent="0.25">
      <c r="A22" s="13" t="s">
        <v>34</v>
      </c>
      <c r="B22" s="24">
        <v>0</v>
      </c>
      <c r="C22" s="24">
        <v>0</v>
      </c>
      <c r="D22" s="26">
        <v>0</v>
      </c>
      <c r="G22" s="13" t="s">
        <v>35</v>
      </c>
      <c r="H22" s="57">
        <v>0</v>
      </c>
      <c r="I22" s="57">
        <v>0</v>
      </c>
      <c r="J22" s="58">
        <v>0</v>
      </c>
    </row>
    <row r="23" spans="1:10" x14ac:dyDescent="0.25">
      <c r="A23" s="13" t="s">
        <v>35</v>
      </c>
      <c r="B23" s="24">
        <v>0</v>
      </c>
      <c r="C23" s="24">
        <v>0</v>
      </c>
      <c r="D23" s="26">
        <v>0</v>
      </c>
      <c r="G23" s="13" t="s">
        <v>36</v>
      </c>
      <c r="H23" s="57">
        <v>0</v>
      </c>
      <c r="I23" s="57">
        <v>0</v>
      </c>
      <c r="J23" s="58">
        <v>0</v>
      </c>
    </row>
    <row r="24" spans="1:10" x14ac:dyDescent="0.25">
      <c r="A24" s="13" t="s">
        <v>36</v>
      </c>
      <c r="B24" s="24">
        <v>0</v>
      </c>
      <c r="C24" s="24">
        <v>0</v>
      </c>
      <c r="D24" s="26">
        <v>0</v>
      </c>
      <c r="G24" s="13" t="s">
        <v>67</v>
      </c>
      <c r="H24" s="39">
        <f>SUM(H16:H23)</f>
        <v>0</v>
      </c>
      <c r="I24" s="39">
        <f>SUM(I16:I23)</f>
        <v>0</v>
      </c>
      <c r="J24" s="40">
        <f>SUM(J16:J23)</f>
        <v>0</v>
      </c>
    </row>
    <row r="25" spans="1:10" x14ac:dyDescent="0.25">
      <c r="A25" s="13"/>
      <c r="B25" s="24"/>
      <c r="C25" s="24"/>
      <c r="D25" s="26"/>
      <c r="G25" s="49" t="s">
        <v>38</v>
      </c>
      <c r="H25" s="57">
        <v>0</v>
      </c>
      <c r="I25" s="57">
        <v>0</v>
      </c>
      <c r="J25" s="58">
        <v>0</v>
      </c>
    </row>
    <row r="26" spans="1:10" ht="15.75" thickBot="1" x14ac:dyDescent="0.3">
      <c r="A26" s="13" t="s">
        <v>37</v>
      </c>
      <c r="B26" s="39">
        <f>SUM(B16:B24)</f>
        <v>0</v>
      </c>
      <c r="C26" s="39">
        <f>SUM(C16:C24)</f>
        <v>0</v>
      </c>
      <c r="D26" s="40">
        <f>SUM(D16:D24)</f>
        <v>0</v>
      </c>
      <c r="G26" s="69" t="s">
        <v>39</v>
      </c>
      <c r="H26" s="70">
        <v>0</v>
      </c>
      <c r="I26" s="70">
        <v>0</v>
      </c>
      <c r="J26" s="71">
        <v>0</v>
      </c>
    </row>
    <row r="27" spans="1:10" ht="15.75" x14ac:dyDescent="0.25">
      <c r="A27" s="13" t="s">
        <v>38</v>
      </c>
      <c r="B27" s="24">
        <v>0</v>
      </c>
      <c r="C27" s="24">
        <v>0</v>
      </c>
      <c r="D27" s="26">
        <v>0</v>
      </c>
      <c r="G27" s="97" t="s">
        <v>58</v>
      </c>
      <c r="H27" s="98"/>
      <c r="I27" s="98"/>
      <c r="J27" s="99"/>
    </row>
    <row r="28" spans="1:10" ht="15.75" thickBot="1" x14ac:dyDescent="0.3">
      <c r="A28" s="33" t="s">
        <v>39</v>
      </c>
      <c r="B28" s="41">
        <v>0</v>
      </c>
      <c r="C28" s="41">
        <v>0</v>
      </c>
      <c r="D28" s="42">
        <v>0</v>
      </c>
      <c r="G28" s="50" t="s">
        <v>59</v>
      </c>
      <c r="H28" s="61">
        <v>0</v>
      </c>
      <c r="I28" s="61">
        <v>0</v>
      </c>
      <c r="J28" s="62">
        <v>0</v>
      </c>
    </row>
    <row r="29" spans="1:10" ht="15.75" thickBot="1" x14ac:dyDescent="0.3">
      <c r="A29" s="64"/>
      <c r="B29" s="65"/>
      <c r="C29" s="65"/>
      <c r="D29" s="65"/>
      <c r="E29" s="64"/>
      <c r="F29" s="64"/>
      <c r="G29" s="66" t="s">
        <v>32</v>
      </c>
      <c r="H29" s="67">
        <v>0</v>
      </c>
      <c r="I29" s="67">
        <v>0</v>
      </c>
      <c r="J29" s="68">
        <v>0</v>
      </c>
    </row>
    <row r="31" spans="1:10" x14ac:dyDescent="0.25">
      <c r="G31" t="s">
        <v>72</v>
      </c>
      <c r="H31" s="51"/>
    </row>
    <row r="32" spans="1:10" ht="15.75" thickBot="1" x14ac:dyDescent="0.3"/>
    <row r="33" spans="7:10" x14ac:dyDescent="0.25">
      <c r="G33" s="88" t="s">
        <v>68</v>
      </c>
      <c r="H33" s="89"/>
      <c r="I33" s="89"/>
      <c r="J33" s="90"/>
    </row>
    <row r="34" spans="7:10" ht="60" customHeight="1" thickBot="1" x14ac:dyDescent="0.3">
      <c r="G34" s="91" t="s">
        <v>71</v>
      </c>
      <c r="H34" s="92"/>
      <c r="I34" s="92"/>
      <c r="J34" s="93"/>
    </row>
  </sheetData>
  <mergeCells count="5">
    <mergeCell ref="G33:J33"/>
    <mergeCell ref="G34:J34"/>
    <mergeCell ref="A1:D1"/>
    <mergeCell ref="G1:J1"/>
    <mergeCell ref="G27:J27"/>
  </mergeCells>
  <hyperlinks>
    <hyperlink ref="I4" r:id="rId1"/>
    <hyperlink ref="H4" r:id="rId2"/>
    <hyperlink ref="J4" r:id="rId3" display=" Ioniq 5"/>
  </hyperlinks>
  <pageMargins left="0.7" right="0.7" top="0.75" bottom="0.75" header="0.3" footer="0.3"/>
  <pageSetup paperSize="9" scale="94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Scoreblad</vt:lpstr>
      <vt:lpstr>Elektrisch</vt:lpstr>
    </vt:vector>
  </TitlesOfParts>
  <Company>G.R. Cocensus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Kaandorp, Inge</dc:creator>
  <cp:lastModifiedBy>Tromp, Stefan</cp:lastModifiedBy>
  <cp:lastPrinted>2022-04-28T07:36:18Z</cp:lastPrinted>
  <dcterms:created xsi:type="dcterms:W3CDTF">2022-02-08T10:26:06Z</dcterms:created>
  <dcterms:modified xsi:type="dcterms:W3CDTF">2022-05-24T07:42:40Z</dcterms:modified>
</cp:coreProperties>
</file>