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240" yWindow="108" windowWidth="14808" windowHeight="8016" tabRatio="885" activeTab="1"/>
  </bookViews>
  <sheets>
    <sheet name="Invulblad prijzen" sheetId="7" r:id="rId1"/>
    <sheet name="Score simulatie voor Prijs" sheetId="4" r:id="rId2"/>
  </sheets>
  <calcPr calcId="152511"/>
</workbook>
</file>

<file path=xl/calcChain.xml><?xml version="1.0" encoding="utf-8"?>
<calcChain xmlns="http://schemas.openxmlformats.org/spreadsheetml/2006/main">
  <c r="L34" i="7" l="1"/>
  <c r="L30" i="7" l="1"/>
  <c r="L28" i="7"/>
  <c r="L31" i="7"/>
  <c r="L29" i="7" l="1"/>
  <c r="I12" i="4"/>
  <c r="I14" i="4"/>
  <c r="I15" i="4"/>
  <c r="I16" i="4"/>
  <c r="I17" i="4"/>
  <c r="I18" i="4"/>
  <c r="L36" i="7" l="1"/>
  <c r="B44" i="4" l="1"/>
  <c r="I19" i="4"/>
  <c r="B45" i="4" l="1"/>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L39" i="7" l="1"/>
  <c r="L33" i="7"/>
  <c r="L35" i="7"/>
  <c r="L37" i="7"/>
  <c r="L38" i="7"/>
  <c r="L40" i="7"/>
  <c r="L41" i="7"/>
  <c r="L32" i="7"/>
  <c r="L27" i="7"/>
  <c r="L43" i="7" l="1"/>
  <c r="L45" i="7" s="1"/>
  <c r="H11" i="4" l="1"/>
  <c r="I11" i="4" s="1"/>
  <c r="C44" i="4"/>
</calcChain>
</file>

<file path=xl/sharedStrings.xml><?xml version="1.0" encoding="utf-8"?>
<sst xmlns="http://schemas.openxmlformats.org/spreadsheetml/2006/main" count="79" uniqueCount="78">
  <si>
    <t>Gegevens inschrijver</t>
  </si>
  <si>
    <t xml:space="preserve">Adres </t>
  </si>
  <si>
    <t xml:space="preserve">Postcode en plaats </t>
  </si>
  <si>
    <t xml:space="preserve">KvK-nummer </t>
  </si>
  <si>
    <t>Datum</t>
  </si>
  <si>
    <t>Naam</t>
  </si>
  <si>
    <t>Functie</t>
  </si>
  <si>
    <t>Kleur legenda</t>
  </si>
  <si>
    <t xml:space="preserve">Invulveld = </t>
  </si>
  <si>
    <t>Subtotaal =</t>
  </si>
  <si>
    <t>Rekent automatisch door (=P*Q)</t>
  </si>
  <si>
    <t>Rekent automatisch door (=optelsom alle subtotalen)</t>
  </si>
  <si>
    <t>Naam organisatie</t>
  </si>
  <si>
    <t>Ondertekening</t>
  </si>
  <si>
    <t>Handtekening</t>
  </si>
  <si>
    <t>Inschrijver verklaart door het indienen van dit Prijzenblad dat deze Inschrijving wordt gedaan overeenkomstig de bepalingen zoals deze zijn omschreven in het Beschrijvend document, de bijlagen en nota('s) van inlichtingen.</t>
  </si>
  <si>
    <t>Scoremethode prijs (kromme)</t>
  </si>
  <si>
    <t>Prijs</t>
  </si>
  <si>
    <t>Punten</t>
  </si>
  <si>
    <t>Inschrijver</t>
  </si>
  <si>
    <t>Punten voor prijs</t>
  </si>
  <si>
    <t>Prijs bij minimaal te behalen aantal punten</t>
  </si>
  <si>
    <t>Evt. omslagpunt (als niet gewenst: maak cellen D13 en E13 gelijk aan D12 en E12)</t>
  </si>
  <si>
    <t>?</t>
  </si>
  <si>
    <t>Prijs bij maximaal aantal te behalen punten</t>
  </si>
  <si>
    <r>
      <t xml:space="preserve">Score simulatie voor Prijs
</t>
    </r>
    <r>
      <rPr>
        <sz val="11"/>
        <color theme="0"/>
        <rFont val="Verdana"/>
        <family val="2"/>
      </rPr>
      <t>IUC20-670: Digitaliseren Microfilms</t>
    </r>
  </si>
  <si>
    <t>Inschrijfprijs (X)</t>
  </si>
  <si>
    <t>α=0,000065</t>
  </si>
  <si>
    <t>µ=404,2</t>
  </si>
  <si>
    <t>Formule: Score Prijs = M*℮^(α*(-(AP-OP)))</t>
  </si>
  <si>
    <t>℮ (natuurlijke exponent) = 1,42</t>
  </si>
  <si>
    <t>Onderdeel van de Opdracht</t>
  </si>
  <si>
    <t>Aantal
(Q)</t>
  </si>
  <si>
    <t>Opslaan en archiveren van 85 orginele én duplicaat microfilms voor een periode van 2 jaar.</t>
  </si>
  <si>
    <t>Subtotaal per onderdeel
(=P*Q)</t>
  </si>
  <si>
    <t>Door u in te vullen (P).</t>
  </si>
  <si>
    <t>Digitaliseren van de opnames van de Microfilms (scanning, kwaliteitscontroles, herstelwerkzaamheden en oplevering van de gedigitaliseerde microfilms).</t>
  </si>
  <si>
    <t>Back-up en garanties van de 85 gedigitaliseerde microfilms voor een periode van 2 jaar.</t>
  </si>
  <si>
    <t>* Op het tabblad "Score simulatie voor Prijs" staat de prijsbeoordelingsformule gevisualiseerd, hiermee wordt de Inschrijfprijs omgezet naar het aantal punten voor het Gunningscriterium Prijs.</t>
  </si>
  <si>
    <t>Inschrijfprijs (excl. BTW)</t>
  </si>
  <si>
    <t>Score simulatie met fictieve inschrijfprijzen</t>
  </si>
  <si>
    <t>Opzetten, inrichten en bijhouden van digitale rapportagetools t.b.v. de monitoring van de voortgang en kwaliteit van de Opdracht.</t>
  </si>
  <si>
    <t>Begeleiding van- en voorzieningen voor Opdrachtgever ten behoeve van halfjaarlijkse kwaliteitscontroles.</t>
  </si>
  <si>
    <t>Contractmanagement: tijdens de Opdrachtuitvoering elk half jaar een rapportage, controle en gesprek over de opdracht, kwaliteit, voortgang en samenwerking).</t>
  </si>
  <si>
    <t>Uw Inschrijfprijs</t>
  </si>
  <si>
    <t>Punten Prijs (Y)</t>
  </si>
  <si>
    <t>Uw inschrijfprijs</t>
  </si>
  <si>
    <t>Toelichting bij dit document</t>
  </si>
  <si>
    <t>Inschrijfprijs =</t>
  </si>
  <si>
    <t>Plaats</t>
  </si>
  <si>
    <t>Social return =</t>
  </si>
  <si>
    <t>Social return</t>
  </si>
  <si>
    <t>Rekent automatisch door (5% van de Inschrijfprijs is bestemd voor Social return, zie ook Uitvoeringseisen in §2.2.2 van Bijlage 1)</t>
  </si>
  <si>
    <t>C</t>
  </si>
  <si>
    <t>D</t>
  </si>
  <si>
    <t>E</t>
  </si>
  <si>
    <t>A, onder ondergrens</t>
  </si>
  <si>
    <t>B, op ondergrens</t>
  </si>
  <si>
    <t>F, op bovengrens</t>
  </si>
  <si>
    <t>G, boven bovengrens</t>
  </si>
  <si>
    <t>Inschrijfprijs</t>
  </si>
  <si>
    <t>* Voor het invullen van dit prijzenblad kunt u gebruik maken van de informatie in Bijlage 8 (Scope informatie) van het Beschrijvend document.</t>
  </si>
  <si>
    <t xml:space="preserve">Toelichting op tabel
* De groen-gemarkeerde cellen geven uw Inschrijfprijs aan en het aantal punten dat daarmee correspondeert conform de prijsbeoordelingsformule.
* Een geel-gemarkeerde cel geeft aan dat u een Inschrijfprijs heeft ingediend 
* Een rood-gemarkeerde cel geeft aan dat de Inschrijfprijs buiten de geaccepteerde bandbreedte valt en de Inschrijver daarom wordt uitgesloten.
De bandbreedte voor prijs ligt tussen de onder- en bovengrens voor de Inschrijfprijs:
De ondergrens voor de Inschrijfprijs = €250.000,- excl. BTW
De ondergrens voor de Inschrijfprijs = €450.000,- excl. BTW
</t>
  </si>
  <si>
    <r>
      <rPr>
        <b/>
        <sz val="10"/>
        <rFont val="Verdana"/>
        <family val="2"/>
      </rPr>
      <t xml:space="preserve">Toelichting: </t>
    </r>
    <r>
      <rPr>
        <sz val="10"/>
        <rFont val="Verdana"/>
        <family val="2"/>
      </rPr>
      <t xml:space="preserve">
* Op dit tabblad ziet u een simulatie van het scoreverloop voor het Gunningscriterium Prijs. Links staat het scoreverloop visueel weergegeven in een grafiek en rechts cijfermatig in een tabel.
* De Inschrijfprijs die u op het andere tabblad heeft ingevuld, wordt automatisch gesimuleerd in de grafiek (links) en in de tabel (rechts) .
* Gegeven de bandbreedte voor de Inschrijfprijs krijgt u alleen een score voor het Gunningscriterium Prijs als uw Inschrijfprijs minder dan €450.000,- excl. BTW bedraagt.
* Als u boven de bovengrensprijs van €450.000,- excl. BTW inschrijft, dan wordt u uitgesloten van verdere beoordeling
* Als u onder de ondergrensprijs van €250.000,- excl. BTW inschrijft, dan wordt u niet uitgesloten maar krijgt u het maximum aantal punten voor Prijs: 400.
* De prijsformule die wordt gebruik is: =-400*1,42^(0,000065*(Inschrijfprijs-450000))+404,2. Dit is de Gewogen Factor Methode absoluut met een bolle lijn. Hierbij gaan er aan het begin van de prijsbandbreedte weinig punten af, en steeds meer naarmate de bovengrens van de prijs-bandbreedte wordt benadert.</t>
    </r>
  </si>
  <si>
    <t>* Vul in dit document alleem de gele invulvelden in, zie ook bovenstaande kleurlegenda. Het blauwe en de licht/donker groene velden rekenen automatisch door.</t>
  </si>
  <si>
    <t>Inrichten van project (workflow, verwerkingsstraat, projectplan, projectteam, afspraken maken, testen uitvoeren, ICT-inrichting en dergelijke werkzaamheden).</t>
  </si>
  <si>
    <t>Toegankelijk maken van de images en metadata ten behoeve van een import in de raadpleegsoftware</t>
  </si>
  <si>
    <t>Ontsluiten van de optionele informatie van de microfilms</t>
  </si>
  <si>
    <t xml:space="preserve">Ontsluiten van de verplichtte informatie van de microfilms </t>
  </si>
  <si>
    <t>Opleveren van 50 testimages (zonder metadata en uitleverstructuur) aan Opdrachtgever</t>
  </si>
  <si>
    <t>Bijhouden van registraties van de 85 Microfilms voor alle werkzaamheden</t>
  </si>
  <si>
    <t>Transport van de microfilms inclusief alle voorbereiding en nazorg als beschreven in het Beschrijvend document en Bijlage 1. Specificatie van de Opdracht</t>
  </si>
  <si>
    <t>Projectmanagement en –begeleiding, inclusief advisering over de Diensten</t>
  </si>
  <si>
    <t>Implementatie en testfase van de Opdracht</t>
  </si>
  <si>
    <t>Prijs
(P)</t>
  </si>
  <si>
    <r>
      <t xml:space="preserve">Bijlage C - Prijzenblad
</t>
    </r>
    <r>
      <rPr>
        <sz val="12"/>
        <color theme="0"/>
        <rFont val="Verdana"/>
        <family val="2"/>
      </rPr>
      <t>IUC20-670: Digitalisering microfilms</t>
    </r>
  </si>
  <si>
    <t>* Lees vóór het invullen van dit document eerst de voorwaarden en eisen zoals beschreven in het Beschrijvend document (hoofdstuk 4 en 5), de Specificatie van de opdracht (bijlage 1, §4.1) en de overige bijlagen.</t>
  </si>
  <si>
    <t xml:space="preserve">* Het is niet toegestaan om het Prijzenblad aan te passen. Het inhoudelijk aanpassen van de rekeneenheden, rekenregels en/of het bestandsformaat van bijlage C (Prijzenblad) is niet toegestaan en kan leiden tot uitsluiting van (verdere) beoordeling.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</si>
</sst>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 &quot;€&quot;\ * #,##0_ ;_ &quot;€&quot;\ * \-#,##0_ ;_ &quot;€&quot;\ * &quot;-&quot;_ ;_ @_ "/>
    <numFmt numFmtId="44" formatCode="_ &quot;€&quot;\ * #,##0.00_ ;_ &quot;€&quot;\ * \-#,##0.00_ ;_ &quot;€&quot;\ * &quot;-&quot;??_ ;_ @_ "/>
    <numFmt numFmtId="164" formatCode="&quot;€&quot;\ #,##0.00_-"/>
    <numFmt numFmtId="165" formatCode="_(&quot;€&quot;* #,##0.00_);_(&quot;€&quot;* \(#,##0.00\);_(&quot;€&quot;* &quot;-&quot;??_);_(@_)"/>
    <numFmt numFmtId="166" formatCode="&quot;€&quot;\ #,##0.00"/>
    <numFmt numFmtId="167" formatCode="0.0"/>
  </numFmts>
  <fonts count="30" x14ac:knownFonts="1">
    <font>
      <sz val="11"/>
      <color theme="1"/>
      <name val="Calibri"/>
      <family val="2"/>
      <scheme val="minor"/>
    </font>
    <font>
      <sz val="11"/>
      <color theme="1"/>
      <name val="Calibri"/>
      <family val="2"/>
      <scheme val="minor"/>
    </font>
    <font>
      <sz val="11"/>
      <color theme="0"/>
      <name val="Calibri"/>
      <family val="2"/>
      <scheme val="minor"/>
    </font>
    <font>
      <sz val="11"/>
      <color rgb="FF3F3F76"/>
      <name val="Calibri"/>
      <family val="2"/>
      <scheme val="minor"/>
    </font>
    <font>
      <sz val="9"/>
      <name val="Verdana"/>
      <family val="2"/>
    </font>
    <font>
      <sz val="10"/>
      <color theme="1"/>
      <name val="Arial"/>
      <family val="2"/>
    </font>
    <font>
      <b/>
      <sz val="10"/>
      <name val="Verdana"/>
      <family val="2"/>
    </font>
    <font>
      <b/>
      <sz val="8"/>
      <name val="Verdana"/>
      <family val="2"/>
    </font>
    <font>
      <b/>
      <sz val="14"/>
      <name val="Verdana"/>
      <family val="2"/>
    </font>
    <font>
      <sz val="10"/>
      <name val="Verdana"/>
      <family val="2"/>
    </font>
    <font>
      <b/>
      <sz val="9"/>
      <name val="Verdana"/>
      <family val="2"/>
    </font>
    <font>
      <b/>
      <sz val="10"/>
      <color theme="0"/>
      <name val="Verdana"/>
      <family val="2"/>
    </font>
    <font>
      <b/>
      <sz val="11"/>
      <color theme="0"/>
      <name val="Verdana"/>
      <family val="2"/>
    </font>
    <font>
      <sz val="11"/>
      <color theme="0"/>
      <name val="Verdana"/>
      <family val="2"/>
    </font>
    <font>
      <sz val="10"/>
      <color theme="0"/>
      <name val="Verdana"/>
      <family val="2"/>
    </font>
    <font>
      <sz val="10"/>
      <color theme="1"/>
      <name val="Verdana"/>
      <family val="2"/>
    </font>
    <font>
      <b/>
      <sz val="10"/>
      <color indexed="10"/>
      <name val="Verdana"/>
      <family val="2"/>
    </font>
    <font>
      <i/>
      <sz val="10"/>
      <name val="Verdana"/>
      <family val="2"/>
    </font>
    <font>
      <sz val="10"/>
      <color rgb="FFFF0000"/>
      <name val="Verdana"/>
      <family val="2"/>
    </font>
    <font>
      <i/>
      <sz val="10"/>
      <color indexed="8"/>
      <name val="Verdana"/>
      <family val="2"/>
    </font>
    <font>
      <b/>
      <sz val="10"/>
      <color theme="1"/>
      <name val="Verdana"/>
      <family val="2"/>
    </font>
    <font>
      <b/>
      <u/>
      <sz val="11"/>
      <color theme="1"/>
      <name val="Verdana"/>
      <family val="2"/>
    </font>
    <font>
      <b/>
      <sz val="9"/>
      <color theme="0" tint="-4.9989318521683403E-2"/>
      <name val="Verdana"/>
      <family val="2"/>
    </font>
    <font>
      <sz val="9"/>
      <color theme="0" tint="-4.9989318521683403E-2"/>
      <name val="Verdana"/>
      <family val="2"/>
    </font>
    <font>
      <b/>
      <sz val="10"/>
      <color rgb="FFFF0000"/>
      <name val="Verdana"/>
      <family val="2"/>
    </font>
    <font>
      <sz val="11"/>
      <name val="Verdana"/>
      <family val="2"/>
    </font>
    <font>
      <b/>
      <sz val="12"/>
      <color theme="0"/>
      <name val="Verdana"/>
      <family val="2"/>
    </font>
    <font>
      <sz val="12"/>
      <color theme="0"/>
      <name val="Verdana"/>
      <family val="2"/>
    </font>
    <font>
      <i/>
      <sz val="10"/>
      <color theme="1"/>
      <name val="Verdana"/>
      <family val="2"/>
    </font>
    <font>
      <u/>
      <sz val="10"/>
      <color theme="1"/>
      <name val="Verdana"/>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0" tint="-4.9989318521683403E-2"/>
        <bgColor indexed="64"/>
      </patternFill>
    </fill>
    <fill>
      <patternFill patternType="solid">
        <fgColor rgb="FF00B0F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3" fillId="7" borderId="31" applyNumberFormat="0" applyAlignment="0" applyProtection="0"/>
    <xf numFmtId="0" fontId="2" fillId="9" borderId="0" applyNumberFormat="0" applyBorder="0" applyAlignment="0" applyProtection="0"/>
    <xf numFmtId="0" fontId="5" fillId="0" borderId="0"/>
    <xf numFmtId="0" fontId="1" fillId="8" borderId="32" applyNumberFormat="0" applyFont="0" applyAlignment="0" applyProtection="0"/>
  </cellStyleXfs>
  <cellXfs count="278">
    <xf numFmtId="0" fontId="0" fillId="0" borderId="0" xfId="0"/>
    <xf numFmtId="0" fontId="4" fillId="10" borderId="0" xfId="0" applyFont="1" applyFill="1"/>
    <xf numFmtId="2" fontId="4" fillId="10" borderId="0" xfId="0" applyNumberFormat="1" applyFont="1" applyFill="1"/>
    <xf numFmtId="0" fontId="4" fillId="10" borderId="0" xfId="4" applyFont="1" applyFill="1"/>
    <xf numFmtId="0" fontId="9" fillId="10" borderId="0" xfId="0" applyFont="1" applyFill="1"/>
    <xf numFmtId="0" fontId="4" fillId="10" borderId="0" xfId="0" applyFont="1" applyFill="1" applyBorder="1" applyAlignment="1">
      <alignment wrapText="1"/>
    </xf>
    <xf numFmtId="49" fontId="10" fillId="10" borderId="0" xfId="0" applyNumberFormat="1" applyFont="1" applyFill="1" applyBorder="1" applyAlignment="1">
      <alignment horizontal="left" vertical="center" wrapText="1"/>
    </xf>
    <xf numFmtId="0" fontId="10" fillId="10" borderId="0" xfId="0" applyFont="1" applyFill="1" applyBorder="1" applyAlignment="1">
      <alignment horizontal="center" vertical="center" wrapText="1"/>
    </xf>
    <xf numFmtId="0" fontId="4" fillId="10" borderId="13" xfId="0" applyFont="1" applyFill="1" applyBorder="1" applyAlignment="1">
      <alignment wrapText="1"/>
    </xf>
    <xf numFmtId="49" fontId="4" fillId="10" borderId="33" xfId="0" applyNumberFormat="1" applyFont="1" applyFill="1" applyBorder="1" applyAlignment="1"/>
    <xf numFmtId="49" fontId="4" fillId="10" borderId="34" xfId="0" applyNumberFormat="1" applyFont="1" applyFill="1" applyBorder="1" applyAlignment="1"/>
    <xf numFmtId="0" fontId="7" fillId="10" borderId="0" xfId="0" applyFont="1" applyFill="1" applyBorder="1" applyAlignment="1">
      <alignment vertical="center" wrapText="1"/>
    </xf>
    <xf numFmtId="0" fontId="8" fillId="10" borderId="0" xfId="0" applyFont="1" applyFill="1" applyBorder="1" applyAlignment="1"/>
    <xf numFmtId="0" fontId="8" fillId="10" borderId="35" xfId="0" applyFont="1" applyFill="1" applyBorder="1" applyAlignment="1"/>
    <xf numFmtId="49" fontId="4" fillId="10" borderId="36" xfId="0" applyNumberFormat="1" applyFont="1" applyFill="1" applyBorder="1" applyAlignment="1"/>
    <xf numFmtId="49" fontId="4" fillId="10" borderId="37" xfId="0" applyNumberFormat="1" applyFont="1" applyFill="1" applyBorder="1" applyAlignment="1"/>
    <xf numFmtId="0" fontId="10" fillId="10" borderId="38" xfId="0" applyFont="1" applyFill="1" applyBorder="1" applyAlignment="1">
      <alignment horizontal="center" vertical="center" wrapText="1"/>
    </xf>
    <xf numFmtId="165" fontId="6" fillId="2" borderId="12" xfId="0" applyNumberFormat="1" applyFont="1" applyFill="1" applyBorder="1" applyAlignment="1" applyProtection="1">
      <alignment horizontal="right" vertical="top"/>
      <protection hidden="1"/>
    </xf>
    <xf numFmtId="0" fontId="15" fillId="2" borderId="0" xfId="0" applyFont="1" applyFill="1" applyAlignment="1">
      <alignment vertical="top"/>
    </xf>
    <xf numFmtId="0" fontId="15" fillId="0" borderId="0" xfId="0" applyFont="1" applyAlignment="1">
      <alignment vertical="top"/>
    </xf>
    <xf numFmtId="0" fontId="6" fillId="2" borderId="13" xfId="0" applyFont="1" applyFill="1" applyBorder="1" applyAlignment="1" applyProtection="1">
      <alignment vertical="top"/>
      <protection hidden="1"/>
    </xf>
    <xf numFmtId="0" fontId="9" fillId="2" borderId="0" xfId="0" applyFont="1" applyFill="1" applyBorder="1" applyAlignment="1" applyProtection="1">
      <alignment horizontal="center" vertical="top"/>
      <protection hidden="1"/>
    </xf>
    <xf numFmtId="44" fontId="17" fillId="2" borderId="0" xfId="1" applyFont="1" applyFill="1" applyBorder="1" applyAlignment="1" applyProtection="1">
      <alignment horizontal="center" vertical="top"/>
      <protection hidden="1"/>
    </xf>
    <xf numFmtId="44" fontId="17" fillId="2" borderId="14" xfId="1" applyFont="1" applyFill="1" applyBorder="1" applyAlignment="1" applyProtection="1">
      <alignment vertical="top"/>
      <protection hidden="1"/>
    </xf>
    <xf numFmtId="0" fontId="14" fillId="2" borderId="7" xfId="0" applyFont="1" applyFill="1" applyBorder="1" applyAlignment="1" applyProtection="1">
      <alignment horizontal="left" vertical="top"/>
      <protection hidden="1"/>
    </xf>
    <xf numFmtId="0" fontId="14" fillId="2" borderId="8" xfId="0" applyFont="1" applyFill="1" applyBorder="1" applyAlignment="1" applyProtection="1">
      <alignment horizontal="center" vertical="top"/>
      <protection hidden="1"/>
    </xf>
    <xf numFmtId="0" fontId="14" fillId="2" borderId="9" xfId="0" applyFont="1" applyFill="1" applyBorder="1" applyAlignment="1" applyProtection="1">
      <alignment horizontal="left" vertical="top"/>
      <protection hidden="1"/>
    </xf>
    <xf numFmtId="0" fontId="14" fillId="2" borderId="14" xfId="0" applyFont="1" applyFill="1" applyBorder="1" applyAlignment="1" applyProtection="1">
      <alignment horizontal="left" vertical="top"/>
      <protection hidden="1"/>
    </xf>
    <xf numFmtId="0" fontId="9" fillId="2" borderId="0" xfId="0" quotePrefix="1" applyFont="1" applyFill="1" applyBorder="1" applyAlignment="1" applyProtection="1">
      <alignment horizontal="left" vertical="top"/>
      <protection hidden="1"/>
    </xf>
    <xf numFmtId="0" fontId="19" fillId="2" borderId="14" xfId="0" applyFont="1" applyFill="1" applyBorder="1" applyAlignment="1" applyProtection="1">
      <alignment vertical="top"/>
      <protection locked="0"/>
    </xf>
    <xf numFmtId="0" fontId="15" fillId="2" borderId="10" xfId="0" applyFont="1" applyFill="1" applyBorder="1" applyAlignment="1" applyProtection="1">
      <alignment vertical="top"/>
      <protection hidden="1"/>
    </xf>
    <xf numFmtId="0" fontId="15" fillId="2" borderId="11" xfId="0" applyFont="1" applyFill="1" applyBorder="1" applyAlignment="1" applyProtection="1">
      <alignment horizontal="center" vertical="top"/>
      <protection hidden="1"/>
    </xf>
    <xf numFmtId="0" fontId="9" fillId="2" borderId="11" xfId="0" quotePrefix="1" applyFont="1" applyFill="1" applyBorder="1" applyAlignment="1" applyProtection="1">
      <alignment horizontal="center" vertical="top"/>
      <protection hidden="1"/>
    </xf>
    <xf numFmtId="0" fontId="19" fillId="0" borderId="12" xfId="0" applyFont="1" applyFill="1" applyBorder="1" applyAlignment="1" applyProtection="1">
      <alignment vertical="top"/>
      <protection locked="0"/>
    </xf>
    <xf numFmtId="0" fontId="15" fillId="2" borderId="13" xfId="0" applyFont="1" applyFill="1" applyBorder="1" applyAlignment="1" applyProtection="1">
      <alignment horizontal="left" vertical="top"/>
      <protection hidden="1"/>
    </xf>
    <xf numFmtId="0" fontId="15" fillId="2" borderId="0" xfId="0" applyFont="1" applyFill="1" applyBorder="1" applyAlignment="1" applyProtection="1">
      <alignment horizontal="center" vertical="top"/>
      <protection hidden="1"/>
    </xf>
    <xf numFmtId="0" fontId="18" fillId="0" borderId="0" xfId="0" applyFont="1" applyAlignment="1">
      <alignment vertical="top"/>
    </xf>
    <xf numFmtId="3" fontId="15" fillId="2" borderId="5" xfId="0" applyNumberFormat="1" applyFont="1" applyFill="1" applyBorder="1" applyAlignment="1">
      <alignment horizontal="center" vertical="top"/>
    </xf>
    <xf numFmtId="0" fontId="9" fillId="2" borderId="10" xfId="0" applyFont="1" applyFill="1" applyBorder="1" applyAlignment="1" applyProtection="1">
      <alignment vertical="top"/>
      <protection hidden="1"/>
    </xf>
    <xf numFmtId="165" fontId="15" fillId="2" borderId="11" xfId="0" applyNumberFormat="1" applyFont="1" applyFill="1" applyBorder="1" applyAlignment="1" applyProtection="1">
      <alignment horizontal="center" vertical="top"/>
      <protection hidden="1"/>
    </xf>
    <xf numFmtId="9" fontId="9" fillId="2" borderId="11" xfId="0" applyNumberFormat="1" applyFont="1" applyFill="1" applyBorder="1" applyAlignment="1" applyProtection="1">
      <alignment horizontal="center" vertical="top"/>
      <protection hidden="1"/>
    </xf>
    <xf numFmtId="0" fontId="15" fillId="0" borderId="0" xfId="0" applyFont="1" applyAlignment="1">
      <alignment horizontal="center" vertical="top"/>
    </xf>
    <xf numFmtId="0" fontId="15" fillId="10" borderId="0" xfId="0" applyFont="1" applyFill="1" applyAlignment="1" applyProtection="1">
      <alignment vertical="top"/>
      <protection hidden="1"/>
    </xf>
    <xf numFmtId="0" fontId="18" fillId="10" borderId="0" xfId="0" applyFont="1" applyFill="1" applyAlignment="1" applyProtection="1">
      <alignment vertical="top"/>
      <protection hidden="1"/>
    </xf>
    <xf numFmtId="0" fontId="15" fillId="10" borderId="0" xfId="0" applyFont="1" applyFill="1" applyAlignment="1">
      <alignment vertical="top"/>
    </xf>
    <xf numFmtId="0" fontId="16" fillId="10" borderId="0" xfId="0" applyFont="1" applyFill="1" applyAlignment="1" applyProtection="1">
      <alignment vertical="top"/>
      <protection hidden="1"/>
    </xf>
    <xf numFmtId="0" fontId="15" fillId="10" borderId="0" xfId="0" applyFont="1" applyFill="1" applyAlignment="1" applyProtection="1">
      <alignment horizontal="center" vertical="top"/>
      <protection hidden="1"/>
    </xf>
    <xf numFmtId="164" fontId="15" fillId="10" borderId="0" xfId="0" applyNumberFormat="1" applyFont="1" applyFill="1" applyAlignment="1" applyProtection="1">
      <alignment horizontal="center" vertical="top"/>
      <protection hidden="1"/>
    </xf>
    <xf numFmtId="164" fontId="15" fillId="10" borderId="0" xfId="0" applyNumberFormat="1" applyFont="1" applyFill="1" applyAlignment="1" applyProtection="1">
      <alignment vertical="top"/>
      <protection hidden="1"/>
    </xf>
    <xf numFmtId="0" fontId="18" fillId="10" borderId="0" xfId="0" applyFont="1" applyFill="1" applyAlignment="1">
      <alignment vertical="top"/>
    </xf>
    <xf numFmtId="165" fontId="15" fillId="10" borderId="0" xfId="0" applyNumberFormat="1" applyFont="1" applyFill="1" applyAlignment="1">
      <alignment vertical="top"/>
    </xf>
    <xf numFmtId="0" fontId="15" fillId="10" borderId="0" xfId="0" applyFont="1" applyFill="1" applyBorder="1" applyAlignment="1" applyProtection="1">
      <alignment vertical="top" wrapText="1"/>
      <protection hidden="1"/>
    </xf>
    <xf numFmtId="0" fontId="15" fillId="10" borderId="0" xfId="0" applyFont="1" applyFill="1" applyAlignment="1">
      <alignment horizontal="center" vertical="top"/>
    </xf>
    <xf numFmtId="42" fontId="4" fillId="10" borderId="0" xfId="4" applyNumberFormat="1" applyFont="1" applyFill="1"/>
    <xf numFmtId="167" fontId="23" fillId="10" borderId="0" xfId="4" applyNumberFormat="1" applyFont="1" applyFill="1" applyBorder="1"/>
    <xf numFmtId="0" fontId="18" fillId="2" borderId="7" xfId="0" applyFont="1" applyFill="1" applyBorder="1" applyAlignment="1" applyProtection="1">
      <alignment vertical="top"/>
      <protection hidden="1"/>
    </xf>
    <xf numFmtId="165" fontId="18" fillId="2" borderId="8" xfId="0" applyNumberFormat="1" applyFont="1" applyFill="1" applyBorder="1" applyAlignment="1" applyProtection="1">
      <alignment horizontal="center" vertical="top"/>
      <protection locked="0"/>
    </xf>
    <xf numFmtId="9" fontId="18" fillId="2" borderId="8" xfId="0" applyNumberFormat="1" applyFont="1" applyFill="1" applyBorder="1" applyAlignment="1" applyProtection="1">
      <alignment horizontal="center" vertical="top"/>
      <protection hidden="1"/>
    </xf>
    <xf numFmtId="165" fontId="24" fillId="2" borderId="9" xfId="0" applyNumberFormat="1" applyFont="1" applyFill="1" applyBorder="1" applyAlignment="1" applyProtection="1">
      <alignment horizontal="right" vertical="top"/>
      <protection hidden="1"/>
    </xf>
    <xf numFmtId="167" fontId="4" fillId="10" borderId="0" xfId="4" applyNumberFormat="1" applyFont="1" applyFill="1"/>
    <xf numFmtId="167" fontId="23" fillId="10" borderId="0" xfId="4" applyNumberFormat="1" applyFont="1" applyFill="1"/>
    <xf numFmtId="167" fontId="22" fillId="10" borderId="0" xfId="4" applyNumberFormat="1" applyFont="1" applyFill="1" applyBorder="1" applyAlignment="1"/>
    <xf numFmtId="167" fontId="23" fillId="10" borderId="0" xfId="4" applyNumberFormat="1" applyFont="1" applyFill="1" applyBorder="1" applyAlignment="1"/>
    <xf numFmtId="167" fontId="22" fillId="10" borderId="0" xfId="4" applyNumberFormat="1" applyFont="1" applyFill="1" applyBorder="1"/>
    <xf numFmtId="167" fontId="23" fillId="10" borderId="0" xfId="2" applyNumberFormat="1" applyFont="1" applyFill="1" applyBorder="1" applyAlignment="1"/>
    <xf numFmtId="167" fontId="23" fillId="10" borderId="0" xfId="3" applyNumberFormat="1" applyFont="1" applyFill="1" applyBorder="1" applyAlignment="1">
      <alignment horizontal="center"/>
    </xf>
    <xf numFmtId="167" fontId="4" fillId="10" borderId="0" xfId="4" applyNumberFormat="1" applyFont="1" applyFill="1" applyBorder="1"/>
    <xf numFmtId="0" fontId="11" fillId="3" borderId="13"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3" borderId="47" xfId="0" applyFont="1" applyFill="1" applyBorder="1" applyAlignment="1">
      <alignment vertical="center" wrapText="1"/>
    </xf>
    <xf numFmtId="0" fontId="11" fillId="3" borderId="0" xfId="0" applyFont="1" applyFill="1" applyBorder="1" applyAlignment="1">
      <alignment vertical="center" wrapText="1"/>
    </xf>
    <xf numFmtId="0" fontId="11" fillId="3" borderId="55"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9" fillId="3" borderId="10" xfId="4" applyFont="1" applyFill="1" applyBorder="1"/>
    <xf numFmtId="0" fontId="14" fillId="3" borderId="51" xfId="4" applyFont="1" applyFill="1" applyBorder="1"/>
    <xf numFmtId="0" fontId="11" fillId="3" borderId="51" xfId="4" applyFont="1" applyFill="1" applyBorder="1"/>
    <xf numFmtId="0" fontId="11" fillId="3" borderId="54" xfId="4" applyFont="1" applyFill="1" applyBorder="1"/>
    <xf numFmtId="0" fontId="11" fillId="3" borderId="55" xfId="4" applyFont="1" applyFill="1" applyBorder="1"/>
    <xf numFmtId="0" fontId="11" fillId="3" borderId="45" xfId="4" applyFont="1" applyFill="1" applyBorder="1"/>
    <xf numFmtId="0" fontId="11" fillId="3" borderId="46" xfId="4" applyFont="1" applyFill="1" applyBorder="1"/>
    <xf numFmtId="166" fontId="9" fillId="10" borderId="41" xfId="1" applyNumberFormat="1" applyFont="1" applyFill="1" applyBorder="1" applyAlignment="1" applyProtection="1">
      <alignment horizontal="left" vertical="top"/>
      <protection locked="0"/>
    </xf>
    <xf numFmtId="0" fontId="9" fillId="10" borderId="40" xfId="0" applyNumberFormat="1" applyFont="1" applyFill="1" applyBorder="1" applyAlignment="1" applyProtection="1">
      <alignment horizontal="center" vertical="top"/>
      <protection locked="0"/>
    </xf>
    <xf numFmtId="0" fontId="9" fillId="10" borderId="56" xfId="4" applyFont="1" applyFill="1" applyBorder="1"/>
    <xf numFmtId="0" fontId="9" fillId="4" borderId="57" xfId="4" applyFont="1" applyFill="1" applyBorder="1"/>
    <xf numFmtId="166" fontId="9" fillId="4" borderId="57" xfId="4" applyNumberFormat="1" applyFont="1" applyFill="1" applyBorder="1"/>
    <xf numFmtId="167" fontId="9" fillId="4" borderId="58" xfId="4" applyNumberFormat="1" applyFont="1" applyFill="1" applyBorder="1"/>
    <xf numFmtId="166" fontId="9" fillId="10" borderId="17" xfId="1" applyNumberFormat="1" applyFont="1" applyFill="1" applyBorder="1" applyAlignment="1" applyProtection="1">
      <alignment horizontal="left" vertical="top"/>
      <protection locked="0"/>
    </xf>
    <xf numFmtId="0" fontId="9" fillId="10" borderId="22" xfId="0" applyNumberFormat="1" applyFont="1" applyFill="1" applyBorder="1" applyAlignment="1" applyProtection="1">
      <alignment horizontal="center" vertical="top"/>
      <protection locked="0"/>
    </xf>
    <xf numFmtId="0" fontId="9" fillId="10" borderId="16" xfId="4" applyFont="1" applyFill="1" applyBorder="1"/>
    <xf numFmtId="0" fontId="9" fillId="10" borderId="17" xfId="4" applyFont="1" applyFill="1" applyBorder="1"/>
    <xf numFmtId="166" fontId="9" fillId="10" borderId="17" xfId="4" applyNumberFormat="1" applyFont="1" applyFill="1" applyBorder="1"/>
    <xf numFmtId="167" fontId="9" fillId="10" borderId="18" xfId="4" applyNumberFormat="1" applyFont="1" applyFill="1" applyBorder="1"/>
    <xf numFmtId="166" fontId="9" fillId="10" borderId="42" xfId="1" applyNumberFormat="1" applyFont="1" applyFill="1" applyBorder="1" applyAlignment="1" applyProtection="1">
      <alignment horizontal="left" vertical="top"/>
      <protection locked="0"/>
    </xf>
    <xf numFmtId="0" fontId="9" fillId="10" borderId="39" xfId="0" applyNumberFormat="1" applyFont="1" applyFill="1" applyBorder="1" applyAlignment="1" applyProtection="1">
      <alignment horizontal="center" vertical="top"/>
      <protection locked="0"/>
    </xf>
    <xf numFmtId="0" fontId="9" fillId="10" borderId="7" xfId="4" applyFont="1" applyFill="1" applyBorder="1"/>
    <xf numFmtId="0" fontId="9" fillId="10" borderId="8" xfId="4" applyFont="1" applyFill="1" applyBorder="1"/>
    <xf numFmtId="0" fontId="9" fillId="10" borderId="13" xfId="4" applyFont="1" applyFill="1" applyBorder="1"/>
    <xf numFmtId="0" fontId="9" fillId="10" borderId="0" xfId="4" applyFont="1" applyFill="1" applyBorder="1"/>
    <xf numFmtId="0" fontId="9" fillId="10" borderId="19" xfId="4" applyFont="1" applyFill="1" applyBorder="1"/>
    <xf numFmtId="0" fontId="9" fillId="10" borderId="52" xfId="4" applyFont="1" applyFill="1" applyBorder="1"/>
    <xf numFmtId="166" fontId="9" fillId="10" borderId="52" xfId="4" applyNumberFormat="1" applyFont="1" applyFill="1" applyBorder="1"/>
    <xf numFmtId="0" fontId="14" fillId="10" borderId="0" xfId="4" applyFont="1" applyFill="1" applyBorder="1"/>
    <xf numFmtId="0" fontId="9" fillId="10" borderId="10" xfId="4" applyFont="1" applyFill="1" applyBorder="1"/>
    <xf numFmtId="0" fontId="9" fillId="10" borderId="11" xfId="4" applyFont="1" applyFill="1" applyBorder="1"/>
    <xf numFmtId="167" fontId="22" fillId="10" borderId="0" xfId="4" applyNumberFormat="1" applyFont="1" applyFill="1" applyBorder="1" applyAlignment="1">
      <alignment horizontal="center" vertical="top"/>
    </xf>
    <xf numFmtId="0" fontId="28" fillId="2" borderId="0" xfId="0" applyFont="1" applyFill="1" applyBorder="1" applyAlignment="1" applyProtection="1">
      <alignment vertical="center" wrapText="1"/>
      <protection hidden="1"/>
    </xf>
    <xf numFmtId="0" fontId="28" fillId="2" borderId="13" xfId="0" applyFont="1" applyFill="1" applyBorder="1" applyAlignment="1" applyProtection="1">
      <alignment vertical="center" wrapText="1"/>
      <protection hidden="1"/>
    </xf>
    <xf numFmtId="44" fontId="21" fillId="4" borderId="18" xfId="0" applyNumberFormat="1" applyFont="1" applyFill="1" applyBorder="1" applyAlignment="1" applyProtection="1">
      <alignment horizontal="center" vertical="center" readingOrder="1"/>
      <protection hidden="1"/>
    </xf>
    <xf numFmtId="44" fontId="21" fillId="2" borderId="14" xfId="0" applyNumberFormat="1" applyFont="1" applyFill="1" applyBorder="1" applyAlignment="1" applyProtection="1">
      <alignment horizontal="center" vertical="center" readingOrder="1"/>
      <protection hidden="1"/>
    </xf>
    <xf numFmtId="44" fontId="15" fillId="6" borderId="5" xfId="0" applyNumberFormat="1" applyFont="1" applyFill="1" applyBorder="1" applyAlignment="1">
      <alignment horizontal="center" vertical="top"/>
    </xf>
    <xf numFmtId="0" fontId="18" fillId="2" borderId="13" xfId="0" applyFont="1" applyFill="1" applyBorder="1" applyAlignment="1" applyProtection="1">
      <alignment horizontal="left" vertical="top"/>
      <protection hidden="1"/>
    </xf>
    <xf numFmtId="0" fontId="18" fillId="2" borderId="0" xfId="0" applyFont="1" applyFill="1" applyBorder="1" applyAlignment="1" applyProtection="1">
      <alignment horizontal="left" vertical="top"/>
      <protection hidden="1"/>
    </xf>
    <xf numFmtId="0" fontId="6" fillId="2" borderId="0" xfId="0" applyFont="1" applyFill="1" applyBorder="1" applyAlignment="1" applyProtection="1">
      <alignment vertical="top"/>
      <protection hidden="1"/>
    </xf>
    <xf numFmtId="0" fontId="14" fillId="2" borderId="8" xfId="0" applyFont="1" applyFill="1" applyBorder="1" applyAlignment="1" applyProtection="1">
      <alignment horizontal="left" vertical="top"/>
      <protection hidden="1"/>
    </xf>
    <xf numFmtId="0" fontId="15" fillId="2" borderId="0" xfId="0" applyFont="1" applyFill="1" applyBorder="1" applyAlignment="1" applyProtection="1">
      <alignment horizontal="left" vertical="top"/>
      <protection hidden="1"/>
    </xf>
    <xf numFmtId="0" fontId="15" fillId="2" borderId="11" xfId="0" applyFont="1" applyFill="1" applyBorder="1" applyAlignment="1" applyProtection="1">
      <alignment vertical="top"/>
      <protection hidden="1"/>
    </xf>
    <xf numFmtId="0" fontId="18" fillId="2" borderId="8" xfId="0" applyFont="1" applyFill="1" applyBorder="1" applyAlignment="1" applyProtection="1">
      <alignment vertical="top"/>
      <protection hidden="1"/>
    </xf>
    <xf numFmtId="0" fontId="9" fillId="2" borderId="11" xfId="0" applyFont="1" applyFill="1" applyBorder="1" applyAlignment="1" applyProtection="1">
      <alignment vertical="top"/>
      <protection hidden="1"/>
    </xf>
    <xf numFmtId="3" fontId="15" fillId="2" borderId="29" xfId="0" applyNumberFormat="1" applyFont="1" applyFill="1" applyBorder="1" applyAlignment="1">
      <alignment horizontal="center" vertical="top"/>
    </xf>
    <xf numFmtId="44" fontId="15" fillId="6" borderId="29" xfId="0" applyNumberFormat="1" applyFont="1" applyFill="1" applyBorder="1" applyAlignment="1">
      <alignment horizontal="center" vertical="top"/>
    </xf>
    <xf numFmtId="3" fontId="15" fillId="2" borderId="61" xfId="0" applyNumberFormat="1" applyFont="1" applyFill="1" applyBorder="1" applyAlignment="1">
      <alignment horizontal="center" vertical="top"/>
    </xf>
    <xf numFmtId="44" fontId="15" fillId="6" borderId="61" xfId="0" applyNumberFormat="1" applyFont="1" applyFill="1" applyBorder="1" applyAlignment="1">
      <alignment horizontal="center" vertical="top"/>
    </xf>
    <xf numFmtId="3" fontId="15" fillId="2" borderId="64" xfId="0" applyNumberFormat="1" applyFont="1" applyFill="1" applyBorder="1" applyAlignment="1">
      <alignment horizontal="center" vertical="top"/>
    </xf>
    <xf numFmtId="44" fontId="15" fillId="6" borderId="64" xfId="0" applyNumberFormat="1" applyFont="1" applyFill="1" applyBorder="1" applyAlignment="1">
      <alignment horizontal="center" vertical="top"/>
    </xf>
    <xf numFmtId="0" fontId="21" fillId="2" borderId="13" xfId="0" applyFont="1" applyFill="1" applyBorder="1" applyAlignment="1" applyProtection="1">
      <alignment vertical="center"/>
      <protection hidden="1"/>
    </xf>
    <xf numFmtId="0" fontId="21" fillId="2" borderId="0" xfId="0" applyFont="1" applyFill="1" applyBorder="1" applyAlignment="1" applyProtection="1">
      <alignment vertical="center"/>
      <protection hidden="1"/>
    </xf>
    <xf numFmtId="0" fontId="15" fillId="10" borderId="0" xfId="0" applyFont="1" applyFill="1" applyBorder="1" applyAlignment="1" applyProtection="1">
      <alignment vertical="top"/>
      <protection locked="0"/>
    </xf>
    <xf numFmtId="0" fontId="20" fillId="5" borderId="29" xfId="0" applyFont="1" applyFill="1" applyBorder="1" applyAlignment="1" applyProtection="1">
      <alignment horizontal="center" vertical="center" wrapText="1"/>
      <protection hidden="1"/>
    </xf>
    <xf numFmtId="0" fontId="20" fillId="5" borderId="30" xfId="0" applyFont="1" applyFill="1" applyBorder="1" applyAlignment="1" applyProtection="1">
      <alignment horizontal="center" vertical="center"/>
      <protection hidden="1"/>
    </xf>
    <xf numFmtId="0" fontId="25" fillId="2" borderId="7" xfId="0" applyFont="1" applyFill="1" applyBorder="1" applyAlignment="1" applyProtection="1">
      <alignment vertical="top"/>
      <protection hidden="1"/>
    </xf>
    <xf numFmtId="0" fontId="25" fillId="2" borderId="8" xfId="0" applyFont="1" applyFill="1" applyBorder="1" applyAlignment="1" applyProtection="1">
      <alignment vertical="top"/>
      <protection hidden="1"/>
    </xf>
    <xf numFmtId="0" fontId="25" fillId="2" borderId="9" xfId="0" applyFont="1" applyFill="1" applyBorder="1" applyAlignment="1" applyProtection="1">
      <alignment vertical="top"/>
      <protection hidden="1"/>
    </xf>
    <xf numFmtId="0" fontId="25" fillId="2" borderId="13" xfId="0" applyFont="1" applyFill="1" applyBorder="1" applyAlignment="1" applyProtection="1">
      <alignment vertical="top"/>
      <protection hidden="1"/>
    </xf>
    <xf numFmtId="0" fontId="25" fillId="2" borderId="0" xfId="0" applyFont="1" applyFill="1" applyBorder="1" applyAlignment="1" applyProtection="1">
      <alignment vertical="top"/>
      <protection hidden="1"/>
    </xf>
    <xf numFmtId="0" fontId="25" fillId="2" borderId="14" xfId="0" applyFont="1" applyFill="1" applyBorder="1" applyAlignment="1" applyProtection="1">
      <alignment vertical="top"/>
      <protection hidden="1"/>
    </xf>
    <xf numFmtId="0" fontId="25" fillId="2" borderId="10" xfId="0" applyFont="1" applyFill="1" applyBorder="1" applyAlignment="1" applyProtection="1">
      <alignment vertical="top"/>
      <protection hidden="1"/>
    </xf>
    <xf numFmtId="0" fontId="25" fillId="2" borderId="11" xfId="0" applyFont="1" applyFill="1" applyBorder="1" applyAlignment="1" applyProtection="1">
      <alignment vertical="top"/>
      <protection hidden="1"/>
    </xf>
    <xf numFmtId="0" fontId="25" fillId="2" borderId="12" xfId="0" applyFont="1" applyFill="1" applyBorder="1" applyAlignment="1" applyProtection="1">
      <alignment vertical="top"/>
      <protection hidden="1"/>
    </xf>
    <xf numFmtId="0" fontId="19" fillId="2" borderId="14" xfId="0" applyFont="1" applyFill="1" applyBorder="1" applyAlignment="1" applyProtection="1">
      <alignment vertical="top"/>
      <protection hidden="1"/>
    </xf>
    <xf numFmtId="0" fontId="9" fillId="5" borderId="17" xfId="0" applyFont="1" applyFill="1" applyBorder="1" applyAlignment="1" applyProtection="1">
      <alignment horizontal="left" vertical="top"/>
      <protection hidden="1"/>
    </xf>
    <xf numFmtId="0" fontId="9" fillId="6" borderId="17" xfId="0" applyFont="1" applyFill="1" applyBorder="1" applyAlignment="1" applyProtection="1">
      <alignment horizontal="left" vertical="top"/>
      <protection hidden="1"/>
    </xf>
    <xf numFmtId="0" fontId="9" fillId="4" borderId="17" xfId="0" quotePrefix="1" applyFont="1" applyFill="1" applyBorder="1" applyAlignment="1" applyProtection="1">
      <alignment horizontal="left" vertical="top"/>
      <protection hidden="1"/>
    </xf>
    <xf numFmtId="0" fontId="9" fillId="2" borderId="0" xfId="0" applyFont="1" applyFill="1" applyBorder="1" applyAlignment="1" applyProtection="1">
      <alignment horizontal="left" vertical="top" indent="1"/>
      <protection hidden="1"/>
    </xf>
    <xf numFmtId="0" fontId="9" fillId="2" borderId="0" xfId="0" quotePrefix="1" applyFont="1" applyFill="1" applyBorder="1" applyAlignment="1" applyProtection="1">
      <alignment horizontal="left" vertical="top" indent="1"/>
      <protection hidden="1"/>
    </xf>
    <xf numFmtId="0" fontId="9" fillId="11" borderId="17" xfId="0" quotePrefix="1" applyFont="1" applyFill="1" applyBorder="1" applyAlignment="1" applyProtection="1">
      <alignment horizontal="left" vertical="top"/>
      <protection hidden="1"/>
    </xf>
    <xf numFmtId="44" fontId="29" fillId="11" borderId="18" xfId="0" applyNumberFormat="1" applyFont="1" applyFill="1" applyBorder="1" applyAlignment="1" applyProtection="1">
      <alignment horizontal="center" vertical="center" readingOrder="1"/>
      <protection hidden="1"/>
    </xf>
    <xf numFmtId="0" fontId="9" fillId="2" borderId="13" xfId="0" applyFont="1" applyFill="1" applyBorder="1" applyAlignment="1" applyProtection="1">
      <alignment horizontal="left" vertical="top"/>
      <protection hidden="1"/>
    </xf>
    <xf numFmtId="0" fontId="9" fillId="2" borderId="0" xfId="0" applyFont="1" applyFill="1" applyBorder="1" applyAlignment="1" applyProtection="1">
      <alignment horizontal="left" vertical="top"/>
      <protection hidden="1"/>
    </xf>
    <xf numFmtId="0" fontId="20" fillId="2" borderId="27" xfId="0" applyFont="1" applyFill="1" applyBorder="1" applyAlignment="1" applyProtection="1">
      <alignment horizontal="center" vertical="center" wrapText="1"/>
      <protection hidden="1"/>
    </xf>
    <xf numFmtId="0" fontId="20" fillId="2" borderId="28" xfId="0" applyFont="1" applyFill="1" applyBorder="1" applyAlignment="1" applyProtection="1">
      <alignment horizontal="center" vertical="center"/>
      <protection hidden="1"/>
    </xf>
    <xf numFmtId="44" fontId="15" fillId="5" borderId="60" xfId="0" applyNumberFormat="1" applyFont="1" applyFill="1" applyBorder="1" applyAlignment="1" applyProtection="1">
      <alignment horizontal="center" vertical="top"/>
      <protection locked="0"/>
    </xf>
    <xf numFmtId="44" fontId="15" fillId="5" borderId="24" xfId="0" applyNumberFormat="1" applyFont="1" applyFill="1" applyBorder="1" applyAlignment="1" applyProtection="1">
      <alignment horizontal="center" vertical="top"/>
      <protection locked="0"/>
    </xf>
    <xf numFmtId="44" fontId="15" fillId="5" borderId="28" xfId="0" applyNumberFormat="1" applyFont="1" applyFill="1" applyBorder="1" applyAlignment="1" applyProtection="1">
      <alignment horizontal="center" vertical="top"/>
      <protection locked="0"/>
    </xf>
    <xf numFmtId="44" fontId="15" fillId="5" borderId="26" xfId="0" applyNumberFormat="1" applyFont="1" applyFill="1" applyBorder="1" applyAlignment="1" applyProtection="1">
      <alignment horizontal="center" vertical="top"/>
      <protection locked="0"/>
    </xf>
    <xf numFmtId="0" fontId="21" fillId="2" borderId="0" xfId="0" applyFont="1" applyFill="1" applyBorder="1" applyAlignment="1" applyProtection="1">
      <alignment horizontal="right" vertical="center" indent="1"/>
      <protection hidden="1"/>
    </xf>
    <xf numFmtId="0" fontId="21" fillId="2" borderId="44" xfId="0" applyFont="1" applyFill="1" applyBorder="1" applyAlignment="1" applyProtection="1">
      <alignment horizontal="right" vertical="center" indent="1"/>
      <protection hidden="1"/>
    </xf>
    <xf numFmtId="0" fontId="20" fillId="5" borderId="27" xfId="0" applyFont="1" applyFill="1" applyBorder="1" applyAlignment="1" applyProtection="1">
      <alignment horizontal="center" vertical="center" wrapText="1"/>
      <protection hidden="1"/>
    </xf>
    <xf numFmtId="0" fontId="20" fillId="5" borderId="21" xfId="0" applyFont="1" applyFill="1" applyBorder="1" applyAlignment="1" applyProtection="1">
      <alignment horizontal="center" vertical="center" wrapText="1"/>
      <protection hidden="1"/>
    </xf>
    <xf numFmtId="0" fontId="20" fillId="5" borderId="28" xfId="0" applyFont="1" applyFill="1" applyBorder="1" applyAlignment="1" applyProtection="1">
      <alignment horizontal="center" vertical="center"/>
      <protection hidden="1"/>
    </xf>
    <xf numFmtId="0" fontId="20" fillId="5" borderId="26" xfId="0" applyFont="1" applyFill="1" applyBorder="1" applyAlignment="1" applyProtection="1">
      <alignment horizontal="center" vertical="center"/>
      <protection hidden="1"/>
    </xf>
    <xf numFmtId="0" fontId="20" fillId="2" borderId="7" xfId="0" applyFont="1" applyFill="1" applyBorder="1" applyAlignment="1" applyProtection="1">
      <alignment horizontal="center" vertical="center"/>
      <protection locked="0"/>
    </xf>
    <xf numFmtId="0" fontId="20" fillId="2" borderId="8" xfId="0" applyFont="1" applyFill="1" applyBorder="1" applyAlignment="1" applyProtection="1">
      <alignment horizontal="center" vertical="center"/>
      <protection locked="0"/>
    </xf>
    <xf numFmtId="0" fontId="20" fillId="2" borderId="10" xfId="0" applyFont="1" applyFill="1" applyBorder="1" applyAlignment="1" applyProtection="1">
      <alignment horizontal="center" vertical="center"/>
      <protection locked="0"/>
    </xf>
    <xf numFmtId="0" fontId="20" fillId="2" borderId="11" xfId="0" applyFont="1" applyFill="1" applyBorder="1" applyAlignment="1" applyProtection="1">
      <alignment horizontal="center" vertical="center"/>
      <protection locked="0"/>
    </xf>
    <xf numFmtId="0" fontId="20" fillId="5" borderId="7" xfId="0" applyFont="1" applyFill="1" applyBorder="1" applyAlignment="1" applyProtection="1">
      <alignment horizontal="center" vertical="top"/>
      <protection locked="0"/>
    </xf>
    <xf numFmtId="0" fontId="20" fillId="5" borderId="9" xfId="0" applyFont="1" applyFill="1" applyBorder="1" applyAlignment="1" applyProtection="1">
      <alignment horizontal="center" vertical="top"/>
      <protection locked="0"/>
    </xf>
    <xf numFmtId="0" fontId="20" fillId="5" borderId="10" xfId="0" applyFont="1" applyFill="1" applyBorder="1" applyAlignment="1" applyProtection="1">
      <alignment horizontal="center" vertical="top"/>
      <protection locked="0"/>
    </xf>
    <xf numFmtId="0" fontId="20" fillId="5" borderId="12" xfId="0" applyFont="1" applyFill="1" applyBorder="1" applyAlignment="1" applyProtection="1">
      <alignment horizontal="center" vertical="top"/>
      <protection locked="0"/>
    </xf>
    <xf numFmtId="0" fontId="9" fillId="2" borderId="10" xfId="0" applyFont="1" applyFill="1" applyBorder="1" applyAlignment="1">
      <alignment vertical="top" wrapText="1"/>
    </xf>
    <xf numFmtId="0" fontId="9" fillId="2" borderId="11" xfId="0" applyFont="1" applyFill="1" applyBorder="1" applyAlignment="1">
      <alignment vertical="top" wrapText="1"/>
    </xf>
    <xf numFmtId="0" fontId="9" fillId="2" borderId="12" xfId="0" applyFont="1" applyFill="1" applyBorder="1" applyAlignment="1">
      <alignment vertical="top" wrapText="1"/>
    </xf>
    <xf numFmtId="0" fontId="11" fillId="3" borderId="7" xfId="0" applyFont="1" applyFill="1" applyBorder="1" applyAlignment="1" applyProtection="1">
      <alignment horizontal="left" vertical="top"/>
      <protection hidden="1"/>
    </xf>
    <xf numFmtId="0" fontId="11" fillId="3" borderId="8" xfId="0" applyFont="1" applyFill="1" applyBorder="1" applyAlignment="1" applyProtection="1">
      <alignment horizontal="left" vertical="top"/>
      <protection hidden="1"/>
    </xf>
    <xf numFmtId="0" fontId="11" fillId="3" borderId="9" xfId="0" applyFont="1" applyFill="1" applyBorder="1" applyAlignment="1" applyProtection="1">
      <alignment horizontal="left" vertical="top"/>
      <protection hidden="1"/>
    </xf>
    <xf numFmtId="0" fontId="15" fillId="2" borderId="1" xfId="0" applyFont="1" applyFill="1" applyBorder="1" applyAlignment="1" applyProtection="1">
      <alignment horizontal="left" vertical="top" wrapText="1"/>
      <protection hidden="1"/>
    </xf>
    <xf numFmtId="0" fontId="15" fillId="2" borderId="2" xfId="0" applyFont="1" applyFill="1" applyBorder="1" applyAlignment="1" applyProtection="1">
      <alignment horizontal="left" vertical="top" wrapText="1"/>
      <protection hidden="1"/>
    </xf>
    <xf numFmtId="0" fontId="15" fillId="2" borderId="3" xfId="0" applyFont="1" applyFill="1" applyBorder="1" applyAlignment="1" applyProtection="1">
      <alignment horizontal="left" vertical="top" wrapText="1"/>
      <protection hidden="1"/>
    </xf>
    <xf numFmtId="0" fontId="20" fillId="2" borderId="27" xfId="0" applyFont="1" applyFill="1" applyBorder="1" applyAlignment="1" applyProtection="1">
      <alignment horizontal="center" vertical="center" wrapText="1"/>
      <protection hidden="1"/>
    </xf>
    <xf numFmtId="0" fontId="20" fillId="2" borderId="21" xfId="0" applyFont="1" applyFill="1" applyBorder="1" applyAlignment="1" applyProtection="1">
      <alignment horizontal="center" vertical="center" wrapText="1"/>
      <protection hidden="1"/>
    </xf>
    <xf numFmtId="0" fontId="20" fillId="2" borderId="28" xfId="0" applyFont="1" applyFill="1" applyBorder="1" applyAlignment="1" applyProtection="1">
      <alignment horizontal="center" vertical="center"/>
      <protection hidden="1"/>
    </xf>
    <xf numFmtId="0" fontId="20" fillId="2" borderId="26" xfId="0" applyFont="1" applyFill="1" applyBorder="1" applyAlignment="1" applyProtection="1">
      <alignment horizontal="center" vertical="center"/>
      <protection hidden="1"/>
    </xf>
    <xf numFmtId="0" fontId="15" fillId="2" borderId="60" xfId="0" applyFont="1" applyFill="1" applyBorder="1" applyAlignment="1">
      <alignment vertical="top" wrapText="1"/>
    </xf>
    <xf numFmtId="0" fontId="15" fillId="2" borderId="23" xfId="0" applyFont="1" applyFill="1" applyBorder="1" applyAlignment="1">
      <alignment vertical="top" wrapText="1"/>
    </xf>
    <xf numFmtId="0" fontId="15" fillId="2" borderId="24" xfId="0" applyFont="1" applyFill="1" applyBorder="1" applyAlignment="1">
      <alignment vertical="top" wrapText="1"/>
    </xf>
    <xf numFmtId="0" fontId="9" fillId="2" borderId="60" xfId="0" applyFont="1" applyFill="1" applyBorder="1" applyAlignment="1">
      <alignment vertical="top" wrapText="1"/>
    </xf>
    <xf numFmtId="0" fontId="9" fillId="2" borderId="23" xfId="0" applyFont="1" applyFill="1" applyBorder="1" applyAlignment="1">
      <alignment vertical="top" wrapText="1"/>
    </xf>
    <xf numFmtId="0" fontId="9" fillId="2" borderId="24" xfId="0" applyFont="1" applyFill="1" applyBorder="1" applyAlignment="1">
      <alignment vertical="top" wrapText="1"/>
    </xf>
    <xf numFmtId="0" fontId="15" fillId="10" borderId="0" xfId="0" applyFont="1" applyFill="1" applyAlignment="1" applyProtection="1">
      <alignment horizontal="left" vertical="top" wrapText="1"/>
      <protection hidden="1"/>
    </xf>
    <xf numFmtId="0" fontId="20" fillId="2" borderId="13" xfId="0" applyFont="1" applyFill="1" applyBorder="1" applyAlignment="1" applyProtection="1">
      <alignment horizontal="right" vertical="center" wrapText="1" indent="2"/>
      <protection hidden="1"/>
    </xf>
    <xf numFmtId="0" fontId="20" fillId="2" borderId="0" xfId="0" applyFont="1" applyFill="1" applyBorder="1" applyAlignment="1" applyProtection="1">
      <alignment horizontal="right" vertical="center" wrapText="1" indent="2"/>
      <protection hidden="1"/>
    </xf>
    <xf numFmtId="0" fontId="15" fillId="2" borderId="27" xfId="0" applyFont="1" applyFill="1" applyBorder="1" applyAlignment="1">
      <alignment vertical="top" wrapText="1"/>
    </xf>
    <xf numFmtId="0" fontId="15" fillId="2" borderId="20" xfId="0" applyFont="1" applyFill="1" applyBorder="1" applyAlignment="1">
      <alignment vertical="top" wrapText="1"/>
    </xf>
    <xf numFmtId="0" fontId="15" fillId="2" borderId="21" xfId="0" applyFont="1" applyFill="1" applyBorder="1" applyAlignment="1">
      <alignment vertical="top" wrapText="1"/>
    </xf>
    <xf numFmtId="0" fontId="11" fillId="3" borderId="4" xfId="0" applyFont="1" applyFill="1" applyBorder="1" applyAlignment="1" applyProtection="1">
      <alignment horizontal="center" vertical="center" wrapText="1"/>
      <protection hidden="1"/>
    </xf>
    <xf numFmtId="0" fontId="11" fillId="3" borderId="6" xfId="0" applyFont="1" applyFill="1" applyBorder="1" applyAlignment="1" applyProtection="1">
      <alignment horizontal="center" vertical="center"/>
      <protection hidden="1"/>
    </xf>
    <xf numFmtId="0" fontId="11" fillId="3" borderId="9"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0" fontId="11" fillId="3" borderId="7" xfId="0" applyFont="1" applyFill="1" applyBorder="1" applyAlignment="1" applyProtection="1">
      <alignment horizontal="center" vertical="center"/>
      <protection hidden="1"/>
    </xf>
    <xf numFmtId="0" fontId="11" fillId="3" borderId="8" xfId="0" applyFont="1" applyFill="1" applyBorder="1" applyAlignment="1" applyProtection="1">
      <alignment horizontal="center" vertical="center"/>
      <protection hidden="1"/>
    </xf>
    <xf numFmtId="0" fontId="11" fillId="3" borderId="9" xfId="0" applyFont="1" applyFill="1" applyBorder="1" applyAlignment="1" applyProtection="1">
      <alignment horizontal="center" vertical="center"/>
      <protection hidden="1"/>
    </xf>
    <xf numFmtId="0" fontId="11" fillId="3" borderId="10" xfId="0" applyFont="1" applyFill="1" applyBorder="1" applyAlignment="1" applyProtection="1">
      <alignment horizontal="center" vertical="center"/>
      <protection hidden="1"/>
    </xf>
    <xf numFmtId="0" fontId="11" fillId="3" borderId="11" xfId="0" applyFont="1" applyFill="1" applyBorder="1" applyAlignment="1" applyProtection="1">
      <alignment horizontal="center" vertical="center"/>
      <protection hidden="1"/>
    </xf>
    <xf numFmtId="0" fontId="11" fillId="3" borderId="12" xfId="0" applyFont="1" applyFill="1" applyBorder="1" applyAlignment="1" applyProtection="1">
      <alignment horizontal="center" vertical="center"/>
      <protection hidden="1"/>
    </xf>
    <xf numFmtId="0" fontId="11" fillId="3" borderId="1" xfId="0" applyFont="1" applyFill="1" applyBorder="1" applyAlignment="1" applyProtection="1">
      <alignment horizontal="left" vertical="top"/>
      <protection hidden="1"/>
    </xf>
    <xf numFmtId="0" fontId="11" fillId="3" borderId="2" xfId="0" applyFont="1" applyFill="1" applyBorder="1" applyAlignment="1" applyProtection="1">
      <alignment horizontal="left" vertical="top"/>
      <protection hidden="1"/>
    </xf>
    <xf numFmtId="0" fontId="11" fillId="3" borderId="3" xfId="0" applyFont="1" applyFill="1" applyBorder="1" applyAlignment="1" applyProtection="1">
      <alignment horizontal="left" vertical="top"/>
      <protection hidden="1"/>
    </xf>
    <xf numFmtId="0" fontId="25" fillId="5" borderId="27" xfId="0" applyFont="1" applyFill="1" applyBorder="1" applyAlignment="1" applyProtection="1">
      <alignment horizontal="center" vertical="top"/>
      <protection hidden="1"/>
    </xf>
    <xf numFmtId="0" fontId="25" fillId="5" borderId="20" xfId="0" applyFont="1" applyFill="1" applyBorder="1" applyAlignment="1" applyProtection="1">
      <alignment horizontal="center" vertical="top"/>
      <protection hidden="1"/>
    </xf>
    <xf numFmtId="0" fontId="25" fillId="5" borderId="21" xfId="0" applyFont="1" applyFill="1" applyBorder="1" applyAlignment="1" applyProtection="1">
      <alignment horizontal="center" vertical="top"/>
      <protection hidden="1"/>
    </xf>
    <xf numFmtId="0" fontId="25" fillId="5" borderId="60" xfId="0" applyFont="1" applyFill="1" applyBorder="1" applyAlignment="1" applyProtection="1">
      <alignment horizontal="center" vertical="top"/>
      <protection hidden="1"/>
    </xf>
    <xf numFmtId="0" fontId="25" fillId="5" borderId="23" xfId="0" applyFont="1" applyFill="1" applyBorder="1" applyAlignment="1" applyProtection="1">
      <alignment horizontal="center" vertical="top"/>
      <protection hidden="1"/>
    </xf>
    <xf numFmtId="0" fontId="25" fillId="5" borderId="24" xfId="0" applyFont="1" applyFill="1" applyBorder="1" applyAlignment="1" applyProtection="1">
      <alignment horizontal="center" vertical="top"/>
      <protection hidden="1"/>
    </xf>
    <xf numFmtId="0" fontId="25" fillId="5" borderId="28" xfId="0" applyFont="1" applyFill="1" applyBorder="1" applyAlignment="1" applyProtection="1">
      <alignment horizontal="center" vertical="top"/>
      <protection hidden="1"/>
    </xf>
    <xf numFmtId="0" fontId="25" fillId="5" borderId="25" xfId="0" applyFont="1" applyFill="1" applyBorder="1" applyAlignment="1" applyProtection="1">
      <alignment horizontal="center" vertical="top"/>
      <protection hidden="1"/>
    </xf>
    <xf numFmtId="0" fontId="25" fillId="5" borderId="26" xfId="0" applyFont="1" applyFill="1" applyBorder="1" applyAlignment="1" applyProtection="1">
      <alignment horizontal="center" vertical="top"/>
      <protection hidden="1"/>
    </xf>
    <xf numFmtId="0" fontId="9" fillId="2" borderId="10" xfId="0" applyFont="1" applyFill="1" applyBorder="1" applyAlignment="1" applyProtection="1">
      <alignment horizontal="left" vertical="top"/>
      <protection hidden="1"/>
    </xf>
    <xf numFmtId="0" fontId="9" fillId="2" borderId="11" xfId="0" applyFont="1" applyFill="1" applyBorder="1" applyAlignment="1" applyProtection="1">
      <alignment horizontal="left" vertical="top"/>
      <protection hidden="1"/>
    </xf>
    <xf numFmtId="0" fontId="9" fillId="2" borderId="12" xfId="0" applyFont="1" applyFill="1" applyBorder="1" applyAlignment="1" applyProtection="1">
      <alignment horizontal="left" vertical="top"/>
      <protection hidden="1"/>
    </xf>
    <xf numFmtId="0" fontId="15" fillId="2" borderId="13" xfId="0" applyFont="1" applyFill="1" applyBorder="1" applyAlignment="1" applyProtection="1">
      <alignment horizontal="left" vertical="top" wrapText="1"/>
      <protection hidden="1"/>
    </xf>
    <xf numFmtId="0" fontId="15" fillId="2" borderId="0" xfId="0" applyFont="1" applyFill="1" applyBorder="1" applyAlignment="1" applyProtection="1">
      <alignment horizontal="left" vertical="top" wrapText="1"/>
      <protection hidden="1"/>
    </xf>
    <xf numFmtId="0" fontId="15" fillId="2" borderId="14" xfId="0" applyFont="1" applyFill="1" applyBorder="1" applyAlignment="1" applyProtection="1">
      <alignment horizontal="left" vertical="top" wrapText="1"/>
      <protection hidden="1"/>
    </xf>
    <xf numFmtId="0" fontId="26" fillId="3" borderId="7" xfId="0" applyFont="1" applyFill="1" applyBorder="1" applyAlignment="1" applyProtection="1">
      <alignment horizontal="left" vertical="top" wrapText="1"/>
      <protection hidden="1"/>
    </xf>
    <xf numFmtId="0" fontId="26" fillId="3" borderId="8" xfId="0" applyFont="1" applyFill="1" applyBorder="1" applyAlignment="1" applyProtection="1">
      <alignment horizontal="left" vertical="top" wrapText="1"/>
      <protection hidden="1"/>
    </xf>
    <xf numFmtId="0" fontId="26" fillId="3" borderId="8" xfId="0" applyFont="1" applyFill="1" applyBorder="1" applyAlignment="1" applyProtection="1">
      <alignment horizontal="left" vertical="top"/>
      <protection hidden="1"/>
    </xf>
    <xf numFmtId="0" fontId="26" fillId="3" borderId="9" xfId="0" applyFont="1" applyFill="1" applyBorder="1" applyAlignment="1" applyProtection="1">
      <alignment horizontal="left" vertical="top"/>
      <protection hidden="1"/>
    </xf>
    <xf numFmtId="0" fontId="26" fillId="3" borderId="10" xfId="0" applyFont="1" applyFill="1" applyBorder="1" applyAlignment="1" applyProtection="1">
      <alignment horizontal="left" vertical="top"/>
      <protection hidden="1"/>
    </xf>
    <xf numFmtId="0" fontId="26" fillId="3" borderId="11" xfId="0" applyFont="1" applyFill="1" applyBorder="1" applyAlignment="1" applyProtection="1">
      <alignment horizontal="left" vertical="top"/>
      <protection hidden="1"/>
    </xf>
    <xf numFmtId="0" fontId="26" fillId="3" borderId="12" xfId="0" applyFont="1" applyFill="1" applyBorder="1" applyAlignment="1" applyProtection="1">
      <alignment horizontal="left" vertical="top"/>
      <protection hidden="1"/>
    </xf>
    <xf numFmtId="0" fontId="9" fillId="2" borderId="13" xfId="0" applyFont="1" applyFill="1" applyBorder="1" applyAlignment="1" applyProtection="1">
      <alignment horizontal="left" vertical="top" wrapText="1"/>
      <protection hidden="1"/>
    </xf>
    <xf numFmtId="0" fontId="9" fillId="2" borderId="0" xfId="0" applyFont="1" applyFill="1" applyBorder="1" applyAlignment="1" applyProtection="1">
      <alignment horizontal="left" vertical="top" wrapText="1"/>
      <protection hidden="1"/>
    </xf>
    <xf numFmtId="0" fontId="9" fillId="2" borderId="14" xfId="0" applyFont="1" applyFill="1" applyBorder="1" applyAlignment="1" applyProtection="1">
      <alignment horizontal="left" vertical="top" wrapText="1"/>
      <protection hidden="1"/>
    </xf>
    <xf numFmtId="0" fontId="15" fillId="0" borderId="10" xfId="0" applyFont="1" applyFill="1" applyBorder="1" applyAlignment="1" applyProtection="1">
      <alignment horizontal="center" vertical="top"/>
      <protection hidden="1"/>
    </xf>
    <xf numFmtId="0" fontId="15" fillId="0" borderId="11" xfId="0" applyFont="1" applyFill="1" applyBorder="1" applyAlignment="1" applyProtection="1">
      <alignment horizontal="center" vertical="top"/>
      <protection hidden="1"/>
    </xf>
    <xf numFmtId="0" fontId="15" fillId="0" borderId="12" xfId="0" applyFont="1" applyFill="1" applyBorder="1" applyAlignment="1" applyProtection="1">
      <alignment horizontal="center" vertical="top"/>
      <protection hidden="1"/>
    </xf>
    <xf numFmtId="0" fontId="15" fillId="2" borderId="7" xfId="0" applyFont="1" applyFill="1" applyBorder="1" applyAlignment="1" applyProtection="1">
      <alignment horizontal="left" vertical="top" wrapText="1"/>
      <protection hidden="1"/>
    </xf>
    <xf numFmtId="0" fontId="15" fillId="2" borderId="8" xfId="0" applyFont="1" applyFill="1" applyBorder="1" applyAlignment="1" applyProtection="1">
      <alignment horizontal="left" vertical="top" wrapText="1"/>
      <protection hidden="1"/>
    </xf>
    <xf numFmtId="0" fontId="15" fillId="2" borderId="9" xfId="0" applyFont="1" applyFill="1" applyBorder="1" applyAlignment="1" applyProtection="1">
      <alignment horizontal="left" vertical="top" wrapText="1"/>
      <protection hidden="1"/>
    </xf>
    <xf numFmtId="0" fontId="11" fillId="3" borderId="7" xfId="0" applyFont="1" applyFill="1" applyBorder="1" applyAlignment="1" applyProtection="1">
      <alignment horizontal="center" vertical="center" wrapText="1"/>
      <protection hidden="1"/>
    </xf>
    <xf numFmtId="0" fontId="11" fillId="3" borderId="10" xfId="0" applyFont="1" applyFill="1" applyBorder="1" applyAlignment="1" applyProtection="1">
      <alignment horizontal="center" vertical="center" wrapText="1"/>
      <protection hidden="1"/>
    </xf>
    <xf numFmtId="0" fontId="11" fillId="3" borderId="12" xfId="0" applyFont="1" applyFill="1" applyBorder="1" applyAlignment="1" applyProtection="1">
      <alignment horizontal="center" vertical="center" wrapText="1"/>
      <protection hidden="1"/>
    </xf>
    <xf numFmtId="44" fontId="15" fillId="5" borderId="27" xfId="0" applyNumberFormat="1" applyFont="1" applyFill="1" applyBorder="1" applyAlignment="1" applyProtection="1">
      <alignment horizontal="center" vertical="top"/>
      <protection locked="0"/>
    </xf>
    <xf numFmtId="44" fontId="15" fillId="5" borderId="21" xfId="0" applyNumberFormat="1" applyFont="1" applyFill="1" applyBorder="1" applyAlignment="1" applyProtection="1">
      <alignment horizontal="center" vertical="top"/>
      <protection locked="0"/>
    </xf>
    <xf numFmtId="0" fontId="9" fillId="2" borderId="62" xfId="0" applyFont="1" applyFill="1" applyBorder="1" applyAlignment="1">
      <alignment vertical="top" wrapText="1"/>
    </xf>
    <xf numFmtId="0" fontId="9" fillId="2" borderId="59" xfId="0" applyFont="1" applyFill="1" applyBorder="1" applyAlignment="1">
      <alignment vertical="top" wrapText="1"/>
    </xf>
    <xf numFmtId="0" fontId="9" fillId="2" borderId="63" xfId="0" applyFont="1" applyFill="1" applyBorder="1" applyAlignment="1">
      <alignment vertical="top" wrapText="1"/>
    </xf>
    <xf numFmtId="167" fontId="22" fillId="10" borderId="0" xfId="4" applyNumberFormat="1" applyFont="1" applyFill="1" applyBorder="1" applyAlignment="1">
      <alignment horizontal="center" vertical="top"/>
    </xf>
    <xf numFmtId="0" fontId="9" fillId="10" borderId="7" xfId="0" applyFont="1" applyFill="1" applyBorder="1" applyAlignment="1">
      <alignment horizontal="left" vertical="top" wrapText="1"/>
    </xf>
    <xf numFmtId="0" fontId="9" fillId="10" borderId="8" xfId="0" applyFont="1" applyFill="1" applyBorder="1" applyAlignment="1">
      <alignment horizontal="left" vertical="top" wrapText="1"/>
    </xf>
    <xf numFmtId="0" fontId="9" fillId="10" borderId="9" xfId="0" applyFont="1" applyFill="1" applyBorder="1" applyAlignment="1">
      <alignment horizontal="left" vertical="top" wrapText="1"/>
    </xf>
    <xf numFmtId="0" fontId="9" fillId="10" borderId="13" xfId="0" applyFont="1" applyFill="1" applyBorder="1" applyAlignment="1">
      <alignment horizontal="left" vertical="top" wrapText="1"/>
    </xf>
    <xf numFmtId="0" fontId="9" fillId="10" borderId="0" xfId="0" applyFont="1" applyFill="1" applyBorder="1" applyAlignment="1">
      <alignment horizontal="left" vertical="top" wrapText="1"/>
    </xf>
    <xf numFmtId="0" fontId="9" fillId="10" borderId="14" xfId="0" applyFont="1" applyFill="1" applyBorder="1" applyAlignment="1">
      <alignment horizontal="left" vertical="top" wrapText="1"/>
    </xf>
    <xf numFmtId="0" fontId="9" fillId="10" borderId="10" xfId="0" applyFont="1" applyFill="1" applyBorder="1" applyAlignment="1">
      <alignment horizontal="left" vertical="top" wrapText="1"/>
    </xf>
    <xf numFmtId="0" fontId="9" fillId="10" borderId="11" xfId="0" applyFont="1" applyFill="1" applyBorder="1" applyAlignment="1">
      <alignment horizontal="left" vertical="top" wrapText="1"/>
    </xf>
    <xf numFmtId="0" fontId="9" fillId="10" borderId="12" xfId="0" applyFont="1" applyFill="1" applyBorder="1" applyAlignment="1">
      <alignment horizontal="left" vertical="top" wrapText="1"/>
    </xf>
    <xf numFmtId="0" fontId="9" fillId="10" borderId="7" xfId="4" applyFont="1" applyFill="1" applyBorder="1" applyAlignment="1">
      <alignment horizontal="left" vertical="top" wrapText="1"/>
    </xf>
    <xf numFmtId="0" fontId="9" fillId="10" borderId="8" xfId="4" applyFont="1" applyFill="1" applyBorder="1" applyAlignment="1">
      <alignment horizontal="left" vertical="top" wrapText="1"/>
    </xf>
    <xf numFmtId="0" fontId="9" fillId="10" borderId="9" xfId="4" applyFont="1" applyFill="1" applyBorder="1" applyAlignment="1">
      <alignment horizontal="left" vertical="top" wrapText="1"/>
    </xf>
    <xf numFmtId="0" fontId="9" fillId="10" borderId="13" xfId="4" applyFont="1" applyFill="1" applyBorder="1" applyAlignment="1">
      <alignment horizontal="left" vertical="top" wrapText="1"/>
    </xf>
    <xf numFmtId="0" fontId="9" fillId="10" borderId="0" xfId="4" applyFont="1" applyFill="1" applyBorder="1" applyAlignment="1">
      <alignment horizontal="left" vertical="top" wrapText="1"/>
    </xf>
    <xf numFmtId="0" fontId="9" fillId="10" borderId="14" xfId="4" applyFont="1" applyFill="1" applyBorder="1" applyAlignment="1">
      <alignment horizontal="left" vertical="top" wrapText="1"/>
    </xf>
    <xf numFmtId="0" fontId="9" fillId="10" borderId="10" xfId="4" applyFont="1" applyFill="1" applyBorder="1" applyAlignment="1">
      <alignment horizontal="left" vertical="top" wrapText="1"/>
    </xf>
    <xf numFmtId="0" fontId="9" fillId="10" borderId="11" xfId="4" applyFont="1" applyFill="1" applyBorder="1" applyAlignment="1">
      <alignment horizontal="left" vertical="top" wrapText="1"/>
    </xf>
    <xf numFmtId="0" fontId="9" fillId="10" borderId="12" xfId="4" applyFont="1" applyFill="1" applyBorder="1" applyAlignment="1">
      <alignment horizontal="left" vertical="top" wrapText="1"/>
    </xf>
    <xf numFmtId="0" fontId="12" fillId="3" borderId="1"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0" fontId="11" fillId="3" borderId="48"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3" borderId="53" xfId="0" applyFont="1" applyFill="1" applyBorder="1" applyAlignment="1">
      <alignment horizontal="center" vertical="center" wrapText="1"/>
    </xf>
    <xf numFmtId="0" fontId="11" fillId="3" borderId="50" xfId="0" applyFont="1" applyFill="1" applyBorder="1" applyAlignment="1">
      <alignment horizontal="center" vertical="center" wrapText="1"/>
    </xf>
    <xf numFmtId="49" fontId="6" fillId="10" borderId="15" xfId="0" applyNumberFormat="1" applyFont="1" applyFill="1" applyBorder="1" applyAlignment="1">
      <alignment horizontal="left" vertical="center"/>
    </xf>
    <xf numFmtId="49" fontId="6" fillId="10" borderId="41" xfId="0" applyNumberFormat="1" applyFont="1" applyFill="1" applyBorder="1" applyAlignment="1">
      <alignment horizontal="left" vertical="center"/>
    </xf>
    <xf numFmtId="49" fontId="9" fillId="10" borderId="16" xfId="0" applyNumberFormat="1" applyFont="1" applyFill="1" applyBorder="1" applyAlignment="1">
      <alignment horizontal="left" vertical="center"/>
    </xf>
    <xf numFmtId="49" fontId="9" fillId="10" borderId="17" xfId="0" applyNumberFormat="1" applyFont="1" applyFill="1" applyBorder="1" applyAlignment="1">
      <alignment horizontal="left" vertical="center"/>
    </xf>
    <xf numFmtId="49" fontId="6" fillId="10" borderId="43" xfId="0" applyNumberFormat="1" applyFont="1" applyFill="1" applyBorder="1" applyAlignment="1">
      <alignment horizontal="left" vertical="center"/>
    </xf>
    <xf numFmtId="49" fontId="6" fillId="10" borderId="42" xfId="0" applyNumberFormat="1" applyFont="1" applyFill="1" applyBorder="1" applyAlignment="1">
      <alignment horizontal="left" vertical="center"/>
    </xf>
  </cellXfs>
  <cellStyles count="6">
    <cellStyle name="Accent1" xfId="3" builtinId="29"/>
    <cellStyle name="Invoer" xfId="2" builtinId="20"/>
    <cellStyle name="Notitie 2" xfId="5"/>
    <cellStyle name="Standaard" xfId="0" builtinId="0"/>
    <cellStyle name="Standaard 3" xfId="4"/>
    <cellStyle name="Valuta" xfId="1" builtinId="4"/>
  </cellStyles>
  <dxfs count="4">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Medium9"/>
  <colors>
    <mruColors>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xmlns:c16r2="http://schemas.microsoft.com/office/drawing/2015/06/chart">
              <c:ext xmlns:c16="http://schemas.microsoft.com/office/drawing/2014/chart" uri="{C3380CC4-5D6E-409C-BE32-E72D297353CC}">
                <c16:uniqueId val="{00000000-DA2A-4577-BC7F-B796640C6DB5}"/>
              </c:ext>
            </c:extLst>
          </c:dPt>
          <c:dPt>
            <c:idx val="8"/>
            <c:bubble3D val="0"/>
            <c:extLst xmlns:c16r2="http://schemas.microsoft.com/office/drawing/2015/06/chart">
              <c:ext xmlns:c16="http://schemas.microsoft.com/office/drawing/2014/chart" uri="{C3380CC4-5D6E-409C-BE32-E72D297353CC}">
                <c16:uniqueId val="{00000001-DA2A-4577-BC7F-B796640C6DB5}"/>
              </c:ext>
            </c:extLst>
          </c:dPt>
          <c:dLbls>
            <c:delete val="1"/>
          </c:dLbls>
          <c:x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xVal>
          <c:y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yVal>
          <c:smooth val="1"/>
          <c:extLst xmlns:c16r2="http://schemas.microsoft.com/office/drawing/2015/06/chart">
            <c:ext xmlns:c16="http://schemas.microsoft.com/office/drawing/2014/chart" uri="{C3380CC4-5D6E-409C-BE32-E72D297353CC}">
              <c16:uniqueId val="{00000002-DA2A-4577-BC7F-B796640C6DB5}"/>
            </c:ext>
          </c:extLst>
        </c:ser>
        <c:dLbls>
          <c:dLblPos val="r"/>
          <c:showLegendKey val="0"/>
          <c:showVal val="1"/>
          <c:showCatName val="0"/>
          <c:showSerName val="0"/>
          <c:showPercent val="0"/>
          <c:showBubbleSize val="0"/>
        </c:dLbls>
        <c:axId val="208784856"/>
        <c:axId val="208785248"/>
      </c:scatterChart>
      <c:valAx>
        <c:axId val="208784856"/>
        <c:scaling>
          <c:orientation val="minMax"/>
          <c:max val="100"/>
          <c:min val="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08785248"/>
        <c:crossesAt val="0"/>
        <c:crossBetween val="midCat"/>
      </c:valAx>
      <c:valAx>
        <c:axId val="208785248"/>
        <c:scaling>
          <c:orientation val="minMax"/>
          <c:max val="100"/>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08784856"/>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B1B7-4148-B7D5-ED748AB74EBA}"/>
              </c:ext>
            </c:extLst>
          </c:dPt>
          <c:dPt>
            <c:idx val="9"/>
            <c:bubble3D val="0"/>
            <c:extLst xmlns:c16r2="http://schemas.microsoft.com/office/drawing/2015/06/chart">
              <c:ext xmlns:c16="http://schemas.microsoft.com/office/drawing/2014/chart" uri="{C3380CC4-5D6E-409C-BE32-E72D297353CC}">
                <c16:uniqueId val="{00000001-B1B7-4148-B7D5-ED748AB74EB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B1B7-4148-B7D5-ED748AB74EBA}"/>
            </c:ext>
          </c:extLst>
        </c:ser>
        <c:dLbls>
          <c:dLblPos val="r"/>
          <c:showLegendKey val="0"/>
          <c:showVal val="1"/>
          <c:showCatName val="0"/>
          <c:showSerName val="0"/>
          <c:showPercent val="0"/>
          <c:showBubbleSize val="0"/>
        </c:dLbls>
        <c:axId val="208786816"/>
        <c:axId val="298054896"/>
      </c:scatterChart>
      <c:valAx>
        <c:axId val="208786816"/>
        <c:scaling>
          <c:orientation val="minMax"/>
          <c:max val="1750000.0000000002"/>
          <c:min val="500000"/>
        </c:scaling>
        <c:delete val="0"/>
        <c:axPos val="b"/>
        <c:majorGridlines/>
        <c:minorGridlines/>
        <c:title>
          <c:tx>
            <c:rich>
              <a:bodyPr/>
              <a:lstStyle/>
              <a:p>
                <a:pPr>
                  <a:defRPr sz="1100" b="1"/>
                </a:pPr>
                <a:r>
                  <a:rPr lang="nl-NL" sz="1100" b="1"/>
                  <a:t>Prijs</a:t>
                </a:r>
              </a:p>
            </c:rich>
          </c:tx>
          <c:layout/>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298054896"/>
        <c:crossesAt val="0"/>
        <c:crossBetween val="midCat"/>
        <c:majorUnit val="250000"/>
        <c:minorUnit val="50000"/>
      </c:valAx>
      <c:valAx>
        <c:axId val="298054896"/>
        <c:scaling>
          <c:orientation val="minMax"/>
          <c:min val="0"/>
        </c:scaling>
        <c:delete val="0"/>
        <c:axPos val="l"/>
        <c:majorGridlines/>
        <c:title>
          <c:tx>
            <c:rich>
              <a:bodyPr rot="-5400000" vert="horz"/>
              <a:lstStyle/>
              <a:p>
                <a:pPr>
                  <a:defRPr sz="1100" b="1"/>
                </a:pPr>
                <a:r>
                  <a:rPr lang="nl-NL" sz="1100" b="1"/>
                  <a:t>Punten</a:t>
                </a:r>
              </a:p>
            </c:rich>
          </c:tx>
          <c:layout/>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08786816"/>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xmlns:c16r2="http://schemas.microsoft.com/office/drawing/2015/06/chart">
              <c:ext xmlns:c16="http://schemas.microsoft.com/office/drawing/2014/chart" uri="{C3380CC4-5D6E-409C-BE32-E72D297353CC}">
                <c16:uniqueId val="{00000000-7369-41C2-9480-683F0C3C938A}"/>
              </c:ext>
            </c:extLst>
          </c:dPt>
          <c:dPt>
            <c:idx val="9"/>
            <c:bubble3D val="0"/>
            <c:extLst xmlns:c16r2="http://schemas.microsoft.com/office/drawing/2015/06/chart">
              <c:ext xmlns:c16="http://schemas.microsoft.com/office/drawing/2014/chart" uri="{C3380CC4-5D6E-409C-BE32-E72D297353CC}">
                <c16:uniqueId val="{00000001-7369-41C2-9480-683F0C3C938A}"/>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xmlns:c16r2="http://schemas.microsoft.com/office/drawing/2015/06/chart">
            <c:ext xmlns:c16="http://schemas.microsoft.com/office/drawing/2014/chart" uri="{C3380CC4-5D6E-409C-BE32-E72D297353CC}">
              <c16:uniqueId val="{00000002-7369-41C2-9480-683F0C3C938A}"/>
            </c:ext>
          </c:extLst>
        </c:ser>
        <c:dLbls>
          <c:dLblPos val="r"/>
          <c:showLegendKey val="0"/>
          <c:showVal val="1"/>
          <c:showCatName val="0"/>
          <c:showSerName val="0"/>
          <c:showPercent val="0"/>
          <c:showBubbleSize val="0"/>
        </c:dLbls>
        <c:axId val="298055288"/>
        <c:axId val="298058424"/>
      </c:scatterChart>
      <c:valAx>
        <c:axId val="298055288"/>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298058424"/>
        <c:crossesAt val="0"/>
        <c:crossBetween val="midCat"/>
        <c:majorUnit val="250000"/>
        <c:minorUnit val="50000"/>
      </c:valAx>
      <c:valAx>
        <c:axId val="298058424"/>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298055288"/>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0"/>
          <c:order val="0"/>
          <c:tx>
            <c:strRef>
              <c:f>'Score simulatie voor Prijs'!$B$43</c:f>
              <c:strCache>
                <c:ptCount val="1"/>
                <c:pt idx="0">
                  <c:v>Punten Prijs (Y)</c:v>
                </c:pt>
              </c:strCache>
            </c:strRef>
          </c:tx>
          <c:spPr>
            <a:ln w="19050" cap="rnd">
              <a:solidFill>
                <a:schemeClr val="tx1"/>
              </a:solidFill>
              <a:round/>
            </a:ln>
            <a:effectLst/>
          </c:spPr>
          <c:marker>
            <c:symbol val="none"/>
          </c:marker>
          <c:dPt>
            <c:idx val="8"/>
            <c:marker>
              <c:symbol val="none"/>
            </c:marker>
            <c:bubble3D val="0"/>
            <c:extLst xmlns:c16r2="http://schemas.microsoft.com/office/drawing/2015/06/chart" xmlns:c15="http://schemas.microsoft.com/office/drawing/2012/chart">
              <c:ext xmlns:c16="http://schemas.microsoft.com/office/drawing/2014/chart" uri="{C3380CC4-5D6E-409C-BE32-E72D297353CC}">
                <c16:uniqueId val="{00000000-7369-41C2-9480-683F0C3C938A}"/>
              </c:ext>
            </c:extLst>
          </c:dPt>
          <c:dPt>
            <c:idx val="9"/>
            <c:marker>
              <c:symbol val="none"/>
            </c:marker>
            <c:bubble3D val="0"/>
            <c:extLst xmlns:c16r2="http://schemas.microsoft.com/office/drawing/2015/06/chart" xmlns:c15="http://schemas.microsoft.com/office/drawing/2012/chart">
              <c:ext xmlns:c16="http://schemas.microsoft.com/office/drawing/2014/chart" uri="{C3380CC4-5D6E-409C-BE32-E72D297353CC}">
                <c16:uniqueId val="{00000001-7369-41C2-9480-683F0C3C938A}"/>
              </c:ext>
            </c:extLst>
          </c:dPt>
          <c:dPt>
            <c:idx val="32"/>
            <c:marker>
              <c:symbol val="none"/>
            </c:marker>
            <c:bubble3D val="0"/>
          </c:dPt>
          <c:xVal>
            <c:numRef>
              <c:f>'Score simulatie voor Prijs'!$A$44:$A$84</c:f>
              <c:numCache>
                <c:formatCode>0.0</c:formatCode>
                <c:ptCount val="41"/>
                <c:pt idx="0">
                  <c:v>250000</c:v>
                </c:pt>
                <c:pt idx="1">
                  <c:v>255000</c:v>
                </c:pt>
                <c:pt idx="2">
                  <c:v>260000</c:v>
                </c:pt>
                <c:pt idx="3">
                  <c:v>265000</c:v>
                </c:pt>
                <c:pt idx="4">
                  <c:v>270000</c:v>
                </c:pt>
                <c:pt idx="5">
                  <c:v>275000</c:v>
                </c:pt>
                <c:pt idx="6">
                  <c:v>280000</c:v>
                </c:pt>
                <c:pt idx="7">
                  <c:v>285000</c:v>
                </c:pt>
                <c:pt idx="8">
                  <c:v>290000</c:v>
                </c:pt>
                <c:pt idx="9">
                  <c:v>295000</c:v>
                </c:pt>
                <c:pt idx="10">
                  <c:v>300000</c:v>
                </c:pt>
                <c:pt idx="11">
                  <c:v>305000</c:v>
                </c:pt>
                <c:pt idx="12">
                  <c:v>310000</c:v>
                </c:pt>
                <c:pt idx="13">
                  <c:v>315000</c:v>
                </c:pt>
                <c:pt idx="14">
                  <c:v>320000</c:v>
                </c:pt>
                <c:pt idx="15">
                  <c:v>325000</c:v>
                </c:pt>
                <c:pt idx="16">
                  <c:v>330000</c:v>
                </c:pt>
                <c:pt idx="17">
                  <c:v>335000</c:v>
                </c:pt>
                <c:pt idx="18">
                  <c:v>340000</c:v>
                </c:pt>
                <c:pt idx="19">
                  <c:v>345000</c:v>
                </c:pt>
                <c:pt idx="20">
                  <c:v>350000</c:v>
                </c:pt>
                <c:pt idx="21">
                  <c:v>355000</c:v>
                </c:pt>
                <c:pt idx="22">
                  <c:v>360000</c:v>
                </c:pt>
                <c:pt idx="23">
                  <c:v>365000</c:v>
                </c:pt>
                <c:pt idx="24">
                  <c:v>370000</c:v>
                </c:pt>
                <c:pt idx="25">
                  <c:v>375000</c:v>
                </c:pt>
                <c:pt idx="26">
                  <c:v>380000</c:v>
                </c:pt>
                <c:pt idx="27">
                  <c:v>385000</c:v>
                </c:pt>
                <c:pt idx="28">
                  <c:v>390000</c:v>
                </c:pt>
                <c:pt idx="29">
                  <c:v>395000</c:v>
                </c:pt>
                <c:pt idx="30">
                  <c:v>400000</c:v>
                </c:pt>
                <c:pt idx="31">
                  <c:v>405000</c:v>
                </c:pt>
                <c:pt idx="32">
                  <c:v>410000</c:v>
                </c:pt>
                <c:pt idx="33">
                  <c:v>415000</c:v>
                </c:pt>
                <c:pt idx="34">
                  <c:v>420000</c:v>
                </c:pt>
                <c:pt idx="35">
                  <c:v>425000</c:v>
                </c:pt>
                <c:pt idx="36">
                  <c:v>430000</c:v>
                </c:pt>
                <c:pt idx="37">
                  <c:v>435000</c:v>
                </c:pt>
                <c:pt idx="38">
                  <c:v>440000</c:v>
                </c:pt>
                <c:pt idx="39">
                  <c:v>445000</c:v>
                </c:pt>
                <c:pt idx="40">
                  <c:v>450000</c:v>
                </c:pt>
              </c:numCache>
            </c:numRef>
          </c:xVal>
          <c:yVal>
            <c:numRef>
              <c:f>'Score simulatie voor Prijs'!$B$44:$B$84</c:f>
              <c:numCache>
                <c:formatCode>0.0</c:formatCode>
                <c:ptCount val="41"/>
                <c:pt idx="0">
                  <c:v>400.00905931399086</c:v>
                </c:pt>
                <c:pt idx="1">
                  <c:v>399.50316583702823</c:v>
                </c:pt>
                <c:pt idx="2">
                  <c:v>398.93620535167594</c:v>
                </c:pt>
                <c:pt idx="3">
                  <c:v>398.30080638610542</c:v>
                </c:pt>
                <c:pt idx="4">
                  <c:v>397.58870764928207</c:v>
                </c:pt>
                <c:pt idx="5">
                  <c:v>396.79065061982175</c:v>
                </c:pt>
                <c:pt idx="6">
                  <c:v>395.89625916911899</c:v>
                </c:pt>
                <c:pt idx="7">
                  <c:v>394.89390465363891</c:v>
                </c:pt>
                <c:pt idx="8">
                  <c:v>393.77055472233764</c:v>
                </c:pt>
                <c:pt idx="9">
                  <c:v>392.51160387344555</c:v>
                </c:pt>
                <c:pt idx="10">
                  <c:v>391.10068355755595</c:v>
                </c:pt>
                <c:pt idx="11">
                  <c:v>389.51944935803027</c:v>
                </c:pt>
                <c:pt idx="12">
                  <c:v>387.74734248169466</c:v>
                </c:pt>
                <c:pt idx="13">
                  <c:v>385.76132245879234</c:v>
                </c:pt>
                <c:pt idx="14">
                  <c:v>383.53556757682668</c:v>
                </c:pt>
                <c:pt idx="15">
                  <c:v>381.04113915341406</c:v>
                </c:pt>
                <c:pt idx="16">
                  <c:v>378.24560528311042</c:v>
                </c:pt>
                <c:pt idx="17">
                  <c:v>375.11261916626563</c:v>
                </c:pt>
                <c:pt idx="18">
                  <c:v>371.60144653744811</c:v>
                </c:pt>
                <c:pt idx="19">
                  <c:v>367.66643604918823</c:v>
                </c:pt>
                <c:pt idx="20">
                  <c:v>363.25642572510725</c:v>
                </c:pt>
                <c:pt idx="21">
                  <c:v>358.31407776529261</c:v>
                </c:pt>
                <c:pt idx="22">
                  <c:v>352.77513305523132</c:v>
                </c:pt>
                <c:pt idx="23">
                  <c:v>346.56757568562301</c:v>
                </c:pt>
                <c:pt idx="24">
                  <c:v>339.61069662037733</c:v>
                </c:pt>
                <c:pt idx="25">
                  <c:v>331.81404433885245</c:v>
                </c:pt>
                <c:pt idx="26">
                  <c:v>323.07624880885913</c:v>
                </c:pt>
                <c:pt idx="27">
                  <c:v>313.28370350003615</c:v>
                </c:pt>
                <c:pt idx="28">
                  <c:v>302.30908830147882</c:v>
                </c:pt>
                <c:pt idx="29">
                  <c:v>290.00971413898316</c:v>
                </c:pt>
                <c:pt idx="30">
                  <c:v>276.22566776905182</c:v>
                </c:pt>
                <c:pt idx="31">
                  <c:v>260.77773262875996</c:v>
                </c:pt>
                <c:pt idx="32">
                  <c:v>243.46505870891335</c:v>
                </c:pt>
                <c:pt idx="33">
                  <c:v>224.06255115480195</c:v>
                </c:pt>
                <c:pt idx="34">
                  <c:v>202.31794364181727</c:v>
                </c:pt>
                <c:pt idx="35">
                  <c:v>177.94851847473075</c:v>
                </c:pt>
                <c:pt idx="36">
                  <c:v>150.6374307662216</c:v>
                </c:pt>
                <c:pt idx="37">
                  <c:v>120.02958890258634</c:v>
                </c:pt>
                <c:pt idx="38">
                  <c:v>85.727037735522401</c:v>
                </c:pt>
                <c:pt idx="39">
                  <c:v>47.283784473455171</c:v>
                </c:pt>
                <c:pt idx="40">
                  <c:v>4.1999999999999886</c:v>
                </c:pt>
              </c:numCache>
            </c:numRef>
          </c:yVal>
          <c:smooth val="0"/>
          <c:extLst xmlns:c16r2="http://schemas.microsoft.com/office/drawing/2015/06/chart" xmlns:c15="http://schemas.microsoft.com/office/drawing/2012/chart">
            <c:ext xmlns:c16="http://schemas.microsoft.com/office/drawing/2014/chart" uri="{C3380CC4-5D6E-409C-BE32-E72D297353CC}">
              <c16:uniqueId val="{00000002-7369-41C2-9480-683F0C3C938A}"/>
            </c:ext>
          </c:extLst>
        </c:ser>
        <c:ser>
          <c:idx val="1"/>
          <c:order val="1"/>
          <c:tx>
            <c:strRef>
              <c:f>'Score simulatie voor Prijs'!$C$43</c:f>
              <c:strCache>
                <c:ptCount val="1"/>
                <c:pt idx="0">
                  <c:v>Uw Inschrijfprijs</c:v>
                </c:pt>
              </c:strCache>
            </c:strRef>
          </c:tx>
          <c:spPr>
            <a:ln w="25400" cap="rnd">
              <a:solidFill>
                <a:schemeClr val="bg1">
                  <a:alpha val="50000"/>
                </a:schemeClr>
              </a:solidFill>
              <a:round/>
            </a:ln>
            <a:effectLst/>
          </c:spPr>
          <c:marker>
            <c:symbol val="diamond"/>
            <c:size val="7"/>
            <c:spPr>
              <a:solidFill>
                <a:schemeClr val="lt1"/>
              </a:solidFill>
              <a:ln w="15875">
                <a:solidFill>
                  <a:srgbClr val="00B050"/>
                </a:solidFill>
                <a:round/>
              </a:ln>
              <a:effectLst/>
            </c:spPr>
          </c:marker>
          <c:xVal>
            <c:numRef>
              <c:f>'Invulblad prijzen'!$L$43</c:f>
              <c:numCache>
                <c:formatCode>_("€"* #,##0.00_);_("€"* \(#,##0.00\);_("€"* "-"??_);_(@_)</c:formatCode>
                <c:ptCount val="1"/>
                <c:pt idx="0">
                  <c:v>0</c:v>
                </c:pt>
              </c:numCache>
            </c:numRef>
          </c:xVal>
          <c:yVal>
            <c:numRef>
              <c:f>'Score simulatie voor Prijs'!$C$44</c:f>
              <c:numCache>
                <c:formatCode>0.0</c:formatCode>
                <c:ptCount val="1"/>
                <c:pt idx="0">
                  <c:v>404.18595163060985</c:v>
                </c:pt>
              </c:numCache>
            </c:numRef>
          </c:yVal>
          <c:smooth val="1"/>
        </c:ser>
        <c:dLbls>
          <c:showLegendKey val="0"/>
          <c:showVal val="0"/>
          <c:showCatName val="0"/>
          <c:showSerName val="0"/>
          <c:showPercent val="0"/>
          <c:showBubbleSize val="0"/>
        </c:dLbls>
        <c:axId val="298056072"/>
        <c:axId val="298059208"/>
        <c:extLst/>
      </c:scatterChart>
      <c:valAx>
        <c:axId val="298056072"/>
        <c:scaling>
          <c:orientation val="minMax"/>
          <c:max val="500000"/>
          <c:min val="20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298059208"/>
        <c:crossesAt val="0"/>
        <c:crossBetween val="midCat"/>
        <c:majorUnit val="50000"/>
      </c:valAx>
      <c:valAx>
        <c:axId val="298059208"/>
        <c:scaling>
          <c:orientation val="minMax"/>
          <c:max val="450"/>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298056072"/>
        <c:crosses val="autoZero"/>
        <c:crossBetween val="midCat"/>
      </c:valAx>
      <c:spPr>
        <a:pattFill prst="ltDnDiag">
          <a:fgClr>
            <a:schemeClr val="dk1">
              <a:lumMod val="15000"/>
              <a:lumOff val="85000"/>
            </a:schemeClr>
          </a:fgClr>
          <a:bgClr>
            <a:schemeClr val="lt1"/>
          </a:bgClr>
        </a:pattFill>
        <a:ln>
          <a:solidFill>
            <a:schemeClr val="bg1">
              <a:lumMod val="50000"/>
            </a:schemeClr>
          </a:solidFill>
        </a:ln>
        <a:effectLst/>
      </c:spPr>
    </c:plotArea>
    <c:legend>
      <c:legendPos val="b"/>
      <c:layout>
        <c:manualLayout>
          <c:xMode val="edge"/>
          <c:yMode val="edge"/>
          <c:x val="0.8395292909302704"/>
          <c:y val="0.29256239520822869"/>
          <c:w val="0.15398743360649952"/>
          <c:h val="0.344477014965817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a16="http://schemas.microsoft.com/office/drawing/2014/main" xmlns=""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xdr:rowOff>
    </xdr:from>
    <xdr:ext cx="411256" cy="975360"/>
    <xdr:pic>
      <xdr:nvPicPr>
        <xdr:cNvPr id="2" name="Afbeelding 1" descr="Related image">
          <a:extLst>
            <a:ext uri="{FF2B5EF4-FFF2-40B4-BE49-F238E27FC236}">
              <a16:creationId xmlns:a16="http://schemas.microsoft.com/office/drawing/2014/main" xmlns=""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1" y="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556260</xdr:colOff>
      <xdr:row>14</xdr:row>
      <xdr:rowOff>0</xdr:rowOff>
    </xdr:from>
    <xdr:to>
      <xdr:col>0</xdr:col>
      <xdr:colOff>556260</xdr:colOff>
      <xdr:row>27</xdr:row>
      <xdr:rowOff>119230</xdr:rowOff>
    </xdr:to>
    <xdr:graphicFrame macro="">
      <xdr:nvGraphicFramePr>
        <xdr:cNvPr id="3" name="Grafiek 2">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14</xdr:row>
      <xdr:rowOff>0</xdr:rowOff>
    </xdr:from>
    <xdr:to>
      <xdr:col>1</xdr:col>
      <xdr:colOff>488</xdr:colOff>
      <xdr:row>28</xdr:row>
      <xdr:rowOff>2241</xdr:rowOff>
    </xdr:to>
    <xdr:graphicFrame macro="">
      <xdr:nvGraphicFramePr>
        <xdr:cNvPr id="4" name="Grafiek 3">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213360</xdr:colOff>
      <xdr:row>15</xdr:row>
      <xdr:rowOff>45720</xdr:rowOff>
    </xdr:from>
    <xdr:to>
      <xdr:col>1</xdr:col>
      <xdr:colOff>213360</xdr:colOff>
      <xdr:row>29</xdr:row>
      <xdr:rowOff>4034</xdr:rowOff>
    </xdr:to>
    <xdr:graphicFrame macro="">
      <xdr:nvGraphicFramePr>
        <xdr:cNvPr id="5" name="Grafiek 4">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53340</xdr:colOff>
      <xdr:row>13</xdr:row>
      <xdr:rowOff>7620</xdr:rowOff>
    </xdr:from>
    <xdr:to>
      <xdr:col>4</xdr:col>
      <xdr:colOff>2377440</xdr:colOff>
      <xdr:row>29</xdr:row>
      <xdr:rowOff>125506</xdr:rowOff>
    </xdr:to>
    <xdr:graphicFrame macro="">
      <xdr:nvGraphicFramePr>
        <xdr:cNvPr id="8" name="Grafiek 7">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2132779</xdr:colOff>
      <xdr:row>14</xdr:row>
      <xdr:rowOff>71716</xdr:rowOff>
    </xdr:from>
    <xdr:to>
      <xdr:col>4</xdr:col>
      <xdr:colOff>842683</xdr:colOff>
      <xdr:row>26</xdr:row>
      <xdr:rowOff>43692</xdr:rowOff>
    </xdr:to>
    <xdr:sp macro="" textlink="">
      <xdr:nvSpPr>
        <xdr:cNvPr id="10" name="Rechthoek 9"/>
        <xdr:cNvSpPr/>
      </xdr:nvSpPr>
      <xdr:spPr>
        <a:xfrm>
          <a:off x="7036473" y="2716304"/>
          <a:ext cx="1148304" cy="1998000"/>
        </a:xfrm>
        <a:prstGeom prst="rect">
          <a:avLst/>
        </a:prstGeom>
        <a:solidFill>
          <a:srgbClr val="FF00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707391</xdr:colOff>
      <xdr:row>14</xdr:row>
      <xdr:rowOff>71716</xdr:rowOff>
    </xdr:from>
    <xdr:to>
      <xdr:col>1</xdr:col>
      <xdr:colOff>1855695</xdr:colOff>
      <xdr:row>26</xdr:row>
      <xdr:rowOff>43692</xdr:rowOff>
    </xdr:to>
    <xdr:sp macro="" textlink="">
      <xdr:nvSpPr>
        <xdr:cNvPr id="11" name="Rechthoek 10"/>
        <xdr:cNvSpPr/>
      </xdr:nvSpPr>
      <xdr:spPr>
        <a:xfrm>
          <a:off x="1272167" y="2716304"/>
          <a:ext cx="1148304" cy="1998000"/>
        </a:xfrm>
        <a:prstGeom prst="rect">
          <a:avLst/>
        </a:prstGeom>
        <a:solidFill>
          <a:srgbClr val="FFFF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1"/>
  <sheetViews>
    <sheetView topLeftCell="A4" zoomScale="70" zoomScaleNormal="70" workbookViewId="0">
      <selection activeCell="C23" sqref="C23:L23"/>
    </sheetView>
  </sheetViews>
  <sheetFormatPr defaultColWidth="8.88671875" defaultRowHeight="12.6" x14ac:dyDescent="0.3"/>
  <cols>
    <col min="1" max="1" width="5.6640625" style="44" customWidth="1"/>
    <col min="2" max="2" width="2.88671875" style="44" customWidth="1"/>
    <col min="3" max="3" width="16.21875" style="19" customWidth="1"/>
    <col min="4" max="4" width="12.77734375" style="19" customWidth="1"/>
    <col min="5" max="5" width="39.33203125" style="19" customWidth="1"/>
    <col min="6" max="7" width="11.77734375" style="19" customWidth="1"/>
    <col min="8" max="8" width="75.6640625" style="19" customWidth="1"/>
    <col min="9" max="9" width="8.44140625" style="41" customWidth="1"/>
    <col min="10" max="10" width="8" style="41" customWidth="1"/>
    <col min="11" max="11" width="15.33203125" style="41" customWidth="1"/>
    <col min="12" max="12" width="24.33203125" style="19" customWidth="1"/>
    <col min="13" max="14" width="8.88671875" style="44"/>
    <col min="15" max="15" width="15.88671875" style="44" customWidth="1"/>
    <col min="16" max="28" width="8.88671875" style="44"/>
    <col min="29" max="16384" width="8.88671875" style="19"/>
  </cols>
  <sheetData>
    <row r="1" spans="1:28" s="44" customFormat="1" ht="13.2" thickBot="1" x14ac:dyDescent="0.35">
      <c r="B1" s="42"/>
      <c r="C1" s="45"/>
      <c r="D1" s="45"/>
      <c r="E1" s="45"/>
      <c r="F1" s="45"/>
      <c r="G1" s="45"/>
      <c r="H1" s="45"/>
      <c r="I1" s="46"/>
      <c r="J1" s="46"/>
      <c r="K1" s="47"/>
      <c r="L1" s="48"/>
    </row>
    <row r="2" spans="1:28" ht="15.6" customHeight="1" x14ac:dyDescent="0.3">
      <c r="B2" s="42"/>
      <c r="C2" s="222" t="s">
        <v>75</v>
      </c>
      <c r="D2" s="223"/>
      <c r="E2" s="223"/>
      <c r="F2" s="223"/>
      <c r="G2" s="223"/>
      <c r="H2" s="223"/>
      <c r="I2" s="224"/>
      <c r="J2" s="224"/>
      <c r="K2" s="224"/>
      <c r="L2" s="225"/>
      <c r="M2" s="188"/>
      <c r="N2" s="188"/>
      <c r="O2" s="188"/>
    </row>
    <row r="3" spans="1:28" ht="19.2" customHeight="1" thickBot="1" x14ac:dyDescent="0.35">
      <c r="B3" s="42"/>
      <c r="C3" s="226"/>
      <c r="D3" s="227"/>
      <c r="E3" s="227"/>
      <c r="F3" s="227"/>
      <c r="G3" s="227"/>
      <c r="H3" s="227"/>
      <c r="I3" s="227"/>
      <c r="J3" s="227"/>
      <c r="K3" s="227"/>
      <c r="L3" s="228"/>
      <c r="M3" s="188"/>
      <c r="N3" s="188"/>
      <c r="O3" s="188"/>
    </row>
    <row r="4" spans="1:28" ht="13.2" thickBot="1" x14ac:dyDescent="0.35">
      <c r="B4" s="42"/>
      <c r="C4" s="20"/>
      <c r="D4" s="113"/>
      <c r="E4" s="113"/>
      <c r="F4" s="113"/>
      <c r="G4" s="113"/>
      <c r="H4" s="113"/>
      <c r="I4" s="21"/>
      <c r="J4" s="21"/>
      <c r="K4" s="22"/>
      <c r="L4" s="23"/>
      <c r="M4" s="188"/>
      <c r="N4" s="188"/>
      <c r="O4" s="188"/>
    </row>
    <row r="5" spans="1:28" ht="13.2" thickBot="1" x14ac:dyDescent="0.35">
      <c r="B5" s="42"/>
      <c r="C5" s="204" t="s">
        <v>0</v>
      </c>
      <c r="D5" s="205"/>
      <c r="E5" s="205"/>
      <c r="F5" s="205"/>
      <c r="G5" s="205"/>
      <c r="H5" s="205"/>
      <c r="I5" s="205"/>
      <c r="J5" s="205"/>
      <c r="K5" s="205"/>
      <c r="L5" s="206"/>
      <c r="M5" s="188"/>
      <c r="N5" s="188"/>
      <c r="O5" s="188"/>
    </row>
    <row r="6" spans="1:28" ht="14.4" customHeight="1" x14ac:dyDescent="0.3">
      <c r="B6" s="42"/>
      <c r="C6" s="130" t="s">
        <v>12</v>
      </c>
      <c r="D6" s="131"/>
      <c r="E6" s="207"/>
      <c r="F6" s="208"/>
      <c r="G6" s="208"/>
      <c r="H6" s="209"/>
      <c r="I6" s="131"/>
      <c r="J6" s="131"/>
      <c r="K6" s="131"/>
      <c r="L6" s="132"/>
      <c r="M6" s="188"/>
      <c r="N6" s="188"/>
      <c r="O6" s="188"/>
    </row>
    <row r="7" spans="1:28" ht="14.4" customHeight="1" x14ac:dyDescent="0.3">
      <c r="B7" s="42"/>
      <c r="C7" s="133" t="s">
        <v>1</v>
      </c>
      <c r="D7" s="134"/>
      <c r="E7" s="210"/>
      <c r="F7" s="211"/>
      <c r="G7" s="211"/>
      <c r="H7" s="212"/>
      <c r="I7" s="134"/>
      <c r="J7" s="134"/>
      <c r="K7" s="134"/>
      <c r="L7" s="135"/>
      <c r="M7" s="188"/>
      <c r="N7" s="188"/>
      <c r="O7" s="188"/>
    </row>
    <row r="8" spans="1:28" ht="14.4" customHeight="1" x14ac:dyDescent="0.3">
      <c r="B8" s="42"/>
      <c r="C8" s="133" t="s">
        <v>2</v>
      </c>
      <c r="D8" s="134"/>
      <c r="E8" s="210"/>
      <c r="F8" s="211"/>
      <c r="G8" s="211"/>
      <c r="H8" s="212"/>
      <c r="I8" s="134"/>
      <c r="J8" s="134"/>
      <c r="K8" s="134"/>
      <c r="L8" s="135"/>
    </row>
    <row r="9" spans="1:28" ht="15" customHeight="1" thickBot="1" x14ac:dyDescent="0.35">
      <c r="B9" s="42"/>
      <c r="C9" s="136" t="s">
        <v>3</v>
      </c>
      <c r="D9" s="137"/>
      <c r="E9" s="213"/>
      <c r="F9" s="214"/>
      <c r="G9" s="214"/>
      <c r="H9" s="215"/>
      <c r="I9" s="137"/>
      <c r="J9" s="137"/>
      <c r="K9" s="137"/>
      <c r="L9" s="138"/>
    </row>
    <row r="10" spans="1:28" ht="13.2" thickBot="1" x14ac:dyDescent="0.35">
      <c r="B10" s="42"/>
      <c r="C10" s="111"/>
      <c r="D10" s="112"/>
      <c r="E10" s="112"/>
      <c r="F10" s="112"/>
      <c r="G10" s="112"/>
      <c r="H10" s="112"/>
      <c r="I10" s="35"/>
      <c r="J10" s="35"/>
      <c r="K10" s="35"/>
      <c r="L10" s="139"/>
    </row>
    <row r="11" spans="1:28" ht="13.2" thickBot="1" x14ac:dyDescent="0.35">
      <c r="B11" s="42"/>
      <c r="C11" s="172" t="s">
        <v>7</v>
      </c>
      <c r="D11" s="173"/>
      <c r="E11" s="173"/>
      <c r="F11" s="173"/>
      <c r="G11" s="173"/>
      <c r="H11" s="173"/>
      <c r="I11" s="173"/>
      <c r="J11" s="173"/>
      <c r="K11" s="173"/>
      <c r="L11" s="174"/>
    </row>
    <row r="12" spans="1:28" s="18" customFormat="1" x14ac:dyDescent="0.3">
      <c r="A12" s="44"/>
      <c r="B12" s="42"/>
      <c r="C12" s="24"/>
      <c r="D12" s="114"/>
      <c r="E12" s="114"/>
      <c r="F12" s="114"/>
      <c r="G12" s="114"/>
      <c r="H12" s="114"/>
      <c r="I12" s="25"/>
      <c r="J12" s="25"/>
      <c r="K12" s="25"/>
      <c r="L12" s="26"/>
      <c r="M12" s="44"/>
      <c r="N12" s="44"/>
      <c r="O12" s="44"/>
      <c r="P12" s="44"/>
      <c r="Q12" s="44"/>
      <c r="R12" s="44"/>
      <c r="S12" s="44"/>
      <c r="T12" s="44"/>
      <c r="U12" s="44"/>
      <c r="V12" s="44"/>
      <c r="W12" s="44"/>
      <c r="X12" s="44"/>
      <c r="Y12" s="44"/>
      <c r="Z12" s="44"/>
      <c r="AA12" s="44"/>
      <c r="AB12" s="44"/>
    </row>
    <row r="13" spans="1:28" s="18" customFormat="1" x14ac:dyDescent="0.3">
      <c r="A13" s="44"/>
      <c r="B13" s="42"/>
      <c r="C13" s="34" t="s">
        <v>8</v>
      </c>
      <c r="D13" s="115"/>
      <c r="E13" s="140"/>
      <c r="F13" s="143" t="s">
        <v>35</v>
      </c>
      <c r="G13" s="148"/>
      <c r="H13" s="148"/>
      <c r="I13" s="148"/>
      <c r="J13" s="148"/>
      <c r="K13" s="148"/>
      <c r="L13" s="27"/>
      <c r="M13" s="44"/>
      <c r="N13" s="44"/>
      <c r="O13" s="44"/>
      <c r="P13" s="44"/>
      <c r="Q13" s="44"/>
      <c r="R13" s="44"/>
      <c r="S13" s="44"/>
      <c r="T13" s="44"/>
      <c r="U13" s="44"/>
      <c r="V13" s="44"/>
      <c r="W13" s="44"/>
      <c r="X13" s="44"/>
      <c r="Y13" s="44"/>
      <c r="Z13" s="44"/>
      <c r="AA13" s="44"/>
      <c r="AB13" s="44"/>
    </row>
    <row r="14" spans="1:28" s="18" customFormat="1" x14ac:dyDescent="0.3">
      <c r="A14" s="44"/>
      <c r="B14" s="42"/>
      <c r="C14" s="147" t="s">
        <v>9</v>
      </c>
      <c r="D14" s="148"/>
      <c r="E14" s="141"/>
      <c r="F14" s="143" t="s">
        <v>10</v>
      </c>
      <c r="G14" s="148"/>
      <c r="H14" s="148"/>
      <c r="I14" s="148"/>
      <c r="J14" s="148"/>
      <c r="K14" s="148"/>
      <c r="L14" s="27"/>
      <c r="M14" s="44"/>
      <c r="N14" s="44"/>
      <c r="O14" s="44"/>
      <c r="P14" s="44"/>
      <c r="Q14" s="44"/>
      <c r="R14" s="44"/>
      <c r="S14" s="44"/>
      <c r="T14" s="44"/>
      <c r="U14" s="44"/>
      <c r="V14" s="44"/>
      <c r="W14" s="44"/>
      <c r="X14" s="44"/>
      <c r="Y14" s="44"/>
      <c r="Z14" s="44"/>
      <c r="AA14" s="44"/>
      <c r="AB14" s="44"/>
    </row>
    <row r="15" spans="1:28" x14ac:dyDescent="0.3">
      <c r="B15" s="42"/>
      <c r="C15" s="34" t="s">
        <v>48</v>
      </c>
      <c r="D15" s="115"/>
      <c r="E15" s="142"/>
      <c r="F15" s="144" t="s">
        <v>11</v>
      </c>
      <c r="G15" s="28"/>
      <c r="H15" s="28"/>
      <c r="I15" s="28"/>
      <c r="J15" s="28"/>
      <c r="K15" s="28"/>
      <c r="L15" s="29"/>
    </row>
    <row r="16" spans="1:28" x14ac:dyDescent="0.3">
      <c r="B16" s="42"/>
      <c r="C16" s="34" t="s">
        <v>50</v>
      </c>
      <c r="D16" s="115"/>
      <c r="E16" s="145"/>
      <c r="F16" s="144" t="s">
        <v>52</v>
      </c>
      <c r="G16" s="28"/>
      <c r="H16" s="28"/>
      <c r="I16" s="28"/>
      <c r="J16" s="28"/>
      <c r="K16" s="28"/>
      <c r="L16" s="29"/>
    </row>
    <row r="17" spans="1:28" ht="13.2" thickBot="1" x14ac:dyDescent="0.35">
      <c r="B17" s="42"/>
      <c r="C17" s="30"/>
      <c r="D17" s="116"/>
      <c r="E17" s="116"/>
      <c r="F17" s="116"/>
      <c r="G17" s="116"/>
      <c r="H17" s="116"/>
      <c r="I17" s="31"/>
      <c r="J17" s="31"/>
      <c r="K17" s="32"/>
      <c r="L17" s="33"/>
    </row>
    <row r="18" spans="1:28" ht="13.2" thickBot="1" x14ac:dyDescent="0.35">
      <c r="B18" s="42"/>
      <c r="C18" s="172" t="s">
        <v>47</v>
      </c>
      <c r="D18" s="173"/>
      <c r="E18" s="173"/>
      <c r="F18" s="173"/>
      <c r="G18" s="173"/>
      <c r="H18" s="173"/>
      <c r="I18" s="173"/>
      <c r="J18" s="173"/>
      <c r="K18" s="173"/>
      <c r="L18" s="174"/>
    </row>
    <row r="19" spans="1:28" ht="14.4" customHeight="1" x14ac:dyDescent="0.3">
      <c r="B19" s="42"/>
      <c r="C19" s="235" t="s">
        <v>76</v>
      </c>
      <c r="D19" s="236"/>
      <c r="E19" s="236"/>
      <c r="F19" s="236"/>
      <c r="G19" s="236"/>
      <c r="H19" s="236"/>
      <c r="I19" s="236"/>
      <c r="J19" s="236"/>
      <c r="K19" s="236"/>
      <c r="L19" s="237"/>
    </row>
    <row r="20" spans="1:28" ht="14.4" customHeight="1" x14ac:dyDescent="0.3">
      <c r="B20" s="42"/>
      <c r="C20" s="219" t="s">
        <v>64</v>
      </c>
      <c r="D20" s="220"/>
      <c r="E20" s="220"/>
      <c r="F20" s="220"/>
      <c r="G20" s="220"/>
      <c r="H20" s="220"/>
      <c r="I20" s="220"/>
      <c r="J20" s="220"/>
      <c r="K20" s="220"/>
      <c r="L20" s="221"/>
    </row>
    <row r="21" spans="1:28" ht="14.4" customHeight="1" x14ac:dyDescent="0.3">
      <c r="B21" s="42"/>
      <c r="C21" s="219" t="s">
        <v>77</v>
      </c>
      <c r="D21" s="220"/>
      <c r="E21" s="220"/>
      <c r="F21" s="220"/>
      <c r="G21" s="220"/>
      <c r="H21" s="220"/>
      <c r="I21" s="220"/>
      <c r="J21" s="220"/>
      <c r="K21" s="220"/>
      <c r="L21" s="221"/>
    </row>
    <row r="22" spans="1:28" x14ac:dyDescent="0.3">
      <c r="B22" s="42"/>
      <c r="C22" s="229" t="s">
        <v>61</v>
      </c>
      <c r="D22" s="230"/>
      <c r="E22" s="230"/>
      <c r="F22" s="230"/>
      <c r="G22" s="230"/>
      <c r="H22" s="230"/>
      <c r="I22" s="230"/>
      <c r="J22" s="230"/>
      <c r="K22" s="230"/>
      <c r="L22" s="231"/>
    </row>
    <row r="23" spans="1:28" s="36" customFormat="1" ht="14.4" customHeight="1" thickBot="1" x14ac:dyDescent="0.35">
      <c r="A23" s="49"/>
      <c r="B23" s="43"/>
      <c r="C23" s="216" t="s">
        <v>38</v>
      </c>
      <c r="D23" s="217"/>
      <c r="E23" s="217"/>
      <c r="F23" s="217"/>
      <c r="G23" s="217"/>
      <c r="H23" s="217"/>
      <c r="I23" s="217"/>
      <c r="J23" s="217"/>
      <c r="K23" s="217"/>
      <c r="L23" s="218"/>
      <c r="M23" s="49"/>
      <c r="N23" s="49"/>
      <c r="O23" s="49"/>
      <c r="P23" s="49"/>
      <c r="Q23" s="49"/>
      <c r="R23" s="49"/>
      <c r="S23" s="49"/>
      <c r="T23" s="49"/>
      <c r="U23" s="49"/>
      <c r="V23" s="49"/>
      <c r="W23" s="49"/>
      <c r="X23" s="49"/>
      <c r="Y23" s="49"/>
      <c r="Z23" s="49"/>
      <c r="AA23" s="49"/>
      <c r="AB23" s="49"/>
    </row>
    <row r="24" spans="1:28" ht="14.4" customHeight="1" thickBot="1" x14ac:dyDescent="0.35">
      <c r="B24" s="42"/>
      <c r="C24" s="232"/>
      <c r="D24" s="233"/>
      <c r="E24" s="233"/>
      <c r="F24" s="233"/>
      <c r="G24" s="233"/>
      <c r="H24" s="233"/>
      <c r="I24" s="233"/>
      <c r="J24" s="233"/>
      <c r="K24" s="233"/>
      <c r="L24" s="234"/>
    </row>
    <row r="25" spans="1:28" ht="14.4" customHeight="1" x14ac:dyDescent="0.3">
      <c r="B25" s="42"/>
      <c r="C25" s="198" t="s">
        <v>31</v>
      </c>
      <c r="D25" s="199"/>
      <c r="E25" s="199"/>
      <c r="F25" s="199"/>
      <c r="G25" s="199"/>
      <c r="H25" s="200"/>
      <c r="I25" s="238" t="s">
        <v>74</v>
      </c>
      <c r="J25" s="196"/>
      <c r="K25" s="194" t="s">
        <v>32</v>
      </c>
      <c r="L25" s="196" t="s">
        <v>34</v>
      </c>
      <c r="M25" s="188"/>
      <c r="N25" s="188"/>
      <c r="O25" s="188"/>
    </row>
    <row r="26" spans="1:28" ht="15" customHeight="1" thickBot="1" x14ac:dyDescent="0.35">
      <c r="B26" s="42"/>
      <c r="C26" s="201"/>
      <c r="D26" s="202"/>
      <c r="E26" s="202"/>
      <c r="F26" s="202"/>
      <c r="G26" s="202"/>
      <c r="H26" s="203"/>
      <c r="I26" s="239"/>
      <c r="J26" s="240"/>
      <c r="K26" s="195"/>
      <c r="L26" s="197"/>
      <c r="M26" s="188"/>
      <c r="N26" s="188"/>
      <c r="O26" s="188"/>
    </row>
    <row r="27" spans="1:28" ht="14.4" customHeight="1" x14ac:dyDescent="0.3">
      <c r="B27" s="42"/>
      <c r="C27" s="191" t="s">
        <v>73</v>
      </c>
      <c r="D27" s="192"/>
      <c r="E27" s="192"/>
      <c r="F27" s="192"/>
      <c r="G27" s="192"/>
      <c r="H27" s="193"/>
      <c r="I27" s="241"/>
      <c r="J27" s="242"/>
      <c r="K27" s="119">
        <v>1</v>
      </c>
      <c r="L27" s="120">
        <f t="shared" ref="L27:L41" si="0">I27*K27</f>
        <v>0</v>
      </c>
      <c r="M27" s="188"/>
      <c r="N27" s="188"/>
      <c r="O27" s="188"/>
    </row>
    <row r="28" spans="1:28" ht="14.4" customHeight="1" x14ac:dyDescent="0.3">
      <c r="B28" s="42"/>
      <c r="C28" s="182" t="s">
        <v>65</v>
      </c>
      <c r="D28" s="183"/>
      <c r="E28" s="183"/>
      <c r="F28" s="183"/>
      <c r="G28" s="183"/>
      <c r="H28" s="184"/>
      <c r="I28" s="151"/>
      <c r="J28" s="152"/>
      <c r="K28" s="123">
        <v>1</v>
      </c>
      <c r="L28" s="124">
        <f t="shared" ref="L28" si="1">I28*K28</f>
        <v>0</v>
      </c>
      <c r="M28" s="188"/>
      <c r="N28" s="188"/>
      <c r="O28" s="188"/>
    </row>
    <row r="29" spans="1:28" ht="14.4" customHeight="1" x14ac:dyDescent="0.3">
      <c r="B29" s="42"/>
      <c r="C29" s="185" t="s">
        <v>72</v>
      </c>
      <c r="D29" s="186"/>
      <c r="E29" s="186"/>
      <c r="F29" s="186"/>
      <c r="G29" s="186"/>
      <c r="H29" s="187"/>
      <c r="I29" s="151"/>
      <c r="J29" s="152"/>
      <c r="K29" s="121">
        <v>1</v>
      </c>
      <c r="L29" s="122">
        <f>I29*K29</f>
        <v>0</v>
      </c>
      <c r="M29" s="188"/>
      <c r="N29" s="188"/>
      <c r="O29" s="188"/>
    </row>
    <row r="30" spans="1:28" ht="14.4" customHeight="1" x14ac:dyDescent="0.3">
      <c r="B30" s="42"/>
      <c r="C30" s="182" t="s">
        <v>41</v>
      </c>
      <c r="D30" s="183"/>
      <c r="E30" s="183"/>
      <c r="F30" s="183"/>
      <c r="G30" s="183"/>
      <c r="H30" s="184"/>
      <c r="I30" s="151"/>
      <c r="J30" s="152"/>
      <c r="K30" s="123">
        <v>1</v>
      </c>
      <c r="L30" s="124">
        <f t="shared" ref="L30" si="2">I30*K30</f>
        <v>0</v>
      </c>
      <c r="M30" s="188"/>
      <c r="N30" s="188"/>
      <c r="O30" s="188"/>
    </row>
    <row r="31" spans="1:28" ht="14.4" customHeight="1" x14ac:dyDescent="0.3">
      <c r="B31" s="42"/>
      <c r="C31" s="243" t="s">
        <v>71</v>
      </c>
      <c r="D31" s="244"/>
      <c r="E31" s="244"/>
      <c r="F31" s="244"/>
      <c r="G31" s="244"/>
      <c r="H31" s="245"/>
      <c r="I31" s="151"/>
      <c r="J31" s="152"/>
      <c r="K31" s="121">
        <v>1</v>
      </c>
      <c r="L31" s="122">
        <f>I31*K31</f>
        <v>0</v>
      </c>
      <c r="M31" s="188"/>
      <c r="N31" s="188"/>
      <c r="O31" s="188"/>
    </row>
    <row r="32" spans="1:28" ht="14.4" customHeight="1" x14ac:dyDescent="0.3">
      <c r="B32" s="42"/>
      <c r="C32" s="185" t="s">
        <v>70</v>
      </c>
      <c r="D32" s="186"/>
      <c r="E32" s="186"/>
      <c r="F32" s="186"/>
      <c r="G32" s="186"/>
      <c r="H32" s="187"/>
      <c r="I32" s="151"/>
      <c r="J32" s="152"/>
      <c r="K32" s="123">
        <v>1</v>
      </c>
      <c r="L32" s="124">
        <f t="shared" si="0"/>
        <v>0</v>
      </c>
      <c r="M32" s="188"/>
      <c r="N32" s="188"/>
      <c r="O32" s="188"/>
    </row>
    <row r="33" spans="1:28" ht="14.4" customHeight="1" x14ac:dyDescent="0.3">
      <c r="B33" s="42"/>
      <c r="C33" s="182" t="s">
        <v>69</v>
      </c>
      <c r="D33" s="183"/>
      <c r="E33" s="183"/>
      <c r="F33" s="183"/>
      <c r="G33" s="183"/>
      <c r="H33" s="184"/>
      <c r="I33" s="151"/>
      <c r="J33" s="152"/>
      <c r="K33" s="123">
        <v>1</v>
      </c>
      <c r="L33" s="124">
        <f t="shared" si="0"/>
        <v>0</v>
      </c>
      <c r="M33" s="188"/>
      <c r="N33" s="188"/>
      <c r="O33" s="188"/>
    </row>
    <row r="34" spans="1:28" ht="14.4" customHeight="1" x14ac:dyDescent="0.3">
      <c r="B34" s="42"/>
      <c r="C34" s="182" t="s">
        <v>36</v>
      </c>
      <c r="D34" s="183"/>
      <c r="E34" s="183"/>
      <c r="F34" s="183"/>
      <c r="G34" s="183"/>
      <c r="H34" s="184"/>
      <c r="I34" s="151"/>
      <c r="J34" s="152"/>
      <c r="K34" s="123">
        <v>1</v>
      </c>
      <c r="L34" s="124">
        <f t="shared" si="0"/>
        <v>0</v>
      </c>
      <c r="M34" s="188"/>
      <c r="N34" s="188"/>
      <c r="O34" s="188"/>
    </row>
    <row r="35" spans="1:28" ht="14.4" customHeight="1" x14ac:dyDescent="0.3">
      <c r="B35" s="42"/>
      <c r="C35" s="182" t="s">
        <v>68</v>
      </c>
      <c r="D35" s="183"/>
      <c r="E35" s="183"/>
      <c r="F35" s="183"/>
      <c r="G35" s="183"/>
      <c r="H35" s="184"/>
      <c r="I35" s="151"/>
      <c r="J35" s="152"/>
      <c r="K35" s="123">
        <v>1</v>
      </c>
      <c r="L35" s="124">
        <f t="shared" si="0"/>
        <v>0</v>
      </c>
      <c r="M35" s="188"/>
      <c r="N35" s="188"/>
      <c r="O35" s="188"/>
    </row>
    <row r="36" spans="1:28" ht="14.4" customHeight="1" x14ac:dyDescent="0.3">
      <c r="B36" s="42"/>
      <c r="C36" s="182" t="s">
        <v>67</v>
      </c>
      <c r="D36" s="183"/>
      <c r="E36" s="183"/>
      <c r="F36" s="183"/>
      <c r="G36" s="183"/>
      <c r="H36" s="184"/>
      <c r="I36" s="151"/>
      <c r="J36" s="152"/>
      <c r="K36" s="123">
        <v>1</v>
      </c>
      <c r="L36" s="124">
        <f t="shared" ref="L36" si="3">I36*K36</f>
        <v>0</v>
      </c>
      <c r="M36" s="188"/>
      <c r="N36" s="188"/>
      <c r="O36" s="188"/>
    </row>
    <row r="37" spans="1:28" ht="14.4" customHeight="1" x14ac:dyDescent="0.3">
      <c r="B37" s="42"/>
      <c r="C37" s="182" t="s">
        <v>66</v>
      </c>
      <c r="D37" s="183"/>
      <c r="E37" s="183"/>
      <c r="F37" s="183"/>
      <c r="G37" s="183"/>
      <c r="H37" s="184"/>
      <c r="I37" s="151"/>
      <c r="J37" s="152"/>
      <c r="K37" s="123">
        <v>1</v>
      </c>
      <c r="L37" s="124">
        <f t="shared" si="0"/>
        <v>0</v>
      </c>
      <c r="M37" s="188"/>
      <c r="N37" s="188"/>
      <c r="O37" s="188"/>
    </row>
    <row r="38" spans="1:28" ht="14.4" customHeight="1" x14ac:dyDescent="0.3">
      <c r="B38" s="42"/>
      <c r="C38" s="182" t="s">
        <v>42</v>
      </c>
      <c r="D38" s="183"/>
      <c r="E38" s="183"/>
      <c r="F38" s="183"/>
      <c r="G38" s="183"/>
      <c r="H38" s="184"/>
      <c r="I38" s="151"/>
      <c r="J38" s="152"/>
      <c r="K38" s="123">
        <v>1</v>
      </c>
      <c r="L38" s="124">
        <f t="shared" si="0"/>
        <v>0</v>
      </c>
      <c r="M38" s="188"/>
      <c r="N38" s="188"/>
      <c r="O38" s="188"/>
    </row>
    <row r="39" spans="1:28" ht="14.4" customHeight="1" x14ac:dyDescent="0.3">
      <c r="B39" s="42"/>
      <c r="C39" s="182" t="s">
        <v>43</v>
      </c>
      <c r="D39" s="183"/>
      <c r="E39" s="183"/>
      <c r="F39" s="183"/>
      <c r="G39" s="183"/>
      <c r="H39" s="184"/>
      <c r="I39" s="151"/>
      <c r="J39" s="152"/>
      <c r="K39" s="123">
        <v>1</v>
      </c>
      <c r="L39" s="124">
        <f t="shared" si="0"/>
        <v>0</v>
      </c>
      <c r="M39" s="188"/>
      <c r="N39" s="188"/>
      <c r="O39" s="188"/>
    </row>
    <row r="40" spans="1:28" ht="14.4" customHeight="1" x14ac:dyDescent="0.3">
      <c r="B40" s="42"/>
      <c r="C40" s="185" t="s">
        <v>33</v>
      </c>
      <c r="D40" s="186"/>
      <c r="E40" s="186"/>
      <c r="F40" s="186"/>
      <c r="G40" s="186"/>
      <c r="H40" s="187"/>
      <c r="I40" s="151"/>
      <c r="J40" s="152"/>
      <c r="K40" s="123">
        <v>1</v>
      </c>
      <c r="L40" s="124">
        <f t="shared" si="0"/>
        <v>0</v>
      </c>
      <c r="M40" s="188"/>
      <c r="N40" s="188"/>
      <c r="O40" s="188"/>
    </row>
    <row r="41" spans="1:28" ht="14.4" customHeight="1" thickBot="1" x14ac:dyDescent="0.35">
      <c r="B41" s="42"/>
      <c r="C41" s="169" t="s">
        <v>37</v>
      </c>
      <c r="D41" s="170"/>
      <c r="E41" s="170"/>
      <c r="F41" s="170"/>
      <c r="G41" s="170"/>
      <c r="H41" s="171"/>
      <c r="I41" s="153"/>
      <c r="J41" s="154"/>
      <c r="K41" s="37">
        <v>1</v>
      </c>
      <c r="L41" s="110">
        <f t="shared" si="0"/>
        <v>0</v>
      </c>
      <c r="M41" s="188"/>
      <c r="N41" s="188"/>
      <c r="O41" s="188"/>
    </row>
    <row r="42" spans="1:28" x14ac:dyDescent="0.3">
      <c r="B42" s="42"/>
      <c r="C42" s="55"/>
      <c r="D42" s="117"/>
      <c r="E42" s="117"/>
      <c r="F42" s="117"/>
      <c r="G42" s="117"/>
      <c r="H42" s="117"/>
      <c r="I42" s="56"/>
      <c r="J42" s="56"/>
      <c r="K42" s="57"/>
      <c r="L42" s="58"/>
    </row>
    <row r="43" spans="1:28" ht="27.6" customHeight="1" x14ac:dyDescent="0.3">
      <c r="B43" s="42"/>
      <c r="C43" s="125"/>
      <c r="D43" s="126"/>
      <c r="E43" s="126"/>
      <c r="F43" s="126"/>
      <c r="G43" s="126"/>
      <c r="H43" s="155" t="s">
        <v>39</v>
      </c>
      <c r="I43" s="155"/>
      <c r="J43" s="155"/>
      <c r="K43" s="156"/>
      <c r="L43" s="108">
        <f>SUM(L27:L41)</f>
        <v>0</v>
      </c>
    </row>
    <row r="44" spans="1:28" ht="16.2" customHeight="1" x14ac:dyDescent="0.3">
      <c r="B44" s="42"/>
      <c r="C44" s="107"/>
      <c r="D44" s="106"/>
      <c r="E44" s="106"/>
      <c r="F44" s="106"/>
      <c r="G44" s="106"/>
      <c r="H44" s="106"/>
      <c r="I44" s="106"/>
      <c r="J44" s="106"/>
      <c r="K44" s="106"/>
      <c r="L44" s="109"/>
    </row>
    <row r="45" spans="1:28" ht="21" customHeight="1" x14ac:dyDescent="0.3">
      <c r="B45" s="42"/>
      <c r="C45" s="189" t="s">
        <v>51</v>
      </c>
      <c r="D45" s="190"/>
      <c r="E45" s="190"/>
      <c r="F45" s="190"/>
      <c r="G45" s="190"/>
      <c r="H45" s="190"/>
      <c r="I45" s="190"/>
      <c r="J45" s="190"/>
      <c r="K45" s="190"/>
      <c r="L45" s="146">
        <f>L43*0.05</f>
        <v>0</v>
      </c>
    </row>
    <row r="46" spans="1:28" s="18" customFormat="1" ht="13.2" thickBot="1" x14ac:dyDescent="0.35">
      <c r="A46" s="44"/>
      <c r="B46" s="42"/>
      <c r="C46" s="38"/>
      <c r="D46" s="118"/>
      <c r="E46" s="118"/>
      <c r="F46" s="118"/>
      <c r="G46" s="118"/>
      <c r="H46" s="118"/>
      <c r="I46" s="39"/>
      <c r="J46" s="39"/>
      <c r="K46" s="40"/>
      <c r="L46" s="17"/>
      <c r="M46" s="50"/>
      <c r="N46" s="44"/>
      <c r="O46" s="44"/>
      <c r="P46" s="44"/>
      <c r="Q46" s="44"/>
      <c r="R46" s="44"/>
      <c r="S46" s="44"/>
      <c r="T46" s="44"/>
      <c r="U46" s="44"/>
      <c r="V46" s="44"/>
      <c r="W46" s="44"/>
      <c r="X46" s="44"/>
      <c r="Y46" s="44"/>
      <c r="Z46" s="44"/>
      <c r="AA46" s="44"/>
      <c r="AB46" s="44"/>
    </row>
    <row r="47" spans="1:28" ht="13.2" thickBot="1" x14ac:dyDescent="0.35">
      <c r="B47" s="42"/>
      <c r="C47" s="172" t="s">
        <v>13</v>
      </c>
      <c r="D47" s="173"/>
      <c r="E47" s="173"/>
      <c r="F47" s="173"/>
      <c r="G47" s="173"/>
      <c r="H47" s="173"/>
      <c r="I47" s="173"/>
      <c r="J47" s="173"/>
      <c r="K47" s="173"/>
      <c r="L47" s="174"/>
    </row>
    <row r="48" spans="1:28" s="18" customFormat="1" ht="31.8" customHeight="1" thickBot="1" x14ac:dyDescent="0.35">
      <c r="A48" s="44"/>
      <c r="B48" s="42"/>
      <c r="C48" s="175" t="s">
        <v>15</v>
      </c>
      <c r="D48" s="176"/>
      <c r="E48" s="176"/>
      <c r="F48" s="176"/>
      <c r="G48" s="176"/>
      <c r="H48" s="176"/>
      <c r="I48" s="176"/>
      <c r="J48" s="176"/>
      <c r="K48" s="176"/>
      <c r="L48" s="177"/>
      <c r="M48" s="44"/>
      <c r="N48" s="44"/>
      <c r="O48" s="44"/>
      <c r="P48" s="44"/>
      <c r="Q48" s="44"/>
      <c r="R48" s="44"/>
      <c r="S48" s="44"/>
      <c r="T48" s="44"/>
      <c r="U48" s="44"/>
      <c r="V48" s="44"/>
      <c r="W48" s="44"/>
      <c r="X48" s="44"/>
      <c r="Y48" s="44"/>
      <c r="Z48" s="44"/>
      <c r="AA48" s="44"/>
      <c r="AB48" s="44"/>
    </row>
    <row r="49" spans="1:28" ht="27.6" customHeight="1" x14ac:dyDescent="0.3">
      <c r="B49" s="42"/>
      <c r="C49" s="149" t="s">
        <v>49</v>
      </c>
      <c r="D49" s="157"/>
      <c r="E49" s="158"/>
      <c r="F49" s="178" t="s">
        <v>5</v>
      </c>
      <c r="G49" s="179"/>
      <c r="H49" s="128"/>
      <c r="I49" s="161" t="s">
        <v>14</v>
      </c>
      <c r="J49" s="162"/>
      <c r="K49" s="165"/>
      <c r="L49" s="166"/>
    </row>
    <row r="50" spans="1:28" ht="31.8" customHeight="1" thickBot="1" x14ac:dyDescent="0.35">
      <c r="B50" s="42"/>
      <c r="C50" s="150" t="s">
        <v>4</v>
      </c>
      <c r="D50" s="159"/>
      <c r="E50" s="160"/>
      <c r="F50" s="180" t="s">
        <v>6</v>
      </c>
      <c r="G50" s="181"/>
      <c r="H50" s="129"/>
      <c r="I50" s="163"/>
      <c r="J50" s="164"/>
      <c r="K50" s="167"/>
      <c r="L50" s="168"/>
      <c r="M50" s="51"/>
      <c r="N50" s="51"/>
      <c r="O50" s="51"/>
    </row>
    <row r="51" spans="1:28" ht="14.4" customHeight="1" x14ac:dyDescent="0.3">
      <c r="C51" s="44"/>
      <c r="D51" s="44"/>
      <c r="E51" s="44"/>
      <c r="F51" s="44"/>
      <c r="G51" s="44"/>
      <c r="H51" s="44"/>
      <c r="I51" s="127"/>
      <c r="J51" s="127"/>
      <c r="K51" s="127"/>
      <c r="L51" s="127"/>
    </row>
    <row r="52" spans="1:28" s="18" customFormat="1" ht="14.4" customHeight="1" x14ac:dyDescent="0.3">
      <c r="A52" s="44"/>
      <c r="B52" s="44"/>
      <c r="C52" s="44"/>
      <c r="D52" s="44"/>
      <c r="E52" s="44"/>
      <c r="F52" s="44"/>
      <c r="G52" s="44"/>
      <c r="H52" s="44"/>
      <c r="I52" s="127"/>
      <c r="J52" s="127"/>
      <c r="K52" s="127"/>
      <c r="L52" s="127"/>
      <c r="M52" s="44"/>
      <c r="N52" s="44"/>
      <c r="O52" s="44"/>
      <c r="P52" s="44"/>
      <c r="Q52" s="44"/>
      <c r="R52" s="44"/>
      <c r="S52" s="44"/>
      <c r="T52" s="44"/>
      <c r="U52" s="44"/>
      <c r="V52" s="44"/>
      <c r="W52" s="44"/>
      <c r="X52" s="44"/>
      <c r="Y52" s="44"/>
      <c r="Z52" s="44"/>
      <c r="AA52" s="44"/>
      <c r="AB52" s="44"/>
    </row>
    <row r="53" spans="1:28" s="18" customFormat="1" ht="15" customHeight="1" x14ac:dyDescent="0.3">
      <c r="A53" s="44"/>
      <c r="B53" s="44"/>
      <c r="C53" s="44"/>
      <c r="D53" s="44"/>
      <c r="E53" s="44"/>
      <c r="F53" s="44"/>
      <c r="G53" s="44"/>
      <c r="H53" s="44"/>
      <c r="I53" s="127"/>
      <c r="J53" s="127"/>
      <c r="K53" s="127"/>
      <c r="L53" s="127"/>
      <c r="M53" s="44"/>
      <c r="N53" s="44"/>
      <c r="O53" s="44"/>
      <c r="P53" s="44"/>
      <c r="Q53" s="44"/>
      <c r="R53" s="44"/>
      <c r="S53" s="44"/>
      <c r="T53" s="44"/>
      <c r="U53" s="44"/>
      <c r="V53" s="44"/>
      <c r="W53" s="44"/>
      <c r="X53" s="44"/>
      <c r="Y53" s="44"/>
      <c r="Z53" s="44"/>
      <c r="AA53" s="44"/>
      <c r="AB53" s="44"/>
    </row>
    <row r="54" spans="1:28" s="18" customFormat="1" x14ac:dyDescent="0.3">
      <c r="A54" s="44"/>
      <c r="B54" s="44"/>
      <c r="C54" s="44"/>
      <c r="D54" s="44"/>
      <c r="E54" s="44"/>
      <c r="F54" s="44"/>
      <c r="G54" s="44"/>
      <c r="H54" s="44"/>
      <c r="I54" s="52"/>
      <c r="J54" s="52"/>
      <c r="K54" s="52"/>
      <c r="L54" s="44"/>
      <c r="M54" s="44"/>
      <c r="N54" s="44"/>
      <c r="O54" s="44"/>
      <c r="P54" s="44"/>
      <c r="Q54" s="44"/>
      <c r="R54" s="44"/>
      <c r="S54" s="44"/>
      <c r="T54" s="44"/>
      <c r="U54" s="44"/>
      <c r="V54" s="44"/>
      <c r="W54" s="44"/>
      <c r="X54" s="44"/>
      <c r="Y54" s="44"/>
      <c r="Z54" s="44"/>
      <c r="AA54" s="44"/>
      <c r="AB54" s="44"/>
    </row>
    <row r="55" spans="1:28" s="18" customFormat="1" x14ac:dyDescent="0.3">
      <c r="A55" s="44"/>
      <c r="B55" s="44"/>
      <c r="C55" s="44"/>
      <c r="D55" s="44"/>
      <c r="E55" s="44"/>
      <c r="F55" s="44"/>
      <c r="G55" s="44"/>
      <c r="H55" s="44"/>
      <c r="I55" s="52"/>
      <c r="J55" s="52"/>
      <c r="K55" s="52"/>
      <c r="L55" s="44"/>
      <c r="M55" s="44"/>
      <c r="N55" s="44"/>
      <c r="O55" s="44"/>
      <c r="P55" s="44"/>
      <c r="Q55" s="44"/>
      <c r="R55" s="44"/>
      <c r="S55" s="44"/>
      <c r="T55" s="44"/>
      <c r="U55" s="44"/>
      <c r="V55" s="44"/>
      <c r="W55" s="44"/>
      <c r="X55" s="44"/>
      <c r="Y55" s="44"/>
      <c r="Z55" s="44"/>
      <c r="AA55" s="44"/>
      <c r="AB55" s="44"/>
    </row>
    <row r="56" spans="1:28" s="18" customFormat="1" x14ac:dyDescent="0.3">
      <c r="A56" s="44"/>
      <c r="B56" s="44"/>
      <c r="C56" s="44"/>
      <c r="D56" s="44"/>
      <c r="E56" s="44"/>
      <c r="F56" s="44"/>
      <c r="G56" s="44"/>
      <c r="H56" s="44"/>
      <c r="I56" s="52"/>
      <c r="J56" s="52"/>
      <c r="K56" s="52"/>
      <c r="L56" s="44"/>
      <c r="M56" s="44"/>
      <c r="N56" s="44"/>
      <c r="O56" s="44"/>
      <c r="P56" s="44"/>
      <c r="Q56" s="44"/>
      <c r="R56" s="44"/>
      <c r="S56" s="44"/>
      <c r="T56" s="44"/>
      <c r="U56" s="44"/>
      <c r="V56" s="44"/>
      <c r="W56" s="44"/>
      <c r="X56" s="44"/>
      <c r="Y56" s="44"/>
      <c r="Z56" s="44"/>
      <c r="AA56" s="44"/>
      <c r="AB56" s="44"/>
    </row>
    <row r="57" spans="1:28" s="18" customFormat="1" x14ac:dyDescent="0.3">
      <c r="A57" s="44"/>
      <c r="B57" s="44"/>
      <c r="C57" s="44"/>
      <c r="D57" s="44"/>
      <c r="E57" s="44"/>
      <c r="F57" s="44"/>
      <c r="G57" s="44"/>
      <c r="H57" s="44"/>
      <c r="I57" s="52"/>
      <c r="J57" s="52"/>
      <c r="K57" s="52"/>
      <c r="L57" s="44"/>
      <c r="M57" s="44"/>
      <c r="N57" s="44"/>
      <c r="O57" s="44"/>
      <c r="P57" s="44"/>
      <c r="Q57" s="44"/>
      <c r="R57" s="44"/>
      <c r="S57" s="44"/>
      <c r="T57" s="44"/>
      <c r="U57" s="44"/>
      <c r="V57" s="44"/>
      <c r="W57" s="44"/>
      <c r="X57" s="44"/>
      <c r="Y57" s="44"/>
      <c r="Z57" s="44"/>
      <c r="AA57" s="44"/>
      <c r="AB57" s="44"/>
    </row>
    <row r="58" spans="1:28" s="18" customFormat="1" x14ac:dyDescent="0.3">
      <c r="A58" s="44"/>
      <c r="B58" s="44"/>
      <c r="C58" s="44"/>
      <c r="D58" s="44"/>
      <c r="E58" s="44"/>
      <c r="F58" s="44"/>
      <c r="G58" s="44"/>
      <c r="H58" s="44"/>
      <c r="I58" s="52"/>
      <c r="J58" s="52"/>
      <c r="K58" s="52"/>
      <c r="L58" s="44"/>
      <c r="M58" s="44"/>
      <c r="N58" s="44"/>
      <c r="O58" s="44"/>
      <c r="P58" s="44"/>
      <c r="Q58" s="44"/>
      <c r="R58" s="44"/>
      <c r="S58" s="44"/>
      <c r="T58" s="44"/>
      <c r="U58" s="44"/>
      <c r="V58" s="44"/>
      <c r="W58" s="44"/>
      <c r="X58" s="44"/>
      <c r="Y58" s="44"/>
      <c r="Z58" s="44"/>
      <c r="AA58" s="44"/>
      <c r="AB58" s="44"/>
    </row>
    <row r="59" spans="1:28" s="18" customFormat="1" x14ac:dyDescent="0.3">
      <c r="A59" s="44"/>
      <c r="B59" s="44"/>
      <c r="C59" s="44"/>
      <c r="D59" s="44"/>
      <c r="E59" s="44"/>
      <c r="F59" s="44"/>
      <c r="G59" s="44"/>
      <c r="H59" s="44"/>
      <c r="I59" s="52"/>
      <c r="J59" s="52"/>
      <c r="K59" s="52"/>
      <c r="L59" s="44"/>
      <c r="M59" s="44"/>
      <c r="N59" s="44"/>
      <c r="O59" s="44"/>
      <c r="P59" s="44"/>
      <c r="Q59" s="44"/>
      <c r="R59" s="44"/>
      <c r="S59" s="44"/>
      <c r="T59" s="44"/>
      <c r="U59" s="44"/>
      <c r="V59" s="44"/>
      <c r="W59" s="44"/>
      <c r="X59" s="44"/>
      <c r="Y59" s="44"/>
      <c r="Z59" s="44"/>
      <c r="AA59" s="44"/>
      <c r="AB59" s="44"/>
    </row>
    <row r="60" spans="1:28" s="18" customFormat="1" x14ac:dyDescent="0.3">
      <c r="A60" s="44"/>
      <c r="B60" s="44"/>
      <c r="C60" s="44"/>
      <c r="D60" s="44"/>
      <c r="E60" s="44"/>
      <c r="F60" s="44"/>
      <c r="G60" s="44"/>
      <c r="H60" s="44"/>
      <c r="I60" s="52"/>
      <c r="J60" s="52"/>
      <c r="K60" s="52"/>
      <c r="L60" s="44"/>
      <c r="M60" s="44"/>
      <c r="N60" s="44"/>
      <c r="O60" s="44"/>
      <c r="P60" s="44"/>
      <c r="Q60" s="44"/>
      <c r="R60" s="44"/>
      <c r="S60" s="44"/>
      <c r="T60" s="44"/>
      <c r="U60" s="44"/>
      <c r="V60" s="44"/>
      <c r="W60" s="44"/>
      <c r="X60" s="44"/>
      <c r="Y60" s="44"/>
      <c r="Z60" s="44"/>
      <c r="AA60" s="44"/>
      <c r="AB60" s="44"/>
    </row>
    <row r="61" spans="1:28" s="18" customFormat="1" x14ac:dyDescent="0.3">
      <c r="A61" s="44"/>
      <c r="B61" s="44"/>
      <c r="C61" s="44"/>
      <c r="D61" s="44"/>
      <c r="E61" s="44"/>
      <c r="F61" s="44"/>
      <c r="G61" s="44"/>
      <c r="H61" s="44"/>
      <c r="I61" s="52"/>
      <c r="J61" s="52"/>
      <c r="K61" s="52"/>
      <c r="L61" s="44"/>
      <c r="M61" s="44"/>
      <c r="N61" s="44"/>
      <c r="O61" s="44"/>
      <c r="P61" s="44"/>
      <c r="Q61" s="44"/>
      <c r="R61" s="44"/>
      <c r="S61" s="44"/>
      <c r="T61" s="44"/>
      <c r="U61" s="44"/>
      <c r="V61" s="44"/>
      <c r="W61" s="44"/>
      <c r="X61" s="44"/>
      <c r="Y61" s="44"/>
      <c r="Z61" s="44"/>
      <c r="AA61" s="44"/>
      <c r="AB61" s="44"/>
    </row>
    <row r="62" spans="1:28" s="18" customFormat="1" x14ac:dyDescent="0.3">
      <c r="A62" s="44"/>
      <c r="B62" s="44"/>
      <c r="C62" s="44"/>
      <c r="D62" s="44"/>
      <c r="E62" s="44"/>
      <c r="F62" s="44"/>
      <c r="G62" s="44"/>
      <c r="H62" s="44"/>
      <c r="I62" s="52"/>
      <c r="J62" s="52"/>
      <c r="K62" s="52"/>
      <c r="L62" s="44"/>
      <c r="M62" s="44"/>
      <c r="N62" s="44"/>
      <c r="O62" s="44"/>
      <c r="P62" s="44"/>
      <c r="Q62" s="44"/>
      <c r="R62" s="44"/>
      <c r="S62" s="44"/>
      <c r="T62" s="44"/>
      <c r="U62" s="44"/>
      <c r="V62" s="44"/>
      <c r="W62" s="44"/>
      <c r="X62" s="44"/>
      <c r="Y62" s="44"/>
      <c r="Z62" s="44"/>
      <c r="AA62" s="44"/>
      <c r="AB62" s="44"/>
    </row>
    <row r="63" spans="1:28" s="18" customFormat="1" x14ac:dyDescent="0.3">
      <c r="A63" s="44"/>
      <c r="B63" s="44"/>
      <c r="C63" s="44"/>
      <c r="D63" s="44"/>
      <c r="E63" s="44"/>
      <c r="F63" s="44"/>
      <c r="G63" s="44"/>
      <c r="H63" s="44"/>
      <c r="I63" s="52"/>
      <c r="J63" s="52"/>
      <c r="K63" s="52"/>
      <c r="L63" s="44"/>
      <c r="M63" s="44"/>
      <c r="N63" s="44"/>
      <c r="O63" s="44"/>
      <c r="P63" s="44"/>
      <c r="Q63" s="44"/>
      <c r="R63" s="44"/>
      <c r="S63" s="44"/>
      <c r="T63" s="44"/>
      <c r="U63" s="44"/>
      <c r="V63" s="44"/>
      <c r="W63" s="44"/>
      <c r="X63" s="44"/>
      <c r="Y63" s="44"/>
      <c r="Z63" s="44"/>
      <c r="AA63" s="44"/>
      <c r="AB63" s="44"/>
    </row>
    <row r="64" spans="1:28" s="18" customFormat="1" x14ac:dyDescent="0.3">
      <c r="A64" s="44"/>
      <c r="B64" s="44"/>
      <c r="C64" s="44"/>
      <c r="D64" s="44"/>
      <c r="E64" s="44"/>
      <c r="F64" s="44"/>
      <c r="G64" s="44"/>
      <c r="H64" s="44"/>
      <c r="I64" s="52"/>
      <c r="J64" s="52"/>
      <c r="K64" s="52"/>
      <c r="L64" s="44"/>
      <c r="M64" s="44"/>
      <c r="N64" s="44"/>
      <c r="O64" s="44"/>
      <c r="P64" s="44"/>
      <c r="Q64" s="44"/>
      <c r="R64" s="44"/>
      <c r="S64" s="44"/>
      <c r="T64" s="44"/>
      <c r="U64" s="44"/>
      <c r="V64" s="44"/>
      <c r="W64" s="44"/>
      <c r="X64" s="44"/>
      <c r="Y64" s="44"/>
      <c r="Z64" s="44"/>
      <c r="AA64" s="44"/>
      <c r="AB64" s="44"/>
    </row>
    <row r="65" spans="1:28" s="18" customFormat="1" x14ac:dyDescent="0.3">
      <c r="A65" s="44"/>
      <c r="B65" s="44"/>
      <c r="C65" s="44"/>
      <c r="D65" s="44"/>
      <c r="E65" s="44"/>
      <c r="F65" s="44"/>
      <c r="G65" s="44"/>
      <c r="H65" s="44"/>
      <c r="I65" s="52"/>
      <c r="J65" s="52"/>
      <c r="K65" s="52"/>
      <c r="L65" s="44"/>
      <c r="M65" s="44"/>
      <c r="N65" s="44"/>
      <c r="O65" s="44"/>
      <c r="P65" s="44"/>
      <c r="Q65" s="44"/>
      <c r="R65" s="44"/>
      <c r="S65" s="44"/>
      <c r="T65" s="44"/>
      <c r="U65" s="44"/>
      <c r="V65" s="44"/>
      <c r="W65" s="44"/>
      <c r="X65" s="44"/>
      <c r="Y65" s="44"/>
      <c r="Z65" s="44"/>
      <c r="AA65" s="44"/>
      <c r="AB65" s="44"/>
    </row>
    <row r="66" spans="1:28" s="18" customFormat="1" x14ac:dyDescent="0.3">
      <c r="A66" s="44"/>
      <c r="B66" s="44"/>
      <c r="C66" s="44"/>
      <c r="D66" s="44"/>
      <c r="E66" s="44"/>
      <c r="F66" s="44"/>
      <c r="G66" s="44"/>
      <c r="H66" s="44"/>
      <c r="I66" s="52"/>
      <c r="J66" s="52"/>
      <c r="K66" s="52"/>
      <c r="L66" s="44"/>
      <c r="M66" s="44"/>
      <c r="N66" s="44"/>
      <c r="O66" s="44"/>
      <c r="P66" s="44"/>
      <c r="Q66" s="44"/>
      <c r="R66" s="44"/>
      <c r="S66" s="44"/>
      <c r="T66" s="44"/>
      <c r="U66" s="44"/>
      <c r="V66" s="44"/>
      <c r="W66" s="44"/>
      <c r="X66" s="44"/>
      <c r="Y66" s="44"/>
      <c r="Z66" s="44"/>
      <c r="AA66" s="44"/>
      <c r="AB66" s="44"/>
    </row>
    <row r="67" spans="1:28" s="18" customFormat="1" x14ac:dyDescent="0.3">
      <c r="A67" s="44"/>
      <c r="B67" s="44"/>
      <c r="C67" s="44"/>
      <c r="D67" s="44"/>
      <c r="E67" s="44"/>
      <c r="F67" s="44"/>
      <c r="G67" s="44"/>
      <c r="H67" s="44"/>
      <c r="I67" s="52"/>
      <c r="J67" s="52"/>
      <c r="K67" s="52"/>
      <c r="L67" s="44"/>
      <c r="M67" s="44"/>
      <c r="N67" s="44"/>
      <c r="O67" s="44"/>
      <c r="P67" s="44"/>
      <c r="Q67" s="44"/>
      <c r="R67" s="44"/>
      <c r="S67" s="44"/>
      <c r="T67" s="44"/>
      <c r="U67" s="44"/>
      <c r="V67" s="44"/>
      <c r="W67" s="44"/>
      <c r="X67" s="44"/>
      <c r="Y67" s="44"/>
      <c r="Z67" s="44"/>
      <c r="AA67" s="44"/>
      <c r="AB67" s="44"/>
    </row>
    <row r="68" spans="1:28" s="18" customFormat="1" x14ac:dyDescent="0.3">
      <c r="A68" s="44"/>
      <c r="B68" s="44"/>
      <c r="C68" s="44"/>
      <c r="D68" s="44"/>
      <c r="E68" s="44"/>
      <c r="F68" s="44"/>
      <c r="G68" s="44"/>
      <c r="H68" s="44"/>
      <c r="I68" s="52"/>
      <c r="J68" s="52"/>
      <c r="K68" s="52"/>
      <c r="L68" s="44"/>
      <c r="M68" s="44"/>
      <c r="N68" s="44"/>
      <c r="O68" s="44"/>
      <c r="P68" s="44"/>
      <c r="Q68" s="44"/>
      <c r="R68" s="44"/>
      <c r="S68" s="44"/>
      <c r="T68" s="44"/>
      <c r="U68" s="44"/>
      <c r="V68" s="44"/>
      <c r="W68" s="44"/>
      <c r="X68" s="44"/>
      <c r="Y68" s="44"/>
      <c r="Z68" s="44"/>
      <c r="AA68" s="44"/>
      <c r="AB68" s="44"/>
    </row>
    <row r="69" spans="1:28" s="18" customFormat="1" x14ac:dyDescent="0.3">
      <c r="A69" s="44"/>
      <c r="B69" s="44"/>
      <c r="C69" s="44"/>
      <c r="D69" s="44"/>
      <c r="E69" s="44"/>
      <c r="F69" s="44"/>
      <c r="G69" s="44"/>
      <c r="H69" s="44"/>
      <c r="I69" s="52"/>
      <c r="J69" s="52"/>
      <c r="K69" s="52"/>
      <c r="L69" s="44"/>
      <c r="M69" s="44"/>
      <c r="N69" s="44"/>
      <c r="O69" s="44"/>
      <c r="P69" s="44"/>
      <c r="Q69" s="44"/>
      <c r="R69" s="44"/>
      <c r="S69" s="44"/>
      <c r="T69" s="44"/>
      <c r="U69" s="44"/>
      <c r="V69" s="44"/>
      <c r="W69" s="44"/>
      <c r="X69" s="44"/>
      <c r="Y69" s="44"/>
      <c r="Z69" s="44"/>
      <c r="AA69" s="44"/>
      <c r="AB69" s="44"/>
    </row>
    <row r="70" spans="1:28" s="18" customFormat="1" x14ac:dyDescent="0.3">
      <c r="A70" s="44"/>
      <c r="B70" s="44"/>
      <c r="C70" s="44"/>
      <c r="D70" s="44"/>
      <c r="E70" s="44"/>
      <c r="F70" s="44"/>
      <c r="G70" s="44"/>
      <c r="H70" s="44"/>
      <c r="I70" s="52"/>
      <c r="J70" s="52"/>
      <c r="K70" s="52"/>
      <c r="L70" s="44"/>
      <c r="M70" s="44"/>
      <c r="N70" s="44"/>
      <c r="O70" s="44"/>
      <c r="P70" s="44"/>
      <c r="Q70" s="44"/>
      <c r="R70" s="44"/>
      <c r="S70" s="44"/>
      <c r="T70" s="44"/>
      <c r="U70" s="44"/>
      <c r="V70" s="44"/>
      <c r="W70" s="44"/>
      <c r="X70" s="44"/>
      <c r="Y70" s="44"/>
      <c r="Z70" s="44"/>
      <c r="AA70" s="44"/>
      <c r="AB70" s="44"/>
    </row>
    <row r="71" spans="1:28" s="18" customFormat="1" x14ac:dyDescent="0.3">
      <c r="A71" s="44"/>
      <c r="B71" s="44"/>
      <c r="C71" s="44"/>
      <c r="D71" s="44"/>
      <c r="E71" s="44"/>
      <c r="F71" s="44"/>
      <c r="G71" s="44"/>
      <c r="H71" s="44"/>
      <c r="I71" s="52"/>
      <c r="J71" s="52"/>
      <c r="K71" s="52"/>
      <c r="L71" s="44"/>
      <c r="M71" s="44"/>
      <c r="N71" s="44"/>
      <c r="O71" s="44"/>
      <c r="P71" s="44"/>
      <c r="Q71" s="44"/>
      <c r="R71" s="44"/>
      <c r="S71" s="44"/>
      <c r="T71" s="44"/>
      <c r="U71" s="44"/>
      <c r="V71" s="44"/>
      <c r="W71" s="44"/>
      <c r="X71" s="44"/>
      <c r="Y71" s="44"/>
      <c r="Z71" s="44"/>
      <c r="AA71" s="44"/>
      <c r="AB71" s="44"/>
    </row>
    <row r="72" spans="1:28" s="18" customFormat="1" x14ac:dyDescent="0.3">
      <c r="A72" s="44"/>
      <c r="B72" s="44"/>
      <c r="C72" s="44"/>
      <c r="D72" s="44"/>
      <c r="E72" s="44"/>
      <c r="F72" s="44"/>
      <c r="G72" s="44"/>
      <c r="H72" s="44"/>
      <c r="I72" s="52"/>
      <c r="J72" s="52"/>
      <c r="K72" s="52"/>
      <c r="L72" s="44"/>
      <c r="M72" s="44"/>
      <c r="N72" s="44"/>
      <c r="O72" s="44"/>
      <c r="P72" s="44"/>
      <c r="Q72" s="44"/>
      <c r="R72" s="44"/>
      <c r="S72" s="44"/>
      <c r="T72" s="44"/>
      <c r="U72" s="44"/>
      <c r="V72" s="44"/>
      <c r="W72" s="44"/>
      <c r="X72" s="44"/>
      <c r="Y72" s="44"/>
      <c r="Z72" s="44"/>
      <c r="AA72" s="44"/>
      <c r="AB72" s="44"/>
    </row>
    <row r="73" spans="1:28" s="18" customFormat="1" x14ac:dyDescent="0.3">
      <c r="A73" s="44"/>
      <c r="B73" s="44"/>
      <c r="C73" s="44"/>
      <c r="D73" s="44"/>
      <c r="E73" s="44"/>
      <c r="F73" s="44"/>
      <c r="G73" s="44"/>
      <c r="H73" s="44"/>
      <c r="I73" s="52"/>
      <c r="J73" s="52"/>
      <c r="K73" s="52"/>
      <c r="L73" s="44"/>
      <c r="M73" s="44"/>
      <c r="N73" s="44"/>
      <c r="O73" s="44"/>
      <c r="P73" s="44"/>
      <c r="Q73" s="44"/>
      <c r="R73" s="44"/>
      <c r="S73" s="44"/>
      <c r="T73" s="44"/>
      <c r="U73" s="44"/>
      <c r="V73" s="44"/>
      <c r="W73" s="44"/>
      <c r="X73" s="44"/>
      <c r="Y73" s="44"/>
      <c r="Z73" s="44"/>
      <c r="AA73" s="44"/>
      <c r="AB73" s="44"/>
    </row>
    <row r="74" spans="1:28" s="18" customFormat="1" x14ac:dyDescent="0.3">
      <c r="A74" s="44"/>
      <c r="B74" s="44"/>
      <c r="C74" s="44"/>
      <c r="D74" s="44"/>
      <c r="E74" s="44"/>
      <c r="F74" s="44"/>
      <c r="G74" s="44"/>
      <c r="H74" s="44"/>
      <c r="I74" s="52"/>
      <c r="J74" s="52"/>
      <c r="K74" s="52"/>
      <c r="L74" s="44"/>
      <c r="M74" s="44"/>
      <c r="N74" s="44"/>
      <c r="O74" s="44"/>
      <c r="P74" s="44"/>
      <c r="Q74" s="44"/>
      <c r="R74" s="44"/>
      <c r="S74" s="44"/>
      <c r="T74" s="44"/>
      <c r="U74" s="44"/>
      <c r="V74" s="44"/>
      <c r="W74" s="44"/>
      <c r="X74" s="44"/>
      <c r="Y74" s="44"/>
      <c r="Z74" s="44"/>
      <c r="AA74" s="44"/>
      <c r="AB74" s="44"/>
    </row>
    <row r="75" spans="1:28" s="18" customFormat="1" x14ac:dyDescent="0.3">
      <c r="A75" s="44"/>
      <c r="B75" s="44"/>
      <c r="C75" s="44"/>
      <c r="D75" s="44"/>
      <c r="E75" s="44"/>
      <c r="F75" s="44"/>
      <c r="G75" s="44"/>
      <c r="H75" s="44"/>
      <c r="I75" s="52"/>
      <c r="J75" s="52"/>
      <c r="K75" s="52"/>
      <c r="L75" s="44"/>
      <c r="M75" s="44"/>
      <c r="N75" s="44"/>
      <c r="O75" s="44"/>
      <c r="P75" s="44"/>
      <c r="Q75" s="44"/>
      <c r="R75" s="44"/>
      <c r="S75" s="44"/>
      <c r="T75" s="44"/>
      <c r="U75" s="44"/>
      <c r="V75" s="44"/>
      <c r="W75" s="44"/>
      <c r="X75" s="44"/>
      <c r="Y75" s="44"/>
      <c r="Z75" s="44"/>
      <c r="AA75" s="44"/>
      <c r="AB75" s="44"/>
    </row>
    <row r="76" spans="1:28" s="18" customFormat="1" x14ac:dyDescent="0.3">
      <c r="A76" s="44"/>
      <c r="B76" s="44"/>
      <c r="C76" s="44"/>
      <c r="D76" s="44"/>
      <c r="E76" s="44"/>
      <c r="F76" s="44"/>
      <c r="G76" s="44"/>
      <c r="H76" s="44"/>
      <c r="I76" s="52"/>
      <c r="J76" s="52"/>
      <c r="K76" s="52"/>
      <c r="L76" s="44"/>
      <c r="M76" s="44"/>
      <c r="N76" s="44"/>
      <c r="O76" s="44"/>
      <c r="P76" s="44"/>
      <c r="Q76" s="44"/>
      <c r="R76" s="44"/>
      <c r="S76" s="44"/>
      <c r="T76" s="44"/>
      <c r="U76" s="44"/>
      <c r="V76" s="44"/>
      <c r="W76" s="44"/>
      <c r="X76" s="44"/>
      <c r="Y76" s="44"/>
      <c r="Z76" s="44"/>
      <c r="AA76" s="44"/>
      <c r="AB76" s="44"/>
    </row>
    <row r="77" spans="1:28" s="18" customFormat="1" x14ac:dyDescent="0.3">
      <c r="A77" s="44"/>
      <c r="B77" s="44"/>
      <c r="C77" s="44"/>
      <c r="D77" s="44"/>
      <c r="E77" s="44"/>
      <c r="F77" s="44"/>
      <c r="G77" s="44"/>
      <c r="H77" s="44"/>
      <c r="I77" s="52"/>
      <c r="J77" s="52"/>
      <c r="K77" s="52"/>
      <c r="L77" s="44"/>
      <c r="M77" s="44"/>
      <c r="N77" s="44"/>
      <c r="O77" s="44"/>
      <c r="P77" s="44"/>
      <c r="Q77" s="44"/>
      <c r="R77" s="44"/>
      <c r="S77" s="44"/>
      <c r="T77" s="44"/>
      <c r="U77" s="44"/>
      <c r="V77" s="44"/>
      <c r="W77" s="44"/>
      <c r="X77" s="44"/>
      <c r="Y77" s="44"/>
      <c r="Z77" s="44"/>
      <c r="AA77" s="44"/>
      <c r="AB77" s="44"/>
    </row>
    <row r="78" spans="1:28" s="18" customFormat="1" x14ac:dyDescent="0.3">
      <c r="A78" s="44"/>
      <c r="B78" s="44"/>
      <c r="C78" s="44"/>
      <c r="D78" s="44"/>
      <c r="E78" s="44"/>
      <c r="F78" s="44"/>
      <c r="G78" s="44"/>
      <c r="H78" s="44"/>
      <c r="I78" s="52"/>
      <c r="J78" s="52"/>
      <c r="K78" s="52"/>
      <c r="L78" s="44"/>
      <c r="M78" s="44"/>
      <c r="N78" s="44"/>
      <c r="O78" s="44"/>
      <c r="P78" s="44"/>
      <c r="Q78" s="44"/>
      <c r="R78" s="44"/>
      <c r="S78" s="44"/>
      <c r="T78" s="44"/>
      <c r="U78" s="44"/>
      <c r="V78" s="44"/>
      <c r="W78" s="44"/>
      <c r="X78" s="44"/>
      <c r="Y78" s="44"/>
      <c r="Z78" s="44"/>
      <c r="AA78" s="44"/>
      <c r="AB78" s="44"/>
    </row>
    <row r="79" spans="1:28" s="18" customFormat="1" x14ac:dyDescent="0.3">
      <c r="A79" s="44"/>
      <c r="B79" s="44"/>
      <c r="C79" s="44"/>
      <c r="D79" s="44"/>
      <c r="E79" s="44"/>
      <c r="F79" s="44"/>
      <c r="G79" s="44"/>
      <c r="H79" s="44"/>
      <c r="I79" s="52"/>
      <c r="J79" s="52"/>
      <c r="K79" s="52"/>
      <c r="L79" s="44"/>
      <c r="M79" s="44"/>
      <c r="N79" s="44"/>
      <c r="O79" s="44"/>
      <c r="P79" s="44"/>
      <c r="Q79" s="44"/>
      <c r="R79" s="44"/>
      <c r="S79" s="44"/>
      <c r="T79" s="44"/>
      <c r="U79" s="44"/>
      <c r="V79" s="44"/>
      <c r="W79" s="44"/>
      <c r="X79" s="44"/>
      <c r="Y79" s="44"/>
      <c r="Z79" s="44"/>
      <c r="AA79" s="44"/>
      <c r="AB79" s="44"/>
    </row>
    <row r="80" spans="1:28" s="18" customFormat="1" x14ac:dyDescent="0.3">
      <c r="A80" s="44"/>
      <c r="B80" s="44"/>
      <c r="C80" s="44"/>
      <c r="D80" s="44"/>
      <c r="E80" s="44"/>
      <c r="F80" s="44"/>
      <c r="G80" s="44"/>
      <c r="H80" s="44"/>
      <c r="I80" s="52"/>
      <c r="J80" s="52"/>
      <c r="K80" s="52"/>
      <c r="L80" s="44"/>
      <c r="M80" s="44"/>
      <c r="N80" s="44"/>
      <c r="O80" s="44"/>
      <c r="P80" s="44"/>
      <c r="Q80" s="44"/>
      <c r="R80" s="44"/>
      <c r="S80" s="44"/>
      <c r="T80" s="44"/>
      <c r="U80" s="44"/>
      <c r="V80" s="44"/>
      <c r="W80" s="44"/>
      <c r="X80" s="44"/>
      <c r="Y80" s="44"/>
      <c r="Z80" s="44"/>
      <c r="AA80" s="44"/>
      <c r="AB80" s="44"/>
    </row>
    <row r="81" spans="1:28" s="18" customFormat="1" x14ac:dyDescent="0.3">
      <c r="A81" s="44"/>
      <c r="B81" s="44"/>
      <c r="C81" s="44"/>
      <c r="D81" s="44"/>
      <c r="E81" s="44"/>
      <c r="F81" s="44"/>
      <c r="G81" s="44"/>
      <c r="H81" s="44"/>
      <c r="I81" s="52"/>
      <c r="J81" s="52"/>
      <c r="K81" s="52"/>
      <c r="L81" s="44"/>
      <c r="M81" s="44"/>
      <c r="N81" s="44"/>
      <c r="O81" s="44"/>
      <c r="P81" s="44"/>
      <c r="Q81" s="44"/>
      <c r="R81" s="44"/>
      <c r="S81" s="44"/>
      <c r="T81" s="44"/>
      <c r="U81" s="44"/>
      <c r="V81" s="44"/>
      <c r="W81" s="44"/>
      <c r="X81" s="44"/>
      <c r="Y81" s="44"/>
      <c r="Z81" s="44"/>
      <c r="AA81" s="44"/>
      <c r="AB81" s="44"/>
    </row>
    <row r="82" spans="1:28" s="18" customFormat="1" x14ac:dyDescent="0.3">
      <c r="A82" s="44"/>
      <c r="B82" s="44"/>
      <c r="C82" s="44"/>
      <c r="D82" s="44"/>
      <c r="E82" s="44"/>
      <c r="F82" s="44"/>
      <c r="G82" s="44"/>
      <c r="H82" s="44"/>
      <c r="I82" s="52"/>
      <c r="J82" s="52"/>
      <c r="K82" s="52"/>
      <c r="L82" s="44"/>
      <c r="M82" s="44"/>
      <c r="N82" s="44"/>
      <c r="O82" s="44"/>
      <c r="P82" s="44"/>
      <c r="Q82" s="44"/>
      <c r="R82" s="44"/>
      <c r="S82" s="44"/>
      <c r="T82" s="44"/>
      <c r="U82" s="44"/>
      <c r="V82" s="44"/>
      <c r="W82" s="44"/>
      <c r="X82" s="44"/>
      <c r="Y82" s="44"/>
      <c r="Z82" s="44"/>
      <c r="AA82" s="44"/>
      <c r="AB82" s="44"/>
    </row>
    <row r="83" spans="1:28" s="18" customFormat="1" x14ac:dyDescent="0.3">
      <c r="A83" s="44"/>
      <c r="B83" s="44"/>
      <c r="C83" s="44"/>
      <c r="D83" s="44"/>
      <c r="E83" s="44"/>
      <c r="F83" s="44"/>
      <c r="G83" s="44"/>
      <c r="H83" s="44"/>
      <c r="I83" s="52"/>
      <c r="J83" s="52"/>
      <c r="K83" s="52"/>
      <c r="L83" s="44"/>
      <c r="M83" s="44"/>
      <c r="N83" s="44"/>
      <c r="O83" s="44"/>
      <c r="P83" s="44"/>
      <c r="Q83" s="44"/>
      <c r="R83" s="44"/>
      <c r="S83" s="44"/>
      <c r="T83" s="44"/>
      <c r="U83" s="44"/>
      <c r="V83" s="44"/>
      <c r="W83" s="44"/>
      <c r="X83" s="44"/>
      <c r="Y83" s="44"/>
      <c r="Z83" s="44"/>
      <c r="AA83" s="44"/>
      <c r="AB83" s="44"/>
    </row>
    <row r="84" spans="1:28" s="18" customFormat="1" x14ac:dyDescent="0.3">
      <c r="A84" s="44"/>
      <c r="B84" s="44"/>
      <c r="C84" s="44"/>
      <c r="D84" s="44"/>
      <c r="E84" s="44"/>
      <c r="F84" s="44"/>
      <c r="G84" s="44"/>
      <c r="H84" s="44"/>
      <c r="I84" s="52"/>
      <c r="J84" s="52"/>
      <c r="K84" s="52"/>
      <c r="L84" s="44"/>
      <c r="M84" s="44"/>
      <c r="N84" s="44"/>
      <c r="O84" s="44"/>
      <c r="P84" s="44"/>
      <c r="Q84" s="44"/>
      <c r="R84" s="44"/>
      <c r="S84" s="44"/>
      <c r="T84" s="44"/>
      <c r="U84" s="44"/>
      <c r="V84" s="44"/>
      <c r="W84" s="44"/>
      <c r="X84" s="44"/>
      <c r="Y84" s="44"/>
      <c r="Z84" s="44"/>
      <c r="AA84" s="44"/>
      <c r="AB84" s="44"/>
    </row>
    <row r="85" spans="1:28" s="18" customFormat="1" x14ac:dyDescent="0.3">
      <c r="A85" s="44"/>
      <c r="B85" s="44"/>
      <c r="C85" s="44"/>
      <c r="D85" s="44"/>
      <c r="E85" s="44"/>
      <c r="F85" s="44"/>
      <c r="G85" s="44"/>
      <c r="H85" s="44"/>
      <c r="I85" s="52"/>
      <c r="J85" s="52"/>
      <c r="K85" s="52"/>
      <c r="L85" s="44"/>
      <c r="M85" s="44"/>
      <c r="N85" s="44"/>
      <c r="O85" s="44"/>
      <c r="P85" s="44"/>
      <c r="Q85" s="44"/>
      <c r="R85" s="44"/>
      <c r="S85" s="44"/>
      <c r="T85" s="44"/>
      <c r="U85" s="44"/>
      <c r="V85" s="44"/>
      <c r="W85" s="44"/>
      <c r="X85" s="44"/>
      <c r="Y85" s="44"/>
      <c r="Z85" s="44"/>
      <c r="AA85" s="44"/>
      <c r="AB85" s="44"/>
    </row>
    <row r="86" spans="1:28" s="18" customFormat="1" x14ac:dyDescent="0.3">
      <c r="A86" s="44"/>
      <c r="B86" s="44"/>
      <c r="C86" s="44"/>
      <c r="D86" s="44"/>
      <c r="E86" s="44"/>
      <c r="F86" s="44"/>
      <c r="G86" s="44"/>
      <c r="H86" s="44"/>
      <c r="I86" s="52"/>
      <c r="J86" s="52"/>
      <c r="K86" s="52"/>
      <c r="L86" s="44"/>
      <c r="M86" s="44"/>
      <c r="N86" s="44"/>
      <c r="O86" s="44"/>
      <c r="P86" s="44"/>
      <c r="Q86" s="44"/>
      <c r="R86" s="44"/>
      <c r="S86" s="44"/>
      <c r="T86" s="44"/>
      <c r="U86" s="44"/>
      <c r="V86" s="44"/>
      <c r="W86" s="44"/>
      <c r="X86" s="44"/>
      <c r="Y86" s="44"/>
      <c r="Z86" s="44"/>
      <c r="AA86" s="44"/>
      <c r="AB86" s="44"/>
    </row>
    <row r="87" spans="1:28" s="18" customFormat="1" x14ac:dyDescent="0.3">
      <c r="A87" s="44"/>
      <c r="B87" s="44"/>
      <c r="C87" s="44"/>
      <c r="D87" s="44"/>
      <c r="E87" s="44"/>
      <c r="F87" s="44"/>
      <c r="G87" s="44"/>
      <c r="H87" s="44"/>
      <c r="I87" s="52"/>
      <c r="J87" s="52"/>
      <c r="K87" s="52"/>
      <c r="L87" s="44"/>
      <c r="M87" s="44"/>
      <c r="N87" s="44"/>
      <c r="O87" s="44"/>
      <c r="P87" s="44"/>
      <c r="Q87" s="44"/>
      <c r="R87" s="44"/>
      <c r="S87" s="44"/>
      <c r="T87" s="44"/>
      <c r="U87" s="44"/>
      <c r="V87" s="44"/>
      <c r="W87" s="44"/>
      <c r="X87" s="44"/>
      <c r="Y87" s="44"/>
      <c r="Z87" s="44"/>
      <c r="AA87" s="44"/>
      <c r="AB87" s="44"/>
    </row>
    <row r="88" spans="1:28" s="18" customFormat="1" x14ac:dyDescent="0.3">
      <c r="A88" s="44"/>
      <c r="B88" s="44"/>
      <c r="C88" s="44"/>
      <c r="D88" s="44"/>
      <c r="E88" s="44"/>
      <c r="F88" s="44"/>
      <c r="G88" s="44"/>
      <c r="H88" s="44"/>
      <c r="I88" s="52"/>
      <c r="J88" s="52"/>
      <c r="K88" s="52"/>
      <c r="L88" s="44"/>
      <c r="M88" s="44"/>
      <c r="N88" s="44"/>
      <c r="O88" s="44"/>
      <c r="P88" s="44"/>
      <c r="Q88" s="44"/>
      <c r="R88" s="44"/>
      <c r="S88" s="44"/>
      <c r="T88" s="44"/>
      <c r="U88" s="44"/>
      <c r="V88" s="44"/>
      <c r="W88" s="44"/>
      <c r="X88" s="44"/>
      <c r="Y88" s="44"/>
      <c r="Z88" s="44"/>
      <c r="AA88" s="44"/>
      <c r="AB88" s="44"/>
    </row>
    <row r="89" spans="1:28" s="18" customFormat="1" x14ac:dyDescent="0.3">
      <c r="A89" s="44"/>
      <c r="B89" s="44"/>
      <c r="C89" s="44"/>
      <c r="D89" s="44"/>
      <c r="E89" s="44"/>
      <c r="F89" s="44"/>
      <c r="G89" s="44"/>
      <c r="H89" s="44"/>
      <c r="I89" s="52"/>
      <c r="J89" s="52"/>
      <c r="K89" s="52"/>
      <c r="L89" s="44"/>
      <c r="M89" s="44"/>
      <c r="N89" s="44"/>
      <c r="O89" s="44"/>
      <c r="P89" s="44"/>
      <c r="Q89" s="44"/>
      <c r="R89" s="44"/>
      <c r="S89" s="44"/>
      <c r="T89" s="44"/>
      <c r="U89" s="44"/>
      <c r="V89" s="44"/>
      <c r="W89" s="44"/>
      <c r="X89" s="44"/>
      <c r="Y89" s="44"/>
      <c r="Z89" s="44"/>
      <c r="AA89" s="44"/>
      <c r="AB89" s="44"/>
    </row>
    <row r="90" spans="1:28" s="18" customFormat="1" x14ac:dyDescent="0.3">
      <c r="A90" s="44"/>
      <c r="B90" s="44"/>
      <c r="C90" s="44"/>
      <c r="D90" s="44"/>
      <c r="E90" s="44"/>
      <c r="F90" s="44"/>
      <c r="G90" s="44"/>
      <c r="H90" s="44"/>
      <c r="I90" s="52"/>
      <c r="J90" s="52"/>
      <c r="K90" s="52"/>
      <c r="L90" s="44"/>
      <c r="M90" s="44"/>
      <c r="N90" s="44"/>
      <c r="O90" s="44"/>
      <c r="P90" s="44"/>
      <c r="Q90" s="44"/>
      <c r="R90" s="44"/>
      <c r="S90" s="44"/>
      <c r="T90" s="44"/>
      <c r="U90" s="44"/>
      <c r="V90" s="44"/>
      <c r="W90" s="44"/>
      <c r="X90" s="44"/>
      <c r="Y90" s="44"/>
      <c r="Z90" s="44"/>
      <c r="AA90" s="44"/>
      <c r="AB90" s="44"/>
    </row>
    <row r="91" spans="1:28" x14ac:dyDescent="0.3">
      <c r="C91" s="44"/>
      <c r="D91" s="44"/>
      <c r="E91" s="44"/>
      <c r="F91" s="44"/>
      <c r="G91" s="44"/>
      <c r="H91" s="44"/>
    </row>
  </sheetData>
  <sheetProtection selectLockedCells="1"/>
  <mergeCells count="60">
    <mergeCell ref="I27:J27"/>
    <mergeCell ref="C31:H31"/>
    <mergeCell ref="I31:J31"/>
    <mergeCell ref="C30:H30"/>
    <mergeCell ref="I30:J30"/>
    <mergeCell ref="C29:H29"/>
    <mergeCell ref="I29:J29"/>
    <mergeCell ref="C22:L22"/>
    <mergeCell ref="C24:L24"/>
    <mergeCell ref="C20:L20"/>
    <mergeCell ref="C19:L19"/>
    <mergeCell ref="I25:J26"/>
    <mergeCell ref="I40:J40"/>
    <mergeCell ref="C35:H35"/>
    <mergeCell ref="C37:H37"/>
    <mergeCell ref="M2:O7"/>
    <mergeCell ref="C5:L5"/>
    <mergeCell ref="C11:L11"/>
    <mergeCell ref="C18:L18"/>
    <mergeCell ref="E6:H6"/>
    <mergeCell ref="E7:H7"/>
    <mergeCell ref="E8:H8"/>
    <mergeCell ref="E9:H9"/>
    <mergeCell ref="C23:L23"/>
    <mergeCell ref="C21:L21"/>
    <mergeCell ref="C28:H28"/>
    <mergeCell ref="I28:J28"/>
    <mergeCell ref="C2:L3"/>
    <mergeCell ref="I34:J34"/>
    <mergeCell ref="I35:J35"/>
    <mergeCell ref="I37:J37"/>
    <mergeCell ref="M25:O41"/>
    <mergeCell ref="C45:K45"/>
    <mergeCell ref="C27:H27"/>
    <mergeCell ref="C32:H32"/>
    <mergeCell ref="C33:H33"/>
    <mergeCell ref="C34:H34"/>
    <mergeCell ref="K25:K26"/>
    <mergeCell ref="L25:L26"/>
    <mergeCell ref="C25:H26"/>
    <mergeCell ref="C36:H36"/>
    <mergeCell ref="I36:J36"/>
    <mergeCell ref="I38:J38"/>
    <mergeCell ref="I39:J39"/>
    <mergeCell ref="I32:J32"/>
    <mergeCell ref="I41:J41"/>
    <mergeCell ref="H43:K43"/>
    <mergeCell ref="D49:E49"/>
    <mergeCell ref="D50:E50"/>
    <mergeCell ref="I49:J50"/>
    <mergeCell ref="K49:L50"/>
    <mergeCell ref="C41:H41"/>
    <mergeCell ref="C47:L47"/>
    <mergeCell ref="C48:L48"/>
    <mergeCell ref="F49:G49"/>
    <mergeCell ref="F50:G50"/>
    <mergeCell ref="C38:H38"/>
    <mergeCell ref="C39:H39"/>
    <mergeCell ref="C40:H40"/>
    <mergeCell ref="I33:J3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20"/>
  <sheetViews>
    <sheetView tabSelected="1" zoomScale="75" zoomScaleNormal="75" workbookViewId="0">
      <selection activeCell="G42" sqref="G42"/>
    </sheetView>
  </sheetViews>
  <sheetFormatPr defaultColWidth="0" defaultRowHeight="11.4" x14ac:dyDescent="0.2"/>
  <cols>
    <col min="1" max="1" width="8.21875" style="3" customWidth="1"/>
    <col min="2" max="2" width="33.77734375" style="3" bestFit="1" customWidth="1"/>
    <col min="3" max="3" width="29.5546875" style="3" customWidth="1"/>
    <col min="4" max="4" width="35.5546875" style="3" customWidth="1"/>
    <col min="5" max="5" width="36.21875" style="3" bestFit="1" customWidth="1"/>
    <col min="6" max="6" width="15.5546875" style="3" customWidth="1"/>
    <col min="7" max="7" width="24.88671875" style="3" bestFit="1" customWidth="1"/>
    <col min="8" max="8" width="16.5546875" style="3" customWidth="1"/>
    <col min="9" max="9" width="29.21875" style="3" customWidth="1"/>
    <col min="10" max="10" width="21.77734375" style="3" hidden="1" customWidth="1"/>
    <col min="11" max="11" width="12.77734375" style="3" hidden="1" customWidth="1"/>
    <col min="12" max="12" width="10.109375" style="3" hidden="1" customWidth="1"/>
    <col min="13" max="13" width="16.6640625" style="3" hidden="1" customWidth="1"/>
    <col min="14" max="14" width="4.88671875" style="3" hidden="1" customWidth="1"/>
    <col min="15" max="15" width="6.5546875" style="3" hidden="1" customWidth="1"/>
    <col min="16" max="16" width="13.44140625" style="3" hidden="1" customWidth="1"/>
    <col min="17" max="17" width="12.21875" style="3" hidden="1" customWidth="1"/>
    <col min="18" max="18" width="22.77734375" style="3" hidden="1" customWidth="1"/>
    <col min="19" max="19" width="1.33203125" style="3" hidden="1" customWidth="1"/>
    <col min="20" max="20" width="26.44140625" style="3" hidden="1" customWidth="1"/>
    <col min="21" max="21" width="12.77734375" style="3" hidden="1" customWidth="1"/>
    <col min="22" max="22" width="8.88671875" style="3" hidden="1" customWidth="1"/>
    <col min="23" max="23" width="2.21875" style="3" hidden="1" customWidth="1"/>
    <col min="24" max="24" width="8.88671875" style="3" hidden="1" customWidth="1"/>
    <col min="25" max="25" width="27.88671875" style="3" hidden="1" customWidth="1"/>
    <col min="26" max="26" width="12.77734375" style="3" hidden="1" customWidth="1"/>
    <col min="27" max="27" width="8.88671875" style="3" hidden="1" customWidth="1"/>
    <col min="28" max="28" width="2.5546875" style="3" hidden="1" customWidth="1"/>
    <col min="29" max="29" width="8.88671875" style="3" hidden="1" customWidth="1"/>
    <col min="30" max="30" width="25.5546875" style="3" hidden="1" customWidth="1"/>
    <col min="31" max="31" width="12.77734375" style="3" hidden="1" customWidth="1"/>
    <col min="32" max="32" width="8.88671875" style="3" hidden="1" customWidth="1"/>
    <col min="33" max="33" width="2" style="3" hidden="1" customWidth="1"/>
    <col min="34" max="34" width="8.88671875" style="3" hidden="1" customWidth="1"/>
    <col min="35" max="35" width="26.88671875" style="3" hidden="1" customWidth="1"/>
    <col min="36" max="36" width="12.77734375" style="3" hidden="1" customWidth="1"/>
    <col min="37" max="39" width="8.88671875" style="3" hidden="1" customWidth="1"/>
    <col min="40" max="40" width="26.109375" style="3" hidden="1" customWidth="1"/>
    <col min="41" max="41" width="12.77734375" style="3" hidden="1" customWidth="1"/>
    <col min="42" max="42" width="8.88671875" style="3" hidden="1" customWidth="1"/>
    <col min="43" max="43" width="2.33203125" style="3" hidden="1" customWidth="1"/>
    <col min="44" max="44" width="8.88671875" style="3" hidden="1" customWidth="1"/>
    <col min="45" max="45" width="26.5546875" style="3" hidden="1" customWidth="1"/>
    <col min="46" max="46" width="12.77734375" style="3" hidden="1" customWidth="1"/>
    <col min="47" max="47" width="8.88671875" style="3" hidden="1" customWidth="1"/>
    <col min="48" max="48" width="1.88671875" style="3" hidden="1" customWidth="1"/>
    <col min="49" max="49" width="20" style="3" hidden="1" customWidth="1"/>
    <col min="50" max="50" width="16.5546875" style="3" hidden="1" customWidth="1"/>
    <col min="51" max="51" width="12.77734375" style="3" hidden="1" customWidth="1"/>
    <col min="52" max="52" width="8.88671875" style="3" hidden="1" customWidth="1"/>
    <col min="53" max="53" width="1.6640625" style="3" hidden="1" customWidth="1"/>
    <col min="54" max="54" width="13" style="3" hidden="1" customWidth="1"/>
    <col min="55" max="55" width="21.88671875" style="3" hidden="1" customWidth="1"/>
    <col min="56" max="56" width="12.77734375" style="3" hidden="1" customWidth="1"/>
    <col min="57" max="57" width="12.77734375" style="3" hidden="1"/>
    <col min="58" max="16381" width="8.88671875" style="3" hidden="1"/>
    <col min="16382" max="16382" width="37.5546875" style="3" customWidth="1"/>
    <col min="16383" max="16383" width="44.77734375" style="3" customWidth="1"/>
    <col min="16384" max="16384" width="1.44140625" style="3" hidden="1"/>
  </cols>
  <sheetData>
    <row r="1" spans="1:19" ht="12" thickBot="1" x14ac:dyDescent="0.25">
      <c r="A1" s="1"/>
      <c r="B1" s="1"/>
      <c r="C1" s="2"/>
      <c r="D1" s="1"/>
      <c r="E1" s="1"/>
      <c r="F1" s="1"/>
      <c r="G1" s="1"/>
      <c r="H1" s="1"/>
      <c r="I1" s="1"/>
      <c r="J1" s="1"/>
      <c r="K1" s="1"/>
      <c r="L1" s="1"/>
      <c r="M1" s="1"/>
    </row>
    <row r="2" spans="1:19" ht="29.4" customHeight="1" thickBot="1" x14ac:dyDescent="0.25">
      <c r="A2" s="1"/>
      <c r="B2" s="265" t="s">
        <v>25</v>
      </c>
      <c r="C2" s="266"/>
      <c r="D2" s="266"/>
      <c r="E2" s="266"/>
      <c r="F2" s="266"/>
      <c r="G2" s="266"/>
      <c r="H2" s="266"/>
      <c r="I2" s="267"/>
      <c r="J2" s="9"/>
      <c r="K2" s="9"/>
      <c r="L2" s="9"/>
      <c r="M2" s="9"/>
      <c r="N2" s="9"/>
      <c r="O2" s="9"/>
      <c r="P2" s="9"/>
      <c r="Q2" s="9"/>
      <c r="R2" s="10"/>
    </row>
    <row r="3" spans="1:19" ht="7.8" customHeight="1" x14ac:dyDescent="0.3">
      <c r="A3" s="1"/>
      <c r="B3" s="247" t="s">
        <v>63</v>
      </c>
      <c r="C3" s="248"/>
      <c r="D3" s="248"/>
      <c r="E3" s="248"/>
      <c r="F3" s="248"/>
      <c r="G3" s="248"/>
      <c r="H3" s="248"/>
      <c r="I3" s="249"/>
      <c r="J3" s="11"/>
      <c r="K3" s="11"/>
      <c r="L3" s="11"/>
      <c r="M3" s="11"/>
      <c r="N3" s="11"/>
      <c r="O3" s="12"/>
      <c r="P3" s="12"/>
      <c r="Q3" s="12"/>
      <c r="R3" s="13"/>
    </row>
    <row r="4" spans="1:19" ht="14.4" customHeight="1" x14ac:dyDescent="0.2">
      <c r="A4" s="4"/>
      <c r="B4" s="250"/>
      <c r="C4" s="251"/>
      <c r="D4" s="251"/>
      <c r="E4" s="251"/>
      <c r="F4" s="251"/>
      <c r="G4" s="251"/>
      <c r="H4" s="251"/>
      <c r="I4" s="252"/>
      <c r="J4" s="14"/>
      <c r="K4" s="14"/>
      <c r="L4" s="14"/>
      <c r="M4" s="14"/>
      <c r="N4" s="14"/>
      <c r="O4" s="14"/>
      <c r="P4" s="14"/>
      <c r="Q4" s="14"/>
      <c r="R4" s="15"/>
    </row>
    <row r="5" spans="1:19" ht="14.4" customHeight="1" x14ac:dyDescent="0.2">
      <c r="A5" s="5"/>
      <c r="B5" s="250"/>
      <c r="C5" s="251"/>
      <c r="D5" s="251"/>
      <c r="E5" s="251"/>
      <c r="F5" s="251"/>
      <c r="G5" s="251"/>
      <c r="H5" s="251"/>
      <c r="I5" s="252"/>
      <c r="J5" s="7"/>
      <c r="K5" s="7"/>
      <c r="L5" s="7"/>
      <c r="M5" s="7"/>
      <c r="N5" s="7"/>
      <c r="O5" s="7"/>
      <c r="P5" s="7"/>
      <c r="Q5" s="7"/>
      <c r="R5" s="7"/>
    </row>
    <row r="6" spans="1:19" ht="40.200000000000003" customHeight="1" x14ac:dyDescent="0.2">
      <c r="A6" s="8"/>
      <c r="B6" s="250"/>
      <c r="C6" s="251"/>
      <c r="D6" s="251"/>
      <c r="E6" s="251"/>
      <c r="F6" s="251"/>
      <c r="G6" s="251"/>
      <c r="H6" s="251"/>
      <c r="I6" s="252"/>
      <c r="J6" s="6"/>
      <c r="K6" s="6"/>
      <c r="L6" s="6"/>
      <c r="M6" s="6"/>
      <c r="N6" s="6"/>
      <c r="O6" s="6"/>
      <c r="P6" s="6"/>
      <c r="Q6" s="6"/>
      <c r="R6" s="6"/>
      <c r="S6" s="6"/>
    </row>
    <row r="7" spans="1:19" ht="31.2" customHeight="1" thickBot="1" x14ac:dyDescent="0.25">
      <c r="B7" s="253"/>
      <c r="C7" s="254"/>
      <c r="D7" s="254"/>
      <c r="E7" s="254"/>
      <c r="F7" s="254"/>
      <c r="G7" s="254"/>
      <c r="H7" s="254"/>
      <c r="I7" s="255"/>
    </row>
    <row r="8" spans="1:19" ht="15" customHeight="1" x14ac:dyDescent="0.2">
      <c r="B8" s="268" t="s">
        <v>16</v>
      </c>
      <c r="C8" s="269"/>
      <c r="D8" s="269"/>
      <c r="E8" s="270"/>
      <c r="F8" s="268" t="s">
        <v>40</v>
      </c>
      <c r="G8" s="269"/>
      <c r="H8" s="269"/>
      <c r="I8" s="271"/>
    </row>
    <row r="9" spans="1:19" ht="11.4" customHeight="1" x14ac:dyDescent="0.2">
      <c r="B9" s="67"/>
      <c r="C9" s="68"/>
      <c r="D9" s="69"/>
      <c r="E9" s="70"/>
      <c r="F9" s="71"/>
      <c r="G9" s="72"/>
      <c r="H9" s="72"/>
      <c r="I9" s="73"/>
    </row>
    <row r="10" spans="1:19" ht="13.2" thickBot="1" x14ac:dyDescent="0.25">
      <c r="B10" s="74"/>
      <c r="C10" s="75"/>
      <c r="D10" s="76" t="s">
        <v>17</v>
      </c>
      <c r="E10" s="77" t="s">
        <v>18</v>
      </c>
      <c r="F10" s="78" t="s">
        <v>19</v>
      </c>
      <c r="G10" s="79" t="s">
        <v>19</v>
      </c>
      <c r="H10" s="79" t="s">
        <v>60</v>
      </c>
      <c r="I10" s="80" t="s">
        <v>20</v>
      </c>
    </row>
    <row r="11" spans="1:19" ht="12.6" x14ac:dyDescent="0.2">
      <c r="B11" s="272" t="s">
        <v>21</v>
      </c>
      <c r="C11" s="273"/>
      <c r="D11" s="81">
        <v>450000</v>
      </c>
      <c r="E11" s="82">
        <v>0</v>
      </c>
      <c r="F11" s="83">
        <v>1</v>
      </c>
      <c r="G11" s="84" t="s">
        <v>46</v>
      </c>
      <c r="H11" s="85">
        <f>'Invulblad prijzen'!L43</f>
        <v>0</v>
      </c>
      <c r="I11" s="86">
        <f>-400*1.42^(0.000065*(H11-450000))+404.2</f>
        <v>404.18595163060985</v>
      </c>
    </row>
    <row r="12" spans="1:19" ht="12.6" hidden="1" x14ac:dyDescent="0.2">
      <c r="B12" s="274" t="s">
        <v>22</v>
      </c>
      <c r="C12" s="275"/>
      <c r="D12" s="87"/>
      <c r="E12" s="88"/>
      <c r="F12" s="89">
        <v>2</v>
      </c>
      <c r="G12" s="90" t="s">
        <v>23</v>
      </c>
      <c r="H12" s="91"/>
      <c r="I12" s="92">
        <f>0+(0-200)/(D11-D13)*(H12-D11)</f>
        <v>450</v>
      </c>
    </row>
    <row r="13" spans="1:19" ht="12" customHeight="1" thickBot="1" x14ac:dyDescent="0.25">
      <c r="B13" s="276" t="s">
        <v>24</v>
      </c>
      <c r="C13" s="277"/>
      <c r="D13" s="93">
        <v>250000</v>
      </c>
      <c r="E13" s="94">
        <v>400</v>
      </c>
      <c r="F13" s="89">
        <v>2</v>
      </c>
      <c r="G13" s="90" t="s">
        <v>56</v>
      </c>
      <c r="H13" s="91">
        <v>249500</v>
      </c>
      <c r="I13" s="92">
        <v>400</v>
      </c>
    </row>
    <row r="14" spans="1:19" ht="12" customHeight="1" x14ac:dyDescent="0.2">
      <c r="B14" s="95"/>
      <c r="C14" s="96"/>
      <c r="D14" s="96"/>
      <c r="E14" s="96"/>
      <c r="F14" s="89">
        <v>3</v>
      </c>
      <c r="G14" s="90" t="s">
        <v>57</v>
      </c>
      <c r="H14" s="91">
        <v>250000</v>
      </c>
      <c r="I14" s="92">
        <f t="shared" ref="I14:I19" si="0">-400*1.42^(0.000065*(H14-450000))+404.2</f>
        <v>400.00905931399086</v>
      </c>
    </row>
    <row r="15" spans="1:19" ht="12" customHeight="1" x14ac:dyDescent="0.2">
      <c r="B15" s="97"/>
      <c r="C15" s="98"/>
      <c r="D15" s="98"/>
      <c r="E15" s="98"/>
      <c r="F15" s="89">
        <v>4</v>
      </c>
      <c r="G15" s="90" t="s">
        <v>53</v>
      </c>
      <c r="H15" s="91">
        <v>300000</v>
      </c>
      <c r="I15" s="92">
        <f t="shared" si="0"/>
        <v>391.10068355755595</v>
      </c>
      <c r="J15" s="16"/>
    </row>
    <row r="16" spans="1:19" ht="12.6" x14ac:dyDescent="0.2">
      <c r="B16" s="97"/>
      <c r="C16" s="98"/>
      <c r="D16" s="98"/>
      <c r="E16" s="98"/>
      <c r="F16" s="89">
        <v>5</v>
      </c>
      <c r="G16" s="90" t="s">
        <v>54</v>
      </c>
      <c r="H16" s="91">
        <v>350000</v>
      </c>
      <c r="I16" s="92">
        <f t="shared" si="0"/>
        <v>363.25642572510725</v>
      </c>
    </row>
    <row r="17" spans="1:9" ht="12.6" x14ac:dyDescent="0.2">
      <c r="B17" s="97"/>
      <c r="C17" s="98"/>
      <c r="D17" s="98"/>
      <c r="E17" s="98"/>
      <c r="F17" s="89">
        <v>6</v>
      </c>
      <c r="G17" s="90" t="s">
        <v>55</v>
      </c>
      <c r="H17" s="91">
        <v>400000</v>
      </c>
      <c r="I17" s="92">
        <f t="shared" si="0"/>
        <v>276.22566776905182</v>
      </c>
    </row>
    <row r="18" spans="1:9" ht="11.4" customHeight="1" x14ac:dyDescent="0.2">
      <c r="B18" s="97"/>
      <c r="C18" s="98"/>
      <c r="D18" s="98"/>
      <c r="E18" s="98"/>
      <c r="F18" s="89">
        <v>7</v>
      </c>
      <c r="G18" s="90" t="s">
        <v>58</v>
      </c>
      <c r="H18" s="91">
        <v>450000</v>
      </c>
      <c r="I18" s="92">
        <f t="shared" si="0"/>
        <v>4.1999999999999886</v>
      </c>
    </row>
    <row r="19" spans="1:9" ht="12" customHeight="1" thickBot="1" x14ac:dyDescent="0.25">
      <c r="B19" s="97"/>
      <c r="C19" s="98"/>
      <c r="D19" s="98"/>
      <c r="E19" s="98"/>
      <c r="F19" s="99">
        <v>8</v>
      </c>
      <c r="G19" s="100" t="s">
        <v>59</v>
      </c>
      <c r="H19" s="101">
        <v>450500</v>
      </c>
      <c r="I19" s="92">
        <f t="shared" si="0"/>
        <v>-0.38461363850217367</v>
      </c>
    </row>
    <row r="20" spans="1:9" ht="14.4" customHeight="1" x14ac:dyDescent="0.2">
      <c r="B20" s="97"/>
      <c r="C20" s="98"/>
      <c r="D20" s="98"/>
      <c r="E20" s="98"/>
      <c r="F20" s="256" t="s">
        <v>62</v>
      </c>
      <c r="G20" s="257"/>
      <c r="H20" s="257"/>
      <c r="I20" s="258"/>
    </row>
    <row r="21" spans="1:9" ht="14.4" customHeight="1" x14ac:dyDescent="0.2">
      <c r="B21" s="97"/>
      <c r="C21" s="98"/>
      <c r="D21" s="98"/>
      <c r="E21" s="98"/>
      <c r="F21" s="259"/>
      <c r="G21" s="260"/>
      <c r="H21" s="260"/>
      <c r="I21" s="261"/>
    </row>
    <row r="22" spans="1:9" ht="14.4" customHeight="1" x14ac:dyDescent="0.2">
      <c r="B22" s="97"/>
      <c r="C22" s="98"/>
      <c r="D22" s="98"/>
      <c r="E22" s="98"/>
      <c r="F22" s="259"/>
      <c r="G22" s="260"/>
      <c r="H22" s="260"/>
      <c r="I22" s="261"/>
    </row>
    <row r="23" spans="1:9" ht="14.4" customHeight="1" x14ac:dyDescent="0.2">
      <c r="B23" s="97"/>
      <c r="C23" s="98"/>
      <c r="D23" s="98"/>
      <c r="E23" s="98"/>
      <c r="F23" s="259"/>
      <c r="G23" s="260"/>
      <c r="H23" s="260"/>
      <c r="I23" s="261"/>
    </row>
    <row r="24" spans="1:9" ht="14.4" customHeight="1" x14ac:dyDescent="0.2">
      <c r="B24" s="97"/>
      <c r="C24" s="98"/>
      <c r="D24" s="98"/>
      <c r="E24" s="98"/>
      <c r="F24" s="259"/>
      <c r="G24" s="260"/>
      <c r="H24" s="260"/>
      <c r="I24" s="261"/>
    </row>
    <row r="25" spans="1:9" ht="14.4" customHeight="1" x14ac:dyDescent="0.2">
      <c r="B25" s="97"/>
      <c r="C25" s="98"/>
      <c r="D25" s="98"/>
      <c r="E25" s="98"/>
      <c r="F25" s="259"/>
      <c r="G25" s="260"/>
      <c r="H25" s="260"/>
      <c r="I25" s="261"/>
    </row>
    <row r="26" spans="1:9" ht="14.4" customHeight="1" x14ac:dyDescent="0.2">
      <c r="B26" s="97"/>
      <c r="C26" s="98"/>
      <c r="D26" s="98"/>
      <c r="E26" s="98"/>
      <c r="F26" s="259"/>
      <c r="G26" s="260"/>
      <c r="H26" s="260"/>
      <c r="I26" s="261"/>
    </row>
    <row r="27" spans="1:9" ht="14.4" customHeight="1" x14ac:dyDescent="0.2">
      <c r="B27" s="97"/>
      <c r="C27" s="98"/>
      <c r="D27" s="98"/>
      <c r="E27" s="98"/>
      <c r="F27" s="259"/>
      <c r="G27" s="260"/>
      <c r="H27" s="260"/>
      <c r="I27" s="261"/>
    </row>
    <row r="28" spans="1:9" ht="14.4" customHeight="1" x14ac:dyDescent="0.2">
      <c r="B28" s="97"/>
      <c r="C28" s="98"/>
      <c r="D28" s="98"/>
      <c r="E28" s="98"/>
      <c r="F28" s="259"/>
      <c r="G28" s="260"/>
      <c r="H28" s="260"/>
      <c r="I28" s="261"/>
    </row>
    <row r="29" spans="1:9" ht="14.4" customHeight="1" x14ac:dyDescent="0.2">
      <c r="B29" s="97"/>
      <c r="C29" s="98"/>
      <c r="D29" s="102"/>
      <c r="E29" s="98"/>
      <c r="F29" s="259"/>
      <c r="G29" s="260"/>
      <c r="H29" s="260"/>
      <c r="I29" s="261"/>
    </row>
    <row r="30" spans="1:9" ht="14.4" customHeight="1" thickBot="1" x14ac:dyDescent="0.25">
      <c r="B30" s="103"/>
      <c r="C30" s="104"/>
      <c r="D30" s="104"/>
      <c r="E30" s="104"/>
      <c r="F30" s="262"/>
      <c r="G30" s="263"/>
      <c r="H30" s="263"/>
      <c r="I30" s="264"/>
    </row>
    <row r="32" spans="1:9" x14ac:dyDescent="0.2">
      <c r="A32" s="60"/>
      <c r="B32" s="60"/>
      <c r="C32" s="60"/>
      <c r="D32" s="60"/>
      <c r="E32" s="59"/>
      <c r="F32" s="59"/>
      <c r="G32" s="59"/>
      <c r="H32" s="59"/>
      <c r="I32" s="59"/>
    </row>
    <row r="33" spans="1:9" x14ac:dyDescent="0.2">
      <c r="A33" s="60"/>
      <c r="B33" s="60"/>
      <c r="C33" s="60"/>
      <c r="D33" s="60"/>
      <c r="E33" s="59"/>
      <c r="F33" s="59"/>
      <c r="G33" s="59"/>
      <c r="H33" s="59"/>
      <c r="I33" s="59"/>
    </row>
    <row r="34" spans="1:9" x14ac:dyDescent="0.2">
      <c r="A34" s="59"/>
      <c r="B34" s="59"/>
      <c r="C34" s="59"/>
      <c r="D34" s="59"/>
      <c r="E34" s="59"/>
      <c r="F34" s="59"/>
      <c r="G34" s="59"/>
      <c r="H34" s="59"/>
      <c r="I34" s="59"/>
    </row>
    <row r="35" spans="1:9" x14ac:dyDescent="0.2">
      <c r="A35" s="60"/>
      <c r="B35" s="60"/>
      <c r="C35" s="60"/>
      <c r="D35" s="60"/>
      <c r="E35" s="59"/>
      <c r="F35" s="59"/>
      <c r="G35" s="59"/>
      <c r="H35" s="59"/>
      <c r="I35" s="59"/>
    </row>
    <row r="36" spans="1:9" x14ac:dyDescent="0.2">
      <c r="A36" s="60"/>
      <c r="B36" s="60"/>
      <c r="C36" s="60"/>
      <c r="D36" s="60"/>
      <c r="E36" s="59"/>
      <c r="F36" s="59"/>
      <c r="G36" s="59"/>
      <c r="H36" s="59"/>
      <c r="I36" s="59"/>
    </row>
    <row r="37" spans="1:9" x14ac:dyDescent="0.2">
      <c r="A37" s="60"/>
      <c r="B37" s="60"/>
      <c r="C37" s="60"/>
      <c r="D37" s="60"/>
      <c r="E37" s="59"/>
      <c r="F37" s="59"/>
      <c r="G37" s="59"/>
      <c r="H37" s="59"/>
      <c r="I37" s="59"/>
    </row>
    <row r="38" spans="1:9" ht="14.4" customHeight="1" x14ac:dyDescent="0.2">
      <c r="A38" s="246"/>
      <c r="B38" s="61" t="s">
        <v>29</v>
      </c>
      <c r="C38" s="60"/>
      <c r="D38" s="60"/>
      <c r="E38" s="59"/>
      <c r="F38" s="59"/>
      <c r="G38" s="59"/>
      <c r="H38" s="59"/>
      <c r="I38" s="59"/>
    </row>
    <row r="39" spans="1:9" ht="14.4" customHeight="1" x14ac:dyDescent="0.2">
      <c r="A39" s="246"/>
      <c r="B39" s="62" t="s">
        <v>30</v>
      </c>
      <c r="C39" s="60"/>
      <c r="D39" s="60"/>
      <c r="E39" s="59"/>
      <c r="F39" s="59"/>
      <c r="G39" s="59"/>
      <c r="H39" s="59"/>
      <c r="I39" s="59"/>
    </row>
    <row r="40" spans="1:9" ht="14.4" customHeight="1" x14ac:dyDescent="0.2">
      <c r="A40" s="246"/>
      <c r="B40" s="62" t="s">
        <v>27</v>
      </c>
      <c r="C40" s="60"/>
      <c r="D40" s="60"/>
      <c r="E40" s="59"/>
      <c r="F40" s="59"/>
      <c r="G40" s="59"/>
      <c r="H40" s="59"/>
      <c r="I40" s="59"/>
    </row>
    <row r="41" spans="1:9" ht="12.6" customHeight="1" x14ac:dyDescent="0.2">
      <c r="A41" s="246"/>
      <c r="B41" s="54" t="s">
        <v>28</v>
      </c>
      <c r="C41" s="60"/>
      <c r="D41" s="60"/>
      <c r="E41" s="59"/>
      <c r="F41" s="59"/>
      <c r="G41" s="59"/>
      <c r="H41" s="59"/>
      <c r="I41" s="59"/>
    </row>
    <row r="42" spans="1:9" ht="12.6" customHeight="1" x14ac:dyDescent="0.2">
      <c r="A42" s="105"/>
      <c r="B42" s="54"/>
      <c r="C42" s="60"/>
      <c r="D42" s="60"/>
      <c r="E42" s="59"/>
      <c r="F42" s="59"/>
      <c r="G42" s="59"/>
      <c r="H42" s="59"/>
      <c r="I42" s="59"/>
    </row>
    <row r="43" spans="1:9" ht="12.6" customHeight="1" x14ac:dyDescent="0.2">
      <c r="A43" s="105" t="s">
        <v>26</v>
      </c>
      <c r="B43" s="63" t="s">
        <v>45</v>
      </c>
      <c r="C43" s="60" t="s">
        <v>44</v>
      </c>
      <c r="D43" s="60"/>
      <c r="E43" s="59"/>
      <c r="F43" s="59"/>
      <c r="G43" s="59"/>
      <c r="H43" s="59"/>
      <c r="I43" s="59"/>
    </row>
    <row r="44" spans="1:9" ht="12.6" customHeight="1" x14ac:dyDescent="0.2">
      <c r="A44" s="64">
        <v>250000</v>
      </c>
      <c r="B44" s="54">
        <f>-400*1.42^(0.000065*(A44-450000))+404.2</f>
        <v>400.00905931399086</v>
      </c>
      <c r="C44" s="60">
        <f>-400*1.42^(0.000065*('Invulblad prijzen'!L43-450000))+404.2</f>
        <v>404.18595163060985</v>
      </c>
      <c r="D44" s="60"/>
      <c r="E44" s="59"/>
      <c r="F44" s="59"/>
      <c r="G44" s="59"/>
      <c r="H44" s="59"/>
      <c r="I44" s="59"/>
    </row>
    <row r="45" spans="1:9" ht="13.2" customHeight="1" x14ac:dyDescent="0.2">
      <c r="A45" s="65">
        <v>255000</v>
      </c>
      <c r="B45" s="54">
        <f t="shared" ref="B45:B84" si="1">-400*1.42^(0.000065*(A45-450000))+404.2</f>
        <v>399.50316583702823</v>
      </c>
      <c r="C45" s="60"/>
      <c r="D45" s="60"/>
      <c r="E45" s="59"/>
      <c r="F45" s="59"/>
      <c r="G45" s="59"/>
      <c r="H45" s="59"/>
      <c r="I45" s="59"/>
    </row>
    <row r="46" spans="1:9" x14ac:dyDescent="0.2">
      <c r="A46" s="64">
        <v>260000</v>
      </c>
      <c r="B46" s="54">
        <f t="shared" si="1"/>
        <v>398.93620535167594</v>
      </c>
      <c r="C46" s="60"/>
      <c r="D46" s="60"/>
      <c r="E46" s="59"/>
      <c r="F46" s="59"/>
      <c r="G46" s="59"/>
      <c r="H46" s="59"/>
      <c r="I46" s="59"/>
    </row>
    <row r="47" spans="1:9" x14ac:dyDescent="0.2">
      <c r="A47" s="65">
        <v>265000</v>
      </c>
      <c r="B47" s="54">
        <f t="shared" si="1"/>
        <v>398.30080638610542</v>
      </c>
      <c r="C47" s="60"/>
      <c r="D47" s="60"/>
      <c r="E47" s="59"/>
      <c r="F47" s="59"/>
      <c r="G47" s="59"/>
      <c r="H47" s="59"/>
      <c r="I47" s="59"/>
    </row>
    <row r="48" spans="1:9" x14ac:dyDescent="0.2">
      <c r="A48" s="64">
        <v>270000</v>
      </c>
      <c r="B48" s="54">
        <f t="shared" si="1"/>
        <v>397.58870764928207</v>
      </c>
      <c r="C48" s="60"/>
      <c r="D48" s="60"/>
      <c r="E48" s="59"/>
      <c r="F48" s="59"/>
      <c r="G48" s="59"/>
      <c r="H48" s="59"/>
      <c r="I48" s="59"/>
    </row>
    <row r="49" spans="1:9" x14ac:dyDescent="0.2">
      <c r="A49" s="65">
        <v>275000</v>
      </c>
      <c r="B49" s="54">
        <f t="shared" si="1"/>
        <v>396.79065061982175</v>
      </c>
      <c r="C49" s="60"/>
      <c r="D49" s="60"/>
      <c r="E49" s="59"/>
      <c r="F49" s="59"/>
      <c r="G49" s="59"/>
      <c r="H49" s="59"/>
      <c r="I49" s="59"/>
    </row>
    <row r="50" spans="1:9" x14ac:dyDescent="0.2">
      <c r="A50" s="64">
        <v>280000</v>
      </c>
      <c r="B50" s="54">
        <f t="shared" si="1"/>
        <v>395.89625916911899</v>
      </c>
      <c r="C50" s="60"/>
      <c r="D50" s="60"/>
      <c r="E50" s="59"/>
      <c r="F50" s="59"/>
      <c r="G50" s="59"/>
      <c r="H50" s="59"/>
      <c r="I50" s="59"/>
    </row>
    <row r="51" spans="1:9" x14ac:dyDescent="0.2">
      <c r="A51" s="65">
        <v>285000</v>
      </c>
      <c r="B51" s="54">
        <f t="shared" si="1"/>
        <v>394.89390465363891</v>
      </c>
      <c r="C51" s="60"/>
      <c r="D51" s="60"/>
      <c r="E51" s="59"/>
      <c r="F51" s="59"/>
      <c r="G51" s="59"/>
      <c r="H51" s="59"/>
      <c r="I51" s="59"/>
    </row>
    <row r="52" spans="1:9" x14ac:dyDescent="0.2">
      <c r="A52" s="64">
        <v>290000</v>
      </c>
      <c r="B52" s="54">
        <f t="shared" si="1"/>
        <v>393.77055472233764</v>
      </c>
      <c r="C52" s="60"/>
      <c r="D52" s="60"/>
      <c r="E52" s="59"/>
      <c r="F52" s="59"/>
      <c r="G52" s="59"/>
      <c r="H52" s="59"/>
      <c r="I52" s="59"/>
    </row>
    <row r="53" spans="1:9" x14ac:dyDescent="0.2">
      <c r="A53" s="65">
        <v>295000</v>
      </c>
      <c r="B53" s="54">
        <f t="shared" si="1"/>
        <v>392.51160387344555</v>
      </c>
      <c r="C53" s="60"/>
      <c r="D53" s="60"/>
      <c r="E53" s="59"/>
      <c r="F53" s="59"/>
      <c r="G53" s="59"/>
      <c r="H53" s="59"/>
      <c r="I53" s="59"/>
    </row>
    <row r="54" spans="1:9" x14ac:dyDescent="0.2">
      <c r="A54" s="64">
        <v>300000</v>
      </c>
      <c r="B54" s="54">
        <f t="shared" si="1"/>
        <v>391.10068355755595</v>
      </c>
      <c r="C54" s="60"/>
      <c r="D54" s="60"/>
      <c r="E54" s="59"/>
      <c r="F54" s="59"/>
      <c r="G54" s="59"/>
      <c r="H54" s="59"/>
      <c r="I54" s="59"/>
    </row>
    <row r="55" spans="1:9" x14ac:dyDescent="0.2">
      <c r="A55" s="65">
        <v>305000</v>
      </c>
      <c r="B55" s="54">
        <f t="shared" si="1"/>
        <v>389.51944935803027</v>
      </c>
      <c r="C55" s="60"/>
      <c r="D55" s="60"/>
      <c r="E55" s="59"/>
      <c r="F55" s="59"/>
      <c r="G55" s="59"/>
      <c r="H55" s="59"/>
      <c r="I55" s="59"/>
    </row>
    <row r="56" spans="1:9" x14ac:dyDescent="0.2">
      <c r="A56" s="64">
        <v>310000</v>
      </c>
      <c r="B56" s="54">
        <f t="shared" si="1"/>
        <v>387.74734248169466</v>
      </c>
      <c r="C56" s="60"/>
      <c r="D56" s="60"/>
      <c r="E56" s="59"/>
      <c r="F56" s="59"/>
      <c r="G56" s="59"/>
      <c r="H56" s="59"/>
      <c r="I56" s="59"/>
    </row>
    <row r="57" spans="1:9" x14ac:dyDescent="0.2">
      <c r="A57" s="65">
        <v>315000</v>
      </c>
      <c r="B57" s="54">
        <f t="shared" si="1"/>
        <v>385.76132245879234</v>
      </c>
      <c r="C57" s="60"/>
      <c r="D57" s="60"/>
      <c r="E57" s="59"/>
      <c r="F57" s="59"/>
      <c r="G57" s="59"/>
      <c r="H57" s="59"/>
      <c r="I57" s="59"/>
    </row>
    <row r="58" spans="1:9" x14ac:dyDescent="0.2">
      <c r="A58" s="64">
        <v>320000</v>
      </c>
      <c r="B58" s="54">
        <f t="shared" si="1"/>
        <v>383.53556757682668</v>
      </c>
      <c r="C58" s="60"/>
      <c r="D58" s="60"/>
      <c r="E58" s="59"/>
      <c r="F58" s="59"/>
      <c r="G58" s="59"/>
      <c r="H58" s="59"/>
      <c r="I58" s="59"/>
    </row>
    <row r="59" spans="1:9" x14ac:dyDescent="0.2">
      <c r="A59" s="65">
        <v>325000</v>
      </c>
      <c r="B59" s="54">
        <f t="shared" si="1"/>
        <v>381.04113915341406</v>
      </c>
      <c r="C59" s="60"/>
      <c r="D59" s="60"/>
      <c r="E59" s="59"/>
      <c r="F59" s="59"/>
      <c r="G59" s="59"/>
      <c r="H59" s="59"/>
      <c r="I59" s="59"/>
    </row>
    <row r="60" spans="1:9" x14ac:dyDescent="0.2">
      <c r="A60" s="64">
        <v>330000</v>
      </c>
      <c r="B60" s="54">
        <f t="shared" si="1"/>
        <v>378.24560528311042</v>
      </c>
      <c r="C60" s="60"/>
      <c r="D60" s="60"/>
      <c r="E60" s="59"/>
      <c r="F60" s="59"/>
      <c r="G60" s="59"/>
      <c r="H60" s="59"/>
      <c r="I60" s="59"/>
    </row>
    <row r="61" spans="1:9" x14ac:dyDescent="0.2">
      <c r="A61" s="65">
        <v>335000</v>
      </c>
      <c r="B61" s="54">
        <f t="shared" si="1"/>
        <v>375.11261916626563</v>
      </c>
      <c r="C61" s="60"/>
      <c r="D61" s="60"/>
      <c r="E61" s="59"/>
      <c r="F61" s="59"/>
      <c r="G61" s="59"/>
      <c r="H61" s="59"/>
      <c r="I61" s="59"/>
    </row>
    <row r="62" spans="1:9" x14ac:dyDescent="0.2">
      <c r="A62" s="64">
        <v>340000</v>
      </c>
      <c r="B62" s="54">
        <f t="shared" si="1"/>
        <v>371.60144653744811</v>
      </c>
      <c r="C62" s="60"/>
      <c r="D62" s="60"/>
      <c r="E62" s="59"/>
      <c r="F62" s="59"/>
      <c r="G62" s="59"/>
      <c r="H62" s="59"/>
      <c r="I62" s="59"/>
    </row>
    <row r="63" spans="1:9" x14ac:dyDescent="0.2">
      <c r="A63" s="65">
        <v>345000</v>
      </c>
      <c r="B63" s="54">
        <f t="shared" si="1"/>
        <v>367.66643604918823</v>
      </c>
      <c r="C63" s="60"/>
      <c r="D63" s="60"/>
      <c r="E63" s="59"/>
      <c r="F63" s="59"/>
      <c r="G63" s="59"/>
      <c r="H63" s="59"/>
      <c r="I63" s="59"/>
    </row>
    <row r="64" spans="1:9" x14ac:dyDescent="0.2">
      <c r="A64" s="64">
        <v>350000</v>
      </c>
      <c r="B64" s="54">
        <f t="shared" si="1"/>
        <v>363.25642572510725</v>
      </c>
      <c r="C64" s="60"/>
      <c r="D64" s="60"/>
      <c r="E64" s="59"/>
      <c r="F64" s="59"/>
      <c r="G64" s="59"/>
      <c r="H64" s="59"/>
      <c r="I64" s="59"/>
    </row>
    <row r="65" spans="1:9" x14ac:dyDescent="0.2">
      <c r="A65" s="65">
        <v>355000</v>
      </c>
      <c r="B65" s="54">
        <f t="shared" si="1"/>
        <v>358.31407776529261</v>
      </c>
      <c r="C65" s="60"/>
      <c r="D65" s="60"/>
      <c r="E65" s="59"/>
      <c r="F65" s="59"/>
      <c r="G65" s="59"/>
      <c r="H65" s="59"/>
      <c r="I65" s="59"/>
    </row>
    <row r="66" spans="1:9" x14ac:dyDescent="0.2">
      <c r="A66" s="64">
        <v>360000</v>
      </c>
      <c r="B66" s="54">
        <f t="shared" si="1"/>
        <v>352.77513305523132</v>
      </c>
      <c r="C66" s="60"/>
      <c r="D66" s="60"/>
      <c r="E66" s="59"/>
      <c r="F66" s="59"/>
      <c r="G66" s="59"/>
      <c r="H66" s="59"/>
      <c r="I66" s="59"/>
    </row>
    <row r="67" spans="1:9" x14ac:dyDescent="0.2">
      <c r="A67" s="65">
        <v>365000</v>
      </c>
      <c r="B67" s="54">
        <f t="shared" si="1"/>
        <v>346.56757568562301</v>
      </c>
      <c r="C67" s="60"/>
      <c r="D67" s="60"/>
      <c r="E67" s="59"/>
      <c r="F67" s="59"/>
      <c r="G67" s="59"/>
      <c r="H67" s="59"/>
      <c r="I67" s="59"/>
    </row>
    <row r="68" spans="1:9" x14ac:dyDescent="0.2">
      <c r="A68" s="64">
        <v>370000</v>
      </c>
      <c r="B68" s="54">
        <f t="shared" si="1"/>
        <v>339.61069662037733</v>
      </c>
      <c r="C68" s="60"/>
      <c r="D68" s="60"/>
      <c r="E68" s="59"/>
      <c r="F68" s="59"/>
      <c r="G68" s="59"/>
      <c r="H68" s="59"/>
      <c r="I68" s="59"/>
    </row>
    <row r="69" spans="1:9" x14ac:dyDescent="0.2">
      <c r="A69" s="65">
        <v>375000</v>
      </c>
      <c r="B69" s="54">
        <f t="shared" si="1"/>
        <v>331.81404433885245</v>
      </c>
      <c r="C69" s="60"/>
      <c r="D69" s="60"/>
      <c r="E69" s="59"/>
      <c r="F69" s="59"/>
      <c r="G69" s="59"/>
      <c r="H69" s="59"/>
      <c r="I69" s="59"/>
    </row>
    <row r="70" spans="1:9" x14ac:dyDescent="0.2">
      <c r="A70" s="64">
        <v>380000</v>
      </c>
      <c r="B70" s="54">
        <f t="shared" si="1"/>
        <v>323.07624880885913</v>
      </c>
      <c r="C70" s="60"/>
      <c r="D70" s="60"/>
      <c r="E70" s="59"/>
      <c r="F70" s="59"/>
      <c r="G70" s="59"/>
      <c r="H70" s="59"/>
      <c r="I70" s="59"/>
    </row>
    <row r="71" spans="1:9" x14ac:dyDescent="0.2">
      <c r="A71" s="65">
        <v>385000</v>
      </c>
      <c r="B71" s="54">
        <f t="shared" si="1"/>
        <v>313.28370350003615</v>
      </c>
      <c r="C71" s="60"/>
      <c r="D71" s="60"/>
      <c r="E71" s="59"/>
      <c r="F71" s="59"/>
      <c r="G71" s="59"/>
      <c r="H71" s="59"/>
      <c r="I71" s="59"/>
    </row>
    <row r="72" spans="1:9" x14ac:dyDescent="0.2">
      <c r="A72" s="64">
        <v>390000</v>
      </c>
      <c r="B72" s="54">
        <f t="shared" si="1"/>
        <v>302.30908830147882</v>
      </c>
      <c r="C72" s="60"/>
      <c r="D72" s="60"/>
      <c r="E72" s="59"/>
      <c r="F72" s="59"/>
      <c r="G72" s="59"/>
      <c r="H72" s="59"/>
      <c r="I72" s="59"/>
    </row>
    <row r="73" spans="1:9" x14ac:dyDescent="0.2">
      <c r="A73" s="65">
        <v>395000</v>
      </c>
      <c r="B73" s="54">
        <f t="shared" si="1"/>
        <v>290.00971413898316</v>
      </c>
      <c r="C73" s="60"/>
      <c r="D73" s="60"/>
      <c r="E73" s="59"/>
      <c r="F73" s="59"/>
      <c r="G73" s="59"/>
      <c r="H73" s="59"/>
      <c r="I73" s="59"/>
    </row>
    <row r="74" spans="1:9" x14ac:dyDescent="0.2">
      <c r="A74" s="64">
        <v>400000</v>
      </c>
      <c r="B74" s="54">
        <f t="shared" si="1"/>
        <v>276.22566776905182</v>
      </c>
      <c r="C74" s="60"/>
      <c r="D74" s="60"/>
      <c r="E74" s="59"/>
      <c r="F74" s="59"/>
      <c r="G74" s="59"/>
      <c r="H74" s="59"/>
      <c r="I74" s="59"/>
    </row>
    <row r="75" spans="1:9" x14ac:dyDescent="0.2">
      <c r="A75" s="65">
        <v>405000</v>
      </c>
      <c r="B75" s="54">
        <f t="shared" si="1"/>
        <v>260.77773262875996</v>
      </c>
      <c r="C75" s="60"/>
      <c r="D75" s="60"/>
      <c r="E75" s="59"/>
      <c r="F75" s="59"/>
      <c r="G75" s="59"/>
      <c r="H75" s="59"/>
      <c r="I75" s="59"/>
    </row>
    <row r="76" spans="1:9" x14ac:dyDescent="0.2">
      <c r="A76" s="64">
        <v>410000</v>
      </c>
      <c r="B76" s="54">
        <f t="shared" si="1"/>
        <v>243.46505870891335</v>
      </c>
      <c r="C76" s="60"/>
      <c r="D76" s="60"/>
      <c r="E76" s="59"/>
      <c r="F76" s="59"/>
      <c r="G76" s="59"/>
      <c r="H76" s="59"/>
      <c r="I76" s="59"/>
    </row>
    <row r="77" spans="1:9" x14ac:dyDescent="0.2">
      <c r="A77" s="65">
        <v>415000</v>
      </c>
      <c r="B77" s="54">
        <f t="shared" si="1"/>
        <v>224.06255115480195</v>
      </c>
      <c r="C77" s="60"/>
      <c r="D77" s="60"/>
      <c r="E77" s="59"/>
      <c r="F77" s="59"/>
      <c r="G77" s="59"/>
      <c r="H77" s="59"/>
      <c r="I77" s="59"/>
    </row>
    <row r="78" spans="1:9" x14ac:dyDescent="0.2">
      <c r="A78" s="64">
        <v>420000</v>
      </c>
      <c r="B78" s="54">
        <f t="shared" si="1"/>
        <v>202.31794364181727</v>
      </c>
      <c r="C78" s="60"/>
      <c r="D78" s="60"/>
      <c r="E78" s="59"/>
      <c r="F78" s="59"/>
      <c r="G78" s="59"/>
      <c r="H78" s="59"/>
      <c r="I78" s="59"/>
    </row>
    <row r="79" spans="1:9" x14ac:dyDescent="0.2">
      <c r="A79" s="65">
        <v>425000</v>
      </c>
      <c r="B79" s="54">
        <f t="shared" si="1"/>
        <v>177.94851847473075</v>
      </c>
      <c r="C79" s="60"/>
      <c r="D79" s="60"/>
      <c r="E79" s="59"/>
      <c r="F79" s="59"/>
      <c r="G79" s="59"/>
      <c r="H79" s="59"/>
      <c r="I79" s="59"/>
    </row>
    <row r="80" spans="1:9" x14ac:dyDescent="0.2">
      <c r="A80" s="64">
        <v>430000</v>
      </c>
      <c r="B80" s="54">
        <f t="shared" si="1"/>
        <v>150.6374307662216</v>
      </c>
      <c r="C80" s="60"/>
      <c r="D80" s="60"/>
      <c r="E80" s="59"/>
      <c r="F80" s="59"/>
      <c r="G80" s="59"/>
      <c r="H80" s="59"/>
      <c r="I80" s="59"/>
    </row>
    <row r="81" spans="1:9" x14ac:dyDescent="0.2">
      <c r="A81" s="65">
        <v>435000</v>
      </c>
      <c r="B81" s="54">
        <f t="shared" si="1"/>
        <v>120.02958890258634</v>
      </c>
      <c r="C81" s="60"/>
      <c r="D81" s="60"/>
      <c r="E81" s="59"/>
      <c r="F81" s="59"/>
      <c r="G81" s="59"/>
      <c r="H81" s="59"/>
      <c r="I81" s="59"/>
    </row>
    <row r="82" spans="1:9" x14ac:dyDescent="0.2">
      <c r="A82" s="64">
        <v>440000</v>
      </c>
      <c r="B82" s="54">
        <f t="shared" si="1"/>
        <v>85.727037735522401</v>
      </c>
      <c r="C82" s="60"/>
      <c r="D82" s="60"/>
      <c r="E82" s="59"/>
      <c r="F82" s="59"/>
      <c r="G82" s="59"/>
      <c r="H82" s="59"/>
      <c r="I82" s="59"/>
    </row>
    <row r="83" spans="1:9" x14ac:dyDescent="0.2">
      <c r="A83" s="65">
        <v>445000</v>
      </c>
      <c r="B83" s="54">
        <f t="shared" si="1"/>
        <v>47.283784473455171</v>
      </c>
      <c r="C83" s="60"/>
      <c r="D83" s="60"/>
      <c r="E83" s="59"/>
      <c r="F83" s="59"/>
      <c r="G83" s="59"/>
      <c r="H83" s="59"/>
      <c r="I83" s="59"/>
    </row>
    <row r="84" spans="1:9" x14ac:dyDescent="0.2">
      <c r="A84" s="64">
        <v>450000</v>
      </c>
      <c r="B84" s="54">
        <f t="shared" si="1"/>
        <v>4.1999999999999886</v>
      </c>
      <c r="C84" s="60"/>
      <c r="D84" s="60"/>
      <c r="E84" s="59"/>
      <c r="F84" s="59"/>
      <c r="G84" s="59"/>
      <c r="H84" s="59"/>
      <c r="I84" s="59"/>
    </row>
    <row r="85" spans="1:9" x14ac:dyDescent="0.2">
      <c r="A85" s="54"/>
      <c r="B85" s="54"/>
      <c r="C85" s="60"/>
      <c r="D85" s="60"/>
      <c r="E85" s="59"/>
      <c r="F85" s="59"/>
      <c r="G85" s="59"/>
      <c r="H85" s="59"/>
      <c r="I85" s="59"/>
    </row>
    <row r="86" spans="1:9" x14ac:dyDescent="0.2">
      <c r="A86" s="54"/>
      <c r="B86" s="54"/>
      <c r="C86" s="60"/>
      <c r="D86" s="60"/>
      <c r="E86" s="59"/>
      <c r="F86" s="59"/>
      <c r="G86" s="59"/>
      <c r="H86" s="59"/>
      <c r="I86" s="59"/>
    </row>
    <row r="87" spans="1:9" x14ac:dyDescent="0.2">
      <c r="A87" s="54"/>
      <c r="B87" s="54"/>
      <c r="C87" s="60"/>
      <c r="D87" s="60"/>
      <c r="E87" s="59"/>
      <c r="F87" s="59"/>
      <c r="G87" s="59"/>
      <c r="H87" s="59"/>
      <c r="I87" s="59"/>
    </row>
    <row r="88" spans="1:9" x14ac:dyDescent="0.2">
      <c r="A88" s="54"/>
      <c r="B88" s="54"/>
      <c r="C88" s="60"/>
      <c r="D88" s="60"/>
      <c r="E88" s="59"/>
      <c r="F88" s="59"/>
      <c r="G88" s="59"/>
      <c r="H88" s="59"/>
      <c r="I88" s="59"/>
    </row>
    <row r="89" spans="1:9" x14ac:dyDescent="0.2">
      <c r="A89" s="54"/>
      <c r="B89" s="54"/>
      <c r="C89" s="60"/>
      <c r="D89" s="60"/>
      <c r="E89" s="59"/>
      <c r="F89" s="59"/>
      <c r="G89" s="59"/>
      <c r="H89" s="59"/>
      <c r="I89" s="59"/>
    </row>
    <row r="90" spans="1:9" x14ac:dyDescent="0.2">
      <c r="A90" s="54"/>
      <c r="B90" s="54"/>
      <c r="C90" s="60"/>
      <c r="D90" s="60"/>
      <c r="E90" s="59"/>
      <c r="F90" s="59"/>
      <c r="G90" s="59"/>
      <c r="H90" s="59"/>
      <c r="I90" s="59"/>
    </row>
    <row r="91" spans="1:9" x14ac:dyDescent="0.2">
      <c r="A91" s="54"/>
      <c r="B91" s="54"/>
      <c r="C91" s="60"/>
      <c r="D91" s="60"/>
      <c r="E91" s="59"/>
      <c r="F91" s="59"/>
      <c r="G91" s="59"/>
      <c r="H91" s="59"/>
      <c r="I91" s="59"/>
    </row>
    <row r="92" spans="1:9" x14ac:dyDescent="0.2">
      <c r="A92" s="54"/>
      <c r="B92" s="54"/>
      <c r="C92" s="60"/>
      <c r="D92" s="60"/>
      <c r="E92" s="59"/>
      <c r="F92" s="59"/>
      <c r="G92" s="59"/>
      <c r="H92" s="59"/>
      <c r="I92" s="59"/>
    </row>
    <row r="93" spans="1:9" x14ac:dyDescent="0.2">
      <c r="A93" s="54"/>
      <c r="B93" s="54"/>
      <c r="C93" s="60"/>
      <c r="D93" s="60"/>
      <c r="E93" s="59"/>
      <c r="F93" s="59"/>
      <c r="G93" s="59"/>
      <c r="H93" s="59"/>
      <c r="I93" s="59"/>
    </row>
    <row r="94" spans="1:9" x14ac:dyDescent="0.2">
      <c r="A94" s="54"/>
      <c r="B94" s="54"/>
      <c r="C94" s="60"/>
      <c r="D94" s="60"/>
      <c r="E94" s="59"/>
      <c r="F94" s="59"/>
      <c r="G94" s="59"/>
      <c r="H94" s="59"/>
      <c r="I94" s="59"/>
    </row>
    <row r="95" spans="1:9" x14ac:dyDescent="0.2">
      <c r="A95" s="54"/>
      <c r="B95" s="54"/>
      <c r="C95" s="60"/>
      <c r="D95" s="60"/>
      <c r="E95" s="59"/>
      <c r="F95" s="59"/>
      <c r="G95" s="59"/>
      <c r="H95" s="59"/>
      <c r="I95" s="59"/>
    </row>
    <row r="96" spans="1:9" x14ac:dyDescent="0.2">
      <c r="A96" s="66"/>
      <c r="B96" s="66"/>
      <c r="C96" s="59"/>
      <c r="D96" s="59"/>
      <c r="E96" s="59"/>
      <c r="F96" s="59"/>
      <c r="G96" s="59"/>
      <c r="H96" s="59"/>
      <c r="I96" s="59"/>
    </row>
    <row r="97" spans="1:9" x14ac:dyDescent="0.2">
      <c r="A97" s="66"/>
      <c r="B97" s="66"/>
      <c r="C97" s="59"/>
      <c r="D97" s="59"/>
      <c r="E97" s="59"/>
      <c r="F97" s="59"/>
      <c r="G97" s="59"/>
      <c r="H97" s="59"/>
      <c r="I97" s="59"/>
    </row>
    <row r="98" spans="1:9" x14ac:dyDescent="0.2">
      <c r="A98" s="59"/>
      <c r="B98" s="59"/>
      <c r="C98" s="59"/>
      <c r="D98" s="59"/>
      <c r="E98" s="59"/>
      <c r="F98" s="59"/>
      <c r="G98" s="59"/>
      <c r="H98" s="59"/>
      <c r="I98" s="59"/>
    </row>
    <row r="99" spans="1:9" x14ac:dyDescent="0.2">
      <c r="A99" s="59"/>
      <c r="B99" s="59"/>
      <c r="C99" s="59"/>
      <c r="D99" s="59"/>
      <c r="E99" s="59"/>
      <c r="F99" s="59"/>
      <c r="G99" s="59"/>
      <c r="H99" s="59"/>
      <c r="I99" s="59"/>
    </row>
    <row r="100" spans="1:9" x14ac:dyDescent="0.2">
      <c r="A100" s="59"/>
      <c r="B100" s="59"/>
      <c r="C100" s="59"/>
      <c r="D100" s="59"/>
      <c r="E100" s="59"/>
      <c r="F100" s="59"/>
      <c r="G100" s="59"/>
      <c r="H100" s="59"/>
      <c r="I100" s="59"/>
    </row>
    <row r="101" spans="1:9" x14ac:dyDescent="0.2">
      <c r="A101" s="59"/>
      <c r="B101" s="59"/>
      <c r="C101" s="59"/>
      <c r="D101" s="59"/>
      <c r="E101" s="59"/>
      <c r="F101" s="59"/>
      <c r="G101" s="59"/>
      <c r="H101" s="59"/>
      <c r="I101" s="59"/>
    </row>
    <row r="102" spans="1:9" x14ac:dyDescent="0.2">
      <c r="A102" s="59"/>
      <c r="B102" s="59"/>
      <c r="C102" s="59"/>
      <c r="D102" s="59"/>
      <c r="E102" s="59"/>
      <c r="F102" s="59"/>
      <c r="G102" s="59"/>
      <c r="H102" s="59"/>
      <c r="I102" s="59"/>
    </row>
    <row r="103" spans="1:9" x14ac:dyDescent="0.2">
      <c r="A103" s="59"/>
      <c r="B103" s="59"/>
      <c r="C103" s="59"/>
      <c r="D103" s="59"/>
      <c r="E103" s="59"/>
      <c r="F103" s="59"/>
      <c r="G103" s="59"/>
      <c r="H103" s="59"/>
      <c r="I103" s="59"/>
    </row>
    <row r="104" spans="1:9" x14ac:dyDescent="0.2">
      <c r="A104" s="59"/>
      <c r="B104" s="59"/>
      <c r="C104" s="59"/>
      <c r="D104" s="59"/>
      <c r="E104" s="59"/>
      <c r="F104" s="59"/>
      <c r="G104" s="59"/>
      <c r="H104" s="59"/>
      <c r="I104" s="59"/>
    </row>
    <row r="105" spans="1:9" x14ac:dyDescent="0.2">
      <c r="A105" s="59"/>
      <c r="B105" s="59"/>
      <c r="C105" s="59"/>
      <c r="D105" s="59"/>
      <c r="E105" s="59"/>
      <c r="F105" s="59"/>
      <c r="G105" s="59"/>
      <c r="H105" s="59"/>
      <c r="I105" s="59"/>
    </row>
    <row r="106" spans="1:9" x14ac:dyDescent="0.2">
      <c r="A106" s="59"/>
      <c r="B106" s="59"/>
      <c r="C106" s="59"/>
      <c r="D106" s="59"/>
      <c r="E106" s="59"/>
      <c r="F106" s="59"/>
      <c r="G106" s="59"/>
      <c r="H106" s="59"/>
      <c r="I106" s="59"/>
    </row>
    <row r="107" spans="1:9" x14ac:dyDescent="0.2">
      <c r="A107" s="59"/>
      <c r="B107" s="59"/>
      <c r="C107" s="59"/>
      <c r="D107" s="59"/>
      <c r="E107" s="59"/>
      <c r="F107" s="59"/>
      <c r="G107" s="59"/>
      <c r="H107" s="59"/>
      <c r="I107" s="59"/>
    </row>
    <row r="108" spans="1:9" x14ac:dyDescent="0.2">
      <c r="A108" s="59"/>
      <c r="B108" s="59"/>
      <c r="C108" s="59"/>
      <c r="D108" s="59"/>
      <c r="E108" s="59"/>
      <c r="F108" s="59"/>
      <c r="G108" s="59"/>
      <c r="H108" s="59"/>
      <c r="I108" s="59"/>
    </row>
    <row r="109" spans="1:9" x14ac:dyDescent="0.2">
      <c r="B109" s="53"/>
    </row>
    <row r="110" spans="1:9" x14ac:dyDescent="0.2">
      <c r="B110" s="53"/>
    </row>
    <row r="111" spans="1:9" x14ac:dyDescent="0.2">
      <c r="B111" s="53"/>
    </row>
    <row r="112" spans="1:9" x14ac:dyDescent="0.2">
      <c r="B112" s="53"/>
    </row>
    <row r="113" spans="2:2" x14ac:dyDescent="0.2">
      <c r="B113" s="53"/>
    </row>
    <row r="114" spans="2:2" x14ac:dyDescent="0.2">
      <c r="B114" s="53"/>
    </row>
    <row r="115" spans="2:2" x14ac:dyDescent="0.2">
      <c r="B115" s="53"/>
    </row>
    <row r="116" spans="2:2" x14ac:dyDescent="0.2">
      <c r="B116" s="53"/>
    </row>
    <row r="117" spans="2:2" x14ac:dyDescent="0.2">
      <c r="B117" s="53"/>
    </row>
    <row r="118" spans="2:2" x14ac:dyDescent="0.2">
      <c r="B118" s="53"/>
    </row>
    <row r="119" spans="2:2" x14ac:dyDescent="0.2">
      <c r="B119" s="53"/>
    </row>
    <row r="120" spans="2:2" x14ac:dyDescent="0.2">
      <c r="B120" s="53"/>
    </row>
  </sheetData>
  <sheetProtection algorithmName="SHA-512" hashValue="l5nw2fSThSKtizo0GyHj0ecaNNJXOR2ZcqFWQNo3RqZzlff/EZrlwD4NPgUbp6nL4yayMRKfXS+Y8T060g1Pfw==" saltValue="Ya1ymX1C1/+rj1NmRVrMVg==" spinCount="100000" sheet="1" objects="1" scenarios="1" selectLockedCells="1" selectUnlockedCells="1"/>
  <mergeCells count="9">
    <mergeCell ref="A38:A41"/>
    <mergeCell ref="B3:I7"/>
    <mergeCell ref="F20:I30"/>
    <mergeCell ref="B2:I2"/>
    <mergeCell ref="B8:E8"/>
    <mergeCell ref="F8:I8"/>
    <mergeCell ref="B11:C11"/>
    <mergeCell ref="B12:C12"/>
    <mergeCell ref="B13:C13"/>
  </mergeCells>
  <conditionalFormatting sqref="H11:H19">
    <cfRule type="cellIs" dxfId="3" priority="3" operator="greaterThan">
      <formula>$D$11</formula>
    </cfRule>
    <cfRule type="cellIs" dxfId="2" priority="4" operator="lessThan">
      <formula>$D$13</formula>
    </cfRule>
  </conditionalFormatting>
  <conditionalFormatting sqref="I11:I19">
    <cfRule type="cellIs" dxfId="1" priority="1" operator="lessThan">
      <formula>0</formula>
    </cfRule>
    <cfRule type="cellIs" dxfId="0" priority="2" operator="greaterThan">
      <formula>400.04</formula>
    </cfRule>
  </conditionalFormatting>
  <dataValidations disablePrompts="1" count="1">
    <dataValidation type="list" allowBlank="1" showInputMessage="1" showErrorMessage="1" sqref="K3:N3">
      <formula1>"Kromme,Lineair"</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 prijzen</vt:lpstr>
      <vt:lpstr>Score simulatie voor Prijs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2022-06-20T15:23:06Z</dcterms:modified>
</cp:coreProperties>
</file>