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gr. Frencken College/Schoonmaak 2022/Bestek/"/>
    </mc:Choice>
  </mc:AlternateContent>
  <xr:revisionPtr revIDLastSave="478" documentId="8_{DF9F4F31-B437-42C9-AFE5-C3A147929F2A}" xr6:coauthVersionLast="47" xr6:coauthVersionMax="47" xr10:uidLastSave="{ABB9EDC6-9CE5-48BA-B9D2-55F4A528842C}"/>
  <bookViews>
    <workbookView xWindow="-120" yWindow="-120" windowWidth="29040" windowHeight="15840" xr2:uid="{00000000-000D-0000-FFFF-FFFF00000000}"/>
  </bookViews>
  <sheets>
    <sheet name="KPI scoringsmodel" sheetId="4" r:id="rId1"/>
  </sheets>
  <definedNames>
    <definedName name="_xlnm.Print_Area" localSheetId="0">'KPI scoringsmodel'!$A$1:$S$37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1" i="4" l="1"/>
  <c r="H27" i="4"/>
  <c r="H20" i="4"/>
  <c r="H11" i="4"/>
  <c r="Q8" i="4" l="1"/>
  <c r="O8" i="4"/>
  <c r="M8" i="4"/>
  <c r="K8" i="4"/>
  <c r="Q7" i="4"/>
  <c r="O7" i="4"/>
  <c r="M7" i="4"/>
  <c r="K7" i="4"/>
  <c r="Q23" i="4" l="1"/>
  <c r="O23" i="4"/>
  <c r="M23" i="4"/>
  <c r="K23" i="4"/>
  <c r="Q22" i="4"/>
  <c r="O22" i="4"/>
  <c r="M22" i="4"/>
  <c r="K22" i="4"/>
  <c r="K15" i="4" l="1"/>
  <c r="M15" i="4"/>
  <c r="O15" i="4"/>
  <c r="Q15" i="4"/>
  <c r="K14" i="4"/>
  <c r="M14" i="4"/>
  <c r="O14" i="4"/>
  <c r="Q14" i="4"/>
  <c r="K13" i="4"/>
  <c r="M13" i="4"/>
  <c r="O13" i="4"/>
  <c r="Q13" i="4"/>
  <c r="Q19" i="4"/>
  <c r="O19" i="4"/>
  <c r="M19" i="4"/>
  <c r="K19" i="4"/>
  <c r="Q18" i="4"/>
  <c r="O18" i="4"/>
  <c r="M18" i="4"/>
  <c r="K18" i="4"/>
  <c r="Q30" i="4"/>
  <c r="O30" i="4"/>
  <c r="M30" i="4"/>
  <c r="K30" i="4"/>
  <c r="Q29" i="4"/>
  <c r="O29" i="4"/>
  <c r="M29" i="4"/>
  <c r="K29" i="4"/>
  <c r="H34" i="4" l="1"/>
  <c r="K24" i="4" l="1"/>
  <c r="M24" i="4"/>
  <c r="O24" i="4"/>
  <c r="K25" i="4"/>
  <c r="M25" i="4"/>
  <c r="O25" i="4"/>
  <c r="K26" i="4"/>
  <c r="M26" i="4"/>
  <c r="O26" i="4"/>
  <c r="K16" i="4"/>
  <c r="M16" i="4"/>
  <c r="O16" i="4"/>
  <c r="K17" i="4"/>
  <c r="M17" i="4"/>
  <c r="O17" i="4"/>
  <c r="K4" i="4"/>
  <c r="M4" i="4"/>
  <c r="O4" i="4"/>
  <c r="K5" i="4"/>
  <c r="M5" i="4"/>
  <c r="O5" i="4"/>
  <c r="K6" i="4"/>
  <c r="M6" i="4"/>
  <c r="O6" i="4"/>
  <c r="K9" i="4"/>
  <c r="M9" i="4"/>
  <c r="O9" i="4"/>
  <c r="K10" i="4"/>
  <c r="M10" i="4"/>
  <c r="O10" i="4"/>
  <c r="Q26" i="4"/>
  <c r="Q25" i="4"/>
  <c r="Q24" i="4"/>
  <c r="Q17" i="4"/>
  <c r="Q16" i="4"/>
  <c r="Q10" i="4"/>
  <c r="Q9" i="4"/>
  <c r="Q6" i="4"/>
  <c r="Q5" i="4"/>
  <c r="Q4" i="4"/>
  <c r="P31" i="4" l="1"/>
  <c r="J31" i="4"/>
  <c r="L31" i="4"/>
  <c r="N31" i="4"/>
  <c r="J20" i="4"/>
  <c r="J27" i="4"/>
  <c r="N27" i="4"/>
  <c r="L27" i="4"/>
  <c r="P27" i="4"/>
  <c r="P20" i="4"/>
  <c r="N20" i="4"/>
  <c r="L20" i="4"/>
  <c r="J11" i="4" l="1"/>
  <c r="J34" i="4" s="1"/>
  <c r="J36" i="4" s="1"/>
  <c r="P11" i="4"/>
  <c r="P34" i="4" s="1"/>
  <c r="P36" i="4" s="1"/>
  <c r="N11" i="4"/>
  <c r="N34" i="4" s="1"/>
  <c r="N36" i="4" s="1"/>
  <c r="L11" i="4"/>
  <c r="L34" i="4" s="1"/>
  <c r="L36" i="4" s="1"/>
</calcChain>
</file>

<file path=xl/sharedStrings.xml><?xml version="1.0" encoding="utf-8"?>
<sst xmlns="http://schemas.openxmlformats.org/spreadsheetml/2006/main" count="141" uniqueCount="71">
  <si>
    <t>Uitvoering</t>
  </si>
  <si>
    <t>Communicatie en evaluatie</t>
  </si>
  <si>
    <t>KPI nr.</t>
  </si>
  <si>
    <t>Norm</t>
  </si>
  <si>
    <t>Per kwartaal</t>
  </si>
  <si>
    <t>Scorings-mogelijkheden</t>
  </si>
  <si>
    <t>Score Q1</t>
  </si>
  <si>
    <t>Score Q2</t>
  </si>
  <si>
    <t>Score Q3</t>
  </si>
  <si>
    <t>Score Q4</t>
  </si>
  <si>
    <t>Verklaring Omtrent Gedrag (VOG)</t>
  </si>
  <si>
    <t>Voor iedere medewerker verstrekt</t>
  </si>
  <si>
    <t>Niet voor iedere medewerker verstrekt</t>
  </si>
  <si>
    <t>Verbeterplannen</t>
  </si>
  <si>
    <t>Voor iedere onvoldoende tijdig een plan</t>
  </si>
  <si>
    <t>Niet voor iedere onvoldoende een plan</t>
  </si>
  <si>
    <t>Totaal</t>
  </si>
  <si>
    <t>Klachten en afhandeling</t>
  </si>
  <si>
    <t>Financieel</t>
  </si>
  <si>
    <t>TOTAAL SCORE</t>
  </si>
  <si>
    <t>Score</t>
  </si>
  <si>
    <t xml:space="preserve">Onderwerp: Personeel </t>
  </si>
  <si>
    <t>Onderwerp: Uitvoering</t>
  </si>
  <si>
    <t>Onderwerp: Communicatie en evaluatie</t>
  </si>
  <si>
    <t>Onderwerp: Financieel</t>
  </si>
  <si>
    <t>Wie dient KPI aan te tonen?</t>
  </si>
  <si>
    <t>Bewijs aanleveren?</t>
  </si>
  <si>
    <t>Ja</t>
  </si>
  <si>
    <t>Nee</t>
  </si>
  <si>
    <t>Maximale score</t>
  </si>
  <si>
    <t>Inzet uren</t>
  </si>
  <si>
    <t>Alle uren zijn gewerkt en conform contract ingezet</t>
  </si>
  <si>
    <t>Eén of meerdere gebouwen worden de uren niet conform contract ingezet</t>
  </si>
  <si>
    <t>Contractafspraken</t>
  </si>
  <si>
    <t>Alle contractafspraken zijn uitgevoerd en nagekomen</t>
  </si>
  <si>
    <t>Ja, rapportage aanleveren</t>
  </si>
  <si>
    <t>Contractafspraken zijn niet uitgevoerd en/of nagekomen</t>
  </si>
  <si>
    <t>Ja, eenmalig overleggen  of bevestiging vanuit HR SMB</t>
  </si>
  <si>
    <t>De inzet van de uren is conform inschrijving van SMB</t>
  </si>
  <si>
    <t>De uitkomst van de kwaliteitsmeting(en) bevat geen onvoldoende(s)/afkeur(en).</t>
  </si>
  <si>
    <t>Managementrapportage</t>
  </si>
  <si>
    <t>Score per kwartaal</t>
  </si>
  <si>
    <t>Opmerking SMB</t>
  </si>
  <si>
    <t>Voor iedere medewerker is vóór tewerkstelling, een VOG verstrekt</t>
  </si>
  <si>
    <t>De managementrapportage zoals beschreven in c-&amp;-e-5. wordt tijdig en volledig aangeleverd.</t>
  </si>
  <si>
    <t>Alle toezeggingen in de beantwoording van de open vragen worden nagekomen door SMB. Deze KPI wordt na definitieve gunning uitgewerkt.</t>
  </si>
  <si>
    <t>BHV + EHBO</t>
  </si>
  <si>
    <t>De rapportage is tijdig verstuurd. Alle onderwerpen zijn opgenomen en/of onderbouwd.</t>
  </si>
  <si>
    <t>De rapportage is niet tijdig verstuurd of niet alle onderwerpen zijn opgenomen / onderbouwd.</t>
  </si>
  <si>
    <t>SMB (in de management-rapportage)</t>
  </si>
  <si>
    <t>Bij onvoldoende op een externe kwaliteitscontrole levert SMB binnen één week een verbeterplan aan.</t>
  </si>
  <si>
    <t>Kwaliteitsmeting (VSR methodiek)</t>
  </si>
  <si>
    <t>De uitkomst van de kwaliteitsmeting(en) bevat maximaal 1 onvoldoende/afkeur op een ruimtecategorie.</t>
  </si>
  <si>
    <t>Bijlage 8. KPI scoringsmodel - Mgr. Frencken College</t>
  </si>
  <si>
    <t>Looptijd contract: 1 januari 2023 - 31 december 2025. Optiejaren: 5 x 1 jaar
Opdrachtnemer: &lt;&gt;</t>
  </si>
  <si>
    <t>Opmerking Frencken College</t>
  </si>
  <si>
    <t>Mgr. Frencken College</t>
  </si>
  <si>
    <t>SMB / Mgr. Frencken College</t>
  </si>
  <si>
    <t>Geen klachten</t>
  </si>
  <si>
    <t>Maximaal één klacht, tijdig opgelost en teruggekoppeld.</t>
  </si>
  <si>
    <t>Méér dan één klacht én/of niet alle klachten tijdig opgelost en teruggekoppeld</t>
  </si>
  <si>
    <t>- Klachten over het reguliere schoonmaakproces worden op werkdagen binnen 24 uur hersteld;
- Bij ernstige verstoringen, waaronder calamiteiten, geldt een reactietijd van 1 uur;
- Van alle ontvangen klachten worden op werkdagen binnen 24 uur zowel een maatregel als een opvolging  teruggekoppeld; 
- Alle klachten die per email, per telefoon of in een formeel overleg worden gemeld, dienen door Opdrachtnemer te worden geregistreerd, inclusief maatregel en opvolging."</t>
  </si>
  <si>
    <t>Op locatie is minimaal één medewerker BHV getraind</t>
  </si>
  <si>
    <t>Er zijn geen medewerkers BHV getraind</t>
  </si>
  <si>
    <t>De uitkomst van de kwaliteitsmeting(en) bevat meer dan 1 onvoldoendes/afkeuren op een ruimtecategorie.</t>
  </si>
  <si>
    <t xml:space="preserve">Opdrachtnemer dient te allen tijde zorg te dragen voor een BHV'er met een rechtsgeldig EHBO diploma, inclusief jaarlijkse herhalingscursussen. </t>
  </si>
  <si>
    <t>De score dient in het eerste contractjaar per kwartaal minimaal 80% te zijn.  In het tweede contractjaar dient de score per kwartaal minimaal 85% te zijn. Vanaf het derde contractjaar dient de score per kwartaal minimaal 90% te zijn.</t>
  </si>
  <si>
    <t>Eenmaal per kwartaal wordt voor de locatie de kwaliteit volgens de VSR-KMS methodiek door Inkada vastgesteld.</t>
  </si>
  <si>
    <t>Werknemers-tevredenheid</t>
  </si>
  <si>
    <t>Inkada</t>
  </si>
  <si>
    <t>Deze KPI wordt na definitieve gunning uitgewerkt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</si>
</sst>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</cellStyleXfs>
  <cellXfs count="96">
    <xf numFmtId="0" fontId="0" fillId="0" borderId="0" xfId="0"/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1" fontId="10" fillId="4" borderId="2" xfId="2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1" fontId="10" fillId="4" borderId="1" xfId="2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7" fillId="4" borderId="2" xfId="2" applyNumberFormat="1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1" fontId="5" fillId="5" borderId="2" xfId="2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9" fontId="4" fillId="4" borderId="0" xfId="2" applyFont="1" applyFill="1" applyAlignment="1">
      <alignment vertical="center"/>
    </xf>
    <xf numFmtId="164" fontId="4" fillId="0" borderId="2" xfId="0" applyNumberFormat="1" applyFont="1" applyBorder="1"/>
    <xf numFmtId="0" fontId="0" fillId="0" borderId="2" xfId="0" applyBorder="1"/>
    <xf numFmtId="9" fontId="4" fillId="4" borderId="2" xfId="2" applyFont="1" applyFill="1" applyBorder="1" applyAlignment="1">
      <alignment vertical="center"/>
    </xf>
    <xf numFmtId="0" fontId="4" fillId="4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164" fontId="6" fillId="6" borderId="2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4" fillId="2" borderId="0" xfId="0" applyFont="1" applyFill="1"/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quotePrefix="1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</cellXfs>
  <cellStyles count="4">
    <cellStyle name="Procent" xfId="2" builtinId="5"/>
    <cellStyle name="Standaard" xfId="0" builtinId="0"/>
    <cellStyle name="Standaard 3" xfId="3" xr:uid="{9A20AA05-048F-4196-B85D-0941D6B5D17B}"/>
    <cellStyle name="Standaard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944-51CA-4649-81FB-029ADFC02E96}">
  <sheetPr>
    <pageSetUpPr fitToPage="1"/>
  </sheetPr>
  <dimension ref="B1:S37"/>
  <sheetViews>
    <sheetView tabSelected="1" view="pageBreakPreview" zoomScaleNormal="100" zoomScaleSheetLayoutView="100" workbookViewId="0">
      <pane ySplit="3" topLeftCell="A4" activePane="bottomLeft" state="frozen"/>
      <selection pane="bottomLeft" activeCell="B1" sqref="B1:P1"/>
    </sheetView>
  </sheetViews>
  <sheetFormatPr defaultRowHeight="14.25" x14ac:dyDescent="0.45"/>
  <cols>
    <col min="1" max="1" width="1.86328125" customWidth="1"/>
    <col min="2" max="2" width="7.265625" customWidth="1"/>
    <col min="3" max="3" width="21.86328125" style="6" customWidth="1"/>
    <col min="4" max="4" width="16.86328125" style="6" customWidth="1"/>
    <col min="5" max="5" width="19.265625" style="6" customWidth="1"/>
    <col min="6" max="6" width="48.265625" style="6" customWidth="1"/>
    <col min="7" max="7" width="44.1328125" customWidth="1"/>
    <col min="8" max="8" width="17.59765625" style="10" bestFit="1" customWidth="1"/>
    <col min="9" max="9" width="1.86328125" customWidth="1"/>
    <col min="10" max="10" width="6.265625" style="11" bestFit="1" customWidth="1"/>
    <col min="11" max="11" width="6.265625" style="5" hidden="1" customWidth="1"/>
    <col min="12" max="12" width="6.265625" style="5" bestFit="1" customWidth="1"/>
    <col min="13" max="13" width="6.265625" style="5" hidden="1" customWidth="1"/>
    <col min="14" max="14" width="6.265625" style="5" bestFit="1" customWidth="1"/>
    <col min="15" max="15" width="6.265625" style="5" hidden="1" customWidth="1"/>
    <col min="16" max="16" width="6.265625" style="5" bestFit="1" customWidth="1"/>
    <col min="17" max="17" width="6.265625" style="5" hidden="1" customWidth="1"/>
    <col min="18" max="18" width="14.1328125" customWidth="1"/>
    <col min="19" max="19" width="14.3984375" customWidth="1"/>
  </cols>
  <sheetData>
    <row r="1" spans="2:19" x14ac:dyDescent="0.45">
      <c r="B1" s="73" t="s">
        <v>53</v>
      </c>
      <c r="C1" s="73"/>
      <c r="D1" s="73"/>
      <c r="E1" s="73"/>
      <c r="F1" s="73"/>
      <c r="G1" s="73"/>
      <c r="H1" s="73"/>
      <c r="I1" s="74"/>
      <c r="J1" s="74"/>
      <c r="K1" s="74"/>
      <c r="L1" s="74"/>
      <c r="M1" s="74"/>
      <c r="N1" s="74"/>
      <c r="O1" s="74"/>
      <c r="P1" s="74"/>
    </row>
    <row r="2" spans="2:19" ht="34.5" customHeight="1" x14ac:dyDescent="0.45">
      <c r="B2" s="78" t="s">
        <v>54</v>
      </c>
      <c r="C2" s="78"/>
      <c r="D2" s="78"/>
      <c r="E2" s="78"/>
      <c r="F2" s="78"/>
      <c r="G2" s="78"/>
      <c r="H2" s="12"/>
      <c r="J2" s="79">
        <v>2023</v>
      </c>
      <c r="K2" s="79"/>
      <c r="L2" s="79"/>
      <c r="M2" s="79"/>
      <c r="N2" s="79"/>
      <c r="O2" s="79"/>
      <c r="P2" s="79"/>
      <c r="Q2" s="79"/>
    </row>
    <row r="3" spans="2:19" ht="29.25" x14ac:dyDescent="0.45">
      <c r="B3" s="1" t="s">
        <v>2</v>
      </c>
      <c r="C3" s="2" t="s">
        <v>21</v>
      </c>
      <c r="D3" s="3" t="s">
        <v>25</v>
      </c>
      <c r="E3" s="3" t="s">
        <v>26</v>
      </c>
      <c r="F3" s="2" t="s">
        <v>3</v>
      </c>
      <c r="G3" s="1" t="s">
        <v>4</v>
      </c>
      <c r="H3" s="8" t="s">
        <v>5</v>
      </c>
      <c r="J3" s="3" t="s">
        <v>6</v>
      </c>
      <c r="K3" s="3" t="s">
        <v>20</v>
      </c>
      <c r="L3" s="3" t="s">
        <v>7</v>
      </c>
      <c r="M3" s="3" t="s">
        <v>20</v>
      </c>
      <c r="N3" s="3" t="s">
        <v>8</v>
      </c>
      <c r="O3" s="3" t="s">
        <v>20</v>
      </c>
      <c r="P3" s="3" t="s">
        <v>9</v>
      </c>
      <c r="Q3" s="3" t="s">
        <v>20</v>
      </c>
      <c r="R3" s="3" t="s">
        <v>55</v>
      </c>
      <c r="S3" s="3" t="s">
        <v>42</v>
      </c>
    </row>
    <row r="4" spans="2:19" ht="15.75" customHeight="1" x14ac:dyDescent="0.45">
      <c r="B4" s="71">
        <v>1</v>
      </c>
      <c r="C4" s="72" t="s">
        <v>68</v>
      </c>
      <c r="D4" s="60"/>
      <c r="E4" s="76" t="s">
        <v>27</v>
      </c>
      <c r="F4" s="95" t="s">
        <v>70</v>
      </c>
      <c r="G4" s="54" t="s">
        <v>70</v>
      </c>
      <c r="H4" s="9">
        <v>10</v>
      </c>
      <c r="J4" s="7"/>
      <c r="K4" s="7">
        <f t="shared" ref="K4:K10" si="0">IF(J4="x",H4,0)</f>
        <v>0</v>
      </c>
      <c r="L4" s="7"/>
      <c r="M4" s="7">
        <f t="shared" ref="M4:M10" si="1">IF(L4="x",H4,0)</f>
        <v>0</v>
      </c>
      <c r="N4" s="7"/>
      <c r="O4" s="7">
        <f t="shared" ref="O4:O10" si="2">IF(N4="x",H4,0)</f>
        <v>0</v>
      </c>
      <c r="P4" s="7"/>
      <c r="Q4" s="7">
        <f t="shared" ref="Q4:Q10" si="3">IF(P4="x",H4,0)</f>
        <v>0</v>
      </c>
      <c r="R4" s="37"/>
      <c r="S4" s="37"/>
    </row>
    <row r="5" spans="2:19" ht="15.75" customHeight="1" x14ac:dyDescent="0.45">
      <c r="B5" s="71"/>
      <c r="C5" s="72"/>
      <c r="D5" s="75"/>
      <c r="E5" s="94"/>
      <c r="F5" s="95"/>
      <c r="G5" s="54" t="s">
        <v>70</v>
      </c>
      <c r="H5" s="9">
        <v>5</v>
      </c>
      <c r="I5" s="24"/>
      <c r="J5" s="7"/>
      <c r="K5" s="7">
        <f t="shared" si="0"/>
        <v>0</v>
      </c>
      <c r="L5" s="7"/>
      <c r="M5" s="7">
        <f t="shared" si="1"/>
        <v>0</v>
      </c>
      <c r="N5" s="7"/>
      <c r="O5" s="7">
        <f t="shared" si="2"/>
        <v>0</v>
      </c>
      <c r="P5" s="7"/>
      <c r="Q5" s="7">
        <f t="shared" si="3"/>
        <v>0</v>
      </c>
      <c r="R5" s="37"/>
      <c r="S5" s="37"/>
    </row>
    <row r="6" spans="2:19" ht="15.75" customHeight="1" x14ac:dyDescent="0.45">
      <c r="B6" s="71"/>
      <c r="C6" s="72"/>
      <c r="D6" s="61"/>
      <c r="E6" s="77"/>
      <c r="F6" s="95"/>
      <c r="G6" s="54" t="s">
        <v>70</v>
      </c>
      <c r="H6" s="9">
        <v>0</v>
      </c>
      <c r="I6" s="24"/>
      <c r="J6" s="7"/>
      <c r="K6" s="7">
        <f t="shared" si="0"/>
        <v>0</v>
      </c>
      <c r="L6" s="7"/>
      <c r="M6" s="7">
        <f t="shared" si="1"/>
        <v>0</v>
      </c>
      <c r="N6" s="7"/>
      <c r="O6" s="7">
        <f t="shared" si="2"/>
        <v>0</v>
      </c>
      <c r="P6" s="7"/>
      <c r="Q6" s="7">
        <f t="shared" si="3"/>
        <v>0</v>
      </c>
      <c r="R6" s="37"/>
      <c r="S6" s="37"/>
    </row>
    <row r="7" spans="2:19" ht="25.5" customHeight="1" x14ac:dyDescent="0.45">
      <c r="B7" s="66">
        <v>2</v>
      </c>
      <c r="C7" s="62" t="s">
        <v>46</v>
      </c>
      <c r="D7" s="81" t="s">
        <v>49</v>
      </c>
      <c r="E7" s="81" t="s">
        <v>27</v>
      </c>
      <c r="F7" s="62" t="s">
        <v>65</v>
      </c>
      <c r="G7" s="48" t="s">
        <v>62</v>
      </c>
      <c r="H7" s="49">
        <v>3</v>
      </c>
      <c r="I7" s="24"/>
      <c r="J7" s="52"/>
      <c r="K7" s="52">
        <f t="shared" ref="K7:K8" si="4">IF(J7="x",H7,0)</f>
        <v>0</v>
      </c>
      <c r="L7" s="52"/>
      <c r="M7" s="52">
        <f t="shared" ref="M7:M8" si="5">IF(L7="x",H7,0)</f>
        <v>0</v>
      </c>
      <c r="N7" s="52"/>
      <c r="O7" s="52">
        <f t="shared" ref="O7:O8" si="6">IF(N7="x",H7,0)</f>
        <v>0</v>
      </c>
      <c r="P7" s="52"/>
      <c r="Q7" s="52">
        <f t="shared" ref="Q7:Q8" si="7">IF(P7="x",H7,0)</f>
        <v>0</v>
      </c>
      <c r="R7" s="45"/>
      <c r="S7" s="45"/>
    </row>
    <row r="8" spans="2:19" ht="25.5" customHeight="1" x14ac:dyDescent="0.45">
      <c r="B8" s="68"/>
      <c r="C8" s="64"/>
      <c r="D8" s="82"/>
      <c r="E8" s="82"/>
      <c r="F8" s="64"/>
      <c r="G8" s="48" t="s">
        <v>63</v>
      </c>
      <c r="H8" s="49">
        <v>0</v>
      </c>
      <c r="I8" s="24"/>
      <c r="J8" s="52"/>
      <c r="K8" s="52">
        <f t="shared" si="4"/>
        <v>0</v>
      </c>
      <c r="L8" s="52"/>
      <c r="M8" s="52">
        <f t="shared" si="5"/>
        <v>0</v>
      </c>
      <c r="N8" s="52"/>
      <c r="O8" s="52">
        <f t="shared" si="6"/>
        <v>0</v>
      </c>
      <c r="P8" s="52"/>
      <c r="Q8" s="52">
        <f t="shared" si="7"/>
        <v>0</v>
      </c>
      <c r="R8" s="45"/>
      <c r="S8" s="45"/>
    </row>
    <row r="9" spans="2:19" ht="15.95" customHeight="1" x14ac:dyDescent="0.45">
      <c r="B9" s="60">
        <v>3</v>
      </c>
      <c r="C9" s="58" t="s">
        <v>10</v>
      </c>
      <c r="D9" s="60" t="s">
        <v>49</v>
      </c>
      <c r="E9" s="76" t="s">
        <v>37</v>
      </c>
      <c r="F9" s="58" t="s">
        <v>43</v>
      </c>
      <c r="G9" s="14" t="s">
        <v>11</v>
      </c>
      <c r="H9" s="17">
        <v>3</v>
      </c>
      <c r="I9" s="24"/>
      <c r="J9" s="53"/>
      <c r="K9" s="53">
        <f t="shared" si="0"/>
        <v>0</v>
      </c>
      <c r="L9" s="53"/>
      <c r="M9" s="53">
        <f t="shared" si="1"/>
        <v>0</v>
      </c>
      <c r="N9" s="53"/>
      <c r="O9" s="53">
        <f t="shared" si="2"/>
        <v>0</v>
      </c>
      <c r="P9" s="53"/>
      <c r="Q9" s="53">
        <f t="shared" si="3"/>
        <v>0</v>
      </c>
      <c r="R9" s="55"/>
      <c r="S9" s="55"/>
    </row>
    <row r="10" spans="2:19" ht="15.95" customHeight="1" x14ac:dyDescent="0.45">
      <c r="B10" s="61"/>
      <c r="C10" s="59"/>
      <c r="D10" s="61"/>
      <c r="E10" s="77"/>
      <c r="F10" s="59"/>
      <c r="G10" s="14" t="s">
        <v>12</v>
      </c>
      <c r="H10" s="17">
        <v>0</v>
      </c>
      <c r="I10" s="24"/>
      <c r="J10" s="53"/>
      <c r="K10" s="53">
        <f t="shared" si="0"/>
        <v>0</v>
      </c>
      <c r="L10" s="53"/>
      <c r="M10" s="53">
        <f t="shared" si="1"/>
        <v>0</v>
      </c>
      <c r="N10" s="53"/>
      <c r="O10" s="53">
        <f t="shared" si="2"/>
        <v>0</v>
      </c>
      <c r="P10" s="53"/>
      <c r="Q10" s="53">
        <f t="shared" si="3"/>
        <v>0</v>
      </c>
      <c r="R10" s="55"/>
      <c r="S10" s="55"/>
    </row>
    <row r="11" spans="2:19" s="4" customFormat="1" x14ac:dyDescent="0.45">
      <c r="B11" s="18"/>
      <c r="C11" s="19"/>
      <c r="D11" s="19"/>
      <c r="E11" s="19"/>
      <c r="F11" s="19"/>
      <c r="G11" s="20"/>
      <c r="H11" s="13">
        <f>H4+H7+H9</f>
        <v>16</v>
      </c>
      <c r="I11" s="51"/>
      <c r="J11" s="22">
        <f>SUM(K4:K10)</f>
        <v>0</v>
      </c>
      <c r="K11" s="23"/>
      <c r="L11" s="22">
        <f>SUM(M4:M10)</f>
        <v>0</v>
      </c>
      <c r="M11" s="22"/>
      <c r="N11" s="22">
        <f>SUM(O4:O10)</f>
        <v>0</v>
      </c>
      <c r="O11" s="22"/>
      <c r="P11" s="22">
        <f>SUM(Q4:Q10)</f>
        <v>0</v>
      </c>
      <c r="Q11" s="39"/>
      <c r="R11" s="22"/>
      <c r="S11" s="22"/>
    </row>
    <row r="12" spans="2:19" ht="29.25" x14ac:dyDescent="0.45">
      <c r="B12" s="1" t="s">
        <v>2</v>
      </c>
      <c r="C12" s="2" t="s">
        <v>22</v>
      </c>
      <c r="D12" s="3" t="s">
        <v>25</v>
      </c>
      <c r="E12" s="3" t="s">
        <v>26</v>
      </c>
      <c r="F12" s="2" t="s">
        <v>3</v>
      </c>
      <c r="G12" s="1" t="s">
        <v>4</v>
      </c>
      <c r="H12" s="8" t="s">
        <v>5</v>
      </c>
      <c r="I12" s="24"/>
      <c r="J12" s="21" t="s">
        <v>6</v>
      </c>
      <c r="K12" s="3" t="s">
        <v>20</v>
      </c>
      <c r="L12" s="21" t="s">
        <v>7</v>
      </c>
      <c r="M12" s="3" t="s">
        <v>20</v>
      </c>
      <c r="N12" s="21" t="s">
        <v>8</v>
      </c>
      <c r="O12" s="3" t="s">
        <v>20</v>
      </c>
      <c r="P12" s="21" t="s">
        <v>9</v>
      </c>
      <c r="Q12" s="40" t="s">
        <v>20</v>
      </c>
      <c r="R12" s="3" t="s">
        <v>55</v>
      </c>
      <c r="S12" s="3" t="s">
        <v>42</v>
      </c>
    </row>
    <row r="13" spans="2:19" ht="19.5" x14ac:dyDescent="0.45">
      <c r="B13" s="65">
        <v>4</v>
      </c>
      <c r="C13" s="69" t="s">
        <v>51</v>
      </c>
      <c r="D13" s="65" t="s">
        <v>69</v>
      </c>
      <c r="E13" s="66" t="s">
        <v>35</v>
      </c>
      <c r="F13" s="62" t="s">
        <v>67</v>
      </c>
      <c r="G13" s="48" t="s">
        <v>39</v>
      </c>
      <c r="H13" s="49">
        <v>10</v>
      </c>
      <c r="I13" s="24"/>
      <c r="J13" s="57"/>
      <c r="K13" s="57">
        <f t="shared" ref="K13:K15" si="8">IF(J13="x",H13,0)</f>
        <v>0</v>
      </c>
      <c r="L13" s="57"/>
      <c r="M13" s="57">
        <f t="shared" ref="M13:M15" si="9">IF(L13="x",H13,0)</f>
        <v>0</v>
      </c>
      <c r="N13" s="57"/>
      <c r="O13" s="57">
        <f t="shared" ref="O13:O15" si="10">IF(N13="x",H13,0)</f>
        <v>0</v>
      </c>
      <c r="P13" s="57"/>
      <c r="Q13" s="47">
        <f t="shared" ref="Q13:Q15" si="11">IF(P13="x",H13,0)</f>
        <v>0</v>
      </c>
      <c r="R13" s="45"/>
      <c r="S13" s="45"/>
    </row>
    <row r="14" spans="2:19" ht="19.5" x14ac:dyDescent="0.45">
      <c r="B14" s="65"/>
      <c r="C14" s="69"/>
      <c r="D14" s="65"/>
      <c r="E14" s="67"/>
      <c r="F14" s="63"/>
      <c r="G14" s="48" t="s">
        <v>52</v>
      </c>
      <c r="H14" s="49">
        <v>3</v>
      </c>
      <c r="I14" s="24"/>
      <c r="J14" s="57"/>
      <c r="K14" s="57">
        <f t="shared" si="8"/>
        <v>0</v>
      </c>
      <c r="L14" s="57"/>
      <c r="M14" s="57">
        <f t="shared" si="9"/>
        <v>0</v>
      </c>
      <c r="N14" s="57"/>
      <c r="O14" s="57">
        <f t="shared" si="10"/>
        <v>0</v>
      </c>
      <c r="P14" s="57"/>
      <c r="Q14" s="47">
        <f t="shared" si="11"/>
        <v>0</v>
      </c>
      <c r="R14" s="45"/>
      <c r="S14" s="45"/>
    </row>
    <row r="15" spans="2:19" ht="19.5" x14ac:dyDescent="0.45">
      <c r="B15" s="65"/>
      <c r="C15" s="69"/>
      <c r="D15" s="65"/>
      <c r="E15" s="68"/>
      <c r="F15" s="64"/>
      <c r="G15" s="48" t="s">
        <v>64</v>
      </c>
      <c r="H15" s="49">
        <v>0</v>
      </c>
      <c r="I15" s="24"/>
      <c r="J15" s="57"/>
      <c r="K15" s="57">
        <f t="shared" si="8"/>
        <v>0</v>
      </c>
      <c r="L15" s="57"/>
      <c r="M15" s="57">
        <f t="shared" si="9"/>
        <v>0</v>
      </c>
      <c r="N15" s="57"/>
      <c r="O15" s="57">
        <f t="shared" si="10"/>
        <v>0</v>
      </c>
      <c r="P15" s="57"/>
      <c r="Q15" s="47">
        <f t="shared" si="11"/>
        <v>0</v>
      </c>
      <c r="R15" s="45"/>
      <c r="S15" s="45"/>
    </row>
    <row r="16" spans="2:19" ht="15.95" customHeight="1" x14ac:dyDescent="0.45">
      <c r="B16" s="80">
        <v>5</v>
      </c>
      <c r="C16" s="72" t="s">
        <v>13</v>
      </c>
      <c r="D16" s="71" t="s">
        <v>57</v>
      </c>
      <c r="E16" s="71" t="s">
        <v>27</v>
      </c>
      <c r="F16" s="72" t="s">
        <v>50</v>
      </c>
      <c r="G16" s="14" t="s">
        <v>14</v>
      </c>
      <c r="H16" s="17">
        <v>5</v>
      </c>
      <c r="I16" s="24"/>
      <c r="J16" s="56"/>
      <c r="K16" s="56">
        <f t="shared" ref="K16:K19" si="12">IF(J16="x",H16,0)</f>
        <v>0</v>
      </c>
      <c r="L16" s="56"/>
      <c r="M16" s="56">
        <f t="shared" ref="M16:M19" si="13">IF(L16="x",H16,0)</f>
        <v>0</v>
      </c>
      <c r="N16" s="56"/>
      <c r="O16" s="56">
        <f t="shared" ref="O16:O19" si="14">IF(N16="x",H16,0)</f>
        <v>0</v>
      </c>
      <c r="P16" s="56"/>
      <c r="Q16" s="41">
        <f t="shared" ref="Q16:Q19" si="15">IF(P16="x",H16,0)</f>
        <v>0</v>
      </c>
      <c r="R16" s="55"/>
      <c r="S16" s="55"/>
    </row>
    <row r="17" spans="2:19" ht="15.95" customHeight="1" x14ac:dyDescent="0.45">
      <c r="B17" s="80"/>
      <c r="C17" s="72"/>
      <c r="D17" s="71"/>
      <c r="E17" s="71"/>
      <c r="F17" s="72"/>
      <c r="G17" s="14" t="s">
        <v>15</v>
      </c>
      <c r="H17" s="17">
        <v>0</v>
      </c>
      <c r="I17" s="24"/>
      <c r="J17" s="56"/>
      <c r="K17" s="56">
        <f t="shared" si="12"/>
        <v>0</v>
      </c>
      <c r="L17" s="56"/>
      <c r="M17" s="56">
        <f t="shared" si="13"/>
        <v>0</v>
      </c>
      <c r="N17" s="56"/>
      <c r="O17" s="56">
        <f t="shared" si="14"/>
        <v>0</v>
      </c>
      <c r="P17" s="56"/>
      <c r="Q17" s="41">
        <f t="shared" si="15"/>
        <v>0</v>
      </c>
      <c r="R17" s="55"/>
      <c r="S17" s="55"/>
    </row>
    <row r="18" spans="2:19" ht="22.5" customHeight="1" x14ac:dyDescent="0.45">
      <c r="B18" s="65">
        <v>6</v>
      </c>
      <c r="C18" s="69" t="s">
        <v>33</v>
      </c>
      <c r="D18" s="70" t="s">
        <v>57</v>
      </c>
      <c r="E18" s="70" t="s">
        <v>28</v>
      </c>
      <c r="F18" s="69" t="s">
        <v>45</v>
      </c>
      <c r="G18" s="48" t="s">
        <v>34</v>
      </c>
      <c r="H18" s="49">
        <v>10</v>
      </c>
      <c r="I18" s="24"/>
      <c r="J18" s="44"/>
      <c r="K18" s="44">
        <f t="shared" si="12"/>
        <v>0</v>
      </c>
      <c r="L18" s="44"/>
      <c r="M18" s="44">
        <f t="shared" si="13"/>
        <v>0</v>
      </c>
      <c r="N18" s="44"/>
      <c r="O18" s="44">
        <f t="shared" si="14"/>
        <v>0</v>
      </c>
      <c r="P18" s="44"/>
      <c r="Q18" s="47">
        <f t="shared" si="15"/>
        <v>0</v>
      </c>
      <c r="R18" s="45"/>
      <c r="S18" s="45"/>
    </row>
    <row r="19" spans="2:19" ht="22.5" customHeight="1" x14ac:dyDescent="0.45">
      <c r="B19" s="65"/>
      <c r="C19" s="69"/>
      <c r="D19" s="70"/>
      <c r="E19" s="70"/>
      <c r="F19" s="69"/>
      <c r="G19" s="48" t="s">
        <v>36</v>
      </c>
      <c r="H19" s="49">
        <v>0</v>
      </c>
      <c r="I19" s="24"/>
      <c r="J19" s="44"/>
      <c r="K19" s="44">
        <f t="shared" si="12"/>
        <v>0</v>
      </c>
      <c r="L19" s="44"/>
      <c r="M19" s="44">
        <f t="shared" si="13"/>
        <v>0</v>
      </c>
      <c r="N19" s="44"/>
      <c r="O19" s="44">
        <f t="shared" si="14"/>
        <v>0</v>
      </c>
      <c r="P19" s="44"/>
      <c r="Q19" s="47">
        <f t="shared" si="15"/>
        <v>0</v>
      </c>
      <c r="R19" s="45"/>
      <c r="S19" s="45"/>
    </row>
    <row r="20" spans="2:19" s="4" customFormat="1" x14ac:dyDescent="0.45">
      <c r="B20" s="25" t="s">
        <v>16</v>
      </c>
      <c r="C20" s="26" t="s">
        <v>0</v>
      </c>
      <c r="D20" s="26"/>
      <c r="E20" s="26"/>
      <c r="F20" s="26"/>
      <c r="G20" s="27"/>
      <c r="H20" s="15">
        <f>H13+H16+H18</f>
        <v>25</v>
      </c>
      <c r="I20" s="51"/>
      <c r="J20" s="22">
        <f>SUM(K13:K19)</f>
        <v>0</v>
      </c>
      <c r="K20" s="22"/>
      <c r="L20" s="22">
        <f>SUM(M13:M19)</f>
        <v>0</v>
      </c>
      <c r="M20" s="22"/>
      <c r="N20" s="22">
        <f>SUM(O13:O19)</f>
        <v>0</v>
      </c>
      <c r="O20" s="22"/>
      <c r="P20" s="22">
        <f>SUM(Q13:Q19)</f>
        <v>0</v>
      </c>
      <c r="Q20" s="39"/>
      <c r="R20" s="22"/>
      <c r="S20" s="22"/>
    </row>
    <row r="21" spans="2:19" ht="29.25" x14ac:dyDescent="0.45">
      <c r="B21" s="1" t="s">
        <v>2</v>
      </c>
      <c r="C21" s="2" t="s">
        <v>23</v>
      </c>
      <c r="D21" s="3" t="s">
        <v>25</v>
      </c>
      <c r="E21" s="3" t="s">
        <v>26</v>
      </c>
      <c r="F21" s="2" t="s">
        <v>3</v>
      </c>
      <c r="G21" s="1" t="s">
        <v>4</v>
      </c>
      <c r="H21" s="8" t="s">
        <v>5</v>
      </c>
      <c r="I21" s="24"/>
      <c r="J21" s="3" t="s">
        <v>6</v>
      </c>
      <c r="K21" s="3" t="s">
        <v>20</v>
      </c>
      <c r="L21" s="3" t="s">
        <v>7</v>
      </c>
      <c r="M21" s="3" t="s">
        <v>20</v>
      </c>
      <c r="N21" s="3" t="s">
        <v>8</v>
      </c>
      <c r="O21" s="3" t="s">
        <v>20</v>
      </c>
      <c r="P21" s="3" t="s">
        <v>9</v>
      </c>
      <c r="Q21" s="40" t="s">
        <v>20</v>
      </c>
      <c r="R21" s="3" t="s">
        <v>55</v>
      </c>
      <c r="S21" s="3" t="s">
        <v>42</v>
      </c>
    </row>
    <row r="22" spans="2:19" ht="21.95" customHeight="1" x14ac:dyDescent="0.45">
      <c r="B22" s="60">
        <v>7</v>
      </c>
      <c r="C22" s="58" t="s">
        <v>40</v>
      </c>
      <c r="D22" s="60" t="s">
        <v>56</v>
      </c>
      <c r="E22" s="60" t="s">
        <v>28</v>
      </c>
      <c r="F22" s="92" t="s">
        <v>44</v>
      </c>
      <c r="G22" s="34" t="s">
        <v>47</v>
      </c>
      <c r="H22" s="17">
        <v>5</v>
      </c>
      <c r="I22" s="24"/>
      <c r="J22" s="33"/>
      <c r="K22" s="33">
        <f t="shared" ref="K22:K23" si="16">IF(J22="x",H22,0)</f>
        <v>0</v>
      </c>
      <c r="L22" s="33"/>
      <c r="M22" s="33">
        <f t="shared" ref="M22:M23" si="17">IF(L22="x",H22,0)</f>
        <v>0</v>
      </c>
      <c r="N22" s="33"/>
      <c r="O22" s="33">
        <f t="shared" ref="O22:O23" si="18">IF(N22="x",H22,0)</f>
        <v>0</v>
      </c>
      <c r="P22" s="33"/>
      <c r="Q22" s="41">
        <f t="shared" ref="Q22:Q23" si="19">IF(P22="x",H22,0)</f>
        <v>0</v>
      </c>
      <c r="R22" s="37"/>
      <c r="S22" s="37"/>
    </row>
    <row r="23" spans="2:19" ht="21.95" customHeight="1" x14ac:dyDescent="0.45">
      <c r="B23" s="61"/>
      <c r="C23" s="59"/>
      <c r="D23" s="61"/>
      <c r="E23" s="61"/>
      <c r="F23" s="93"/>
      <c r="G23" s="16" t="s">
        <v>48</v>
      </c>
      <c r="H23" s="17">
        <v>0</v>
      </c>
      <c r="I23" s="24"/>
      <c r="J23" s="33"/>
      <c r="K23" s="33">
        <f t="shared" si="16"/>
        <v>0</v>
      </c>
      <c r="L23" s="33"/>
      <c r="M23" s="33">
        <f t="shared" si="17"/>
        <v>0</v>
      </c>
      <c r="N23" s="33"/>
      <c r="O23" s="33">
        <f t="shared" si="18"/>
        <v>0</v>
      </c>
      <c r="P23" s="33"/>
      <c r="Q23" s="41">
        <f t="shared" si="19"/>
        <v>0</v>
      </c>
      <c r="R23" s="37"/>
      <c r="S23" s="37"/>
    </row>
    <row r="24" spans="2:19" ht="39" customHeight="1" x14ac:dyDescent="0.45">
      <c r="B24" s="70">
        <v>8</v>
      </c>
      <c r="C24" s="87" t="s">
        <v>17</v>
      </c>
      <c r="D24" s="66" t="s">
        <v>56</v>
      </c>
      <c r="E24" s="66" t="s">
        <v>28</v>
      </c>
      <c r="F24" s="90" t="s">
        <v>61</v>
      </c>
      <c r="G24" s="43" t="s">
        <v>58</v>
      </c>
      <c r="H24" s="46">
        <v>10</v>
      </c>
      <c r="I24" s="24"/>
      <c r="J24" s="50"/>
      <c r="K24" s="44">
        <f t="shared" ref="K24:K26" si="20">IF(J24="x",H24,0)</f>
        <v>0</v>
      </c>
      <c r="L24" s="50"/>
      <c r="M24" s="44">
        <f t="shared" ref="M24:M26" si="21">IF(L24="x",H24,0)</f>
        <v>0</v>
      </c>
      <c r="N24" s="50"/>
      <c r="O24" s="44">
        <f t="shared" ref="O24:O26" si="22">IF(N24="x",H24,0)</f>
        <v>0</v>
      </c>
      <c r="P24" s="50"/>
      <c r="Q24" s="47">
        <f t="shared" ref="Q24:Q26" si="23">IF(P24="x",H24,0)</f>
        <v>0</v>
      </c>
      <c r="R24" s="45"/>
      <c r="S24" s="45"/>
    </row>
    <row r="25" spans="2:19" ht="39" customHeight="1" x14ac:dyDescent="0.45">
      <c r="B25" s="70"/>
      <c r="C25" s="88"/>
      <c r="D25" s="67"/>
      <c r="E25" s="67"/>
      <c r="F25" s="91"/>
      <c r="G25" s="48" t="s">
        <v>59</v>
      </c>
      <c r="H25" s="46">
        <v>5</v>
      </c>
      <c r="I25" s="24"/>
      <c r="J25" s="50"/>
      <c r="K25" s="44">
        <f t="shared" si="20"/>
        <v>0</v>
      </c>
      <c r="L25" s="50"/>
      <c r="M25" s="44">
        <f t="shared" si="21"/>
        <v>0</v>
      </c>
      <c r="N25" s="50"/>
      <c r="O25" s="44">
        <f t="shared" si="22"/>
        <v>0</v>
      </c>
      <c r="P25" s="50"/>
      <c r="Q25" s="47">
        <f t="shared" si="23"/>
        <v>0</v>
      </c>
      <c r="R25" s="45"/>
      <c r="S25" s="45"/>
    </row>
    <row r="26" spans="2:19" ht="39" customHeight="1" x14ac:dyDescent="0.45">
      <c r="B26" s="70"/>
      <c r="C26" s="89"/>
      <c r="D26" s="68"/>
      <c r="E26" s="68"/>
      <c r="F26" s="91"/>
      <c r="G26" s="43" t="s">
        <v>60</v>
      </c>
      <c r="H26" s="46">
        <v>0</v>
      </c>
      <c r="I26" s="24"/>
      <c r="J26" s="50"/>
      <c r="K26" s="44">
        <f t="shared" si="20"/>
        <v>0</v>
      </c>
      <c r="L26" s="50"/>
      <c r="M26" s="44">
        <f t="shared" si="21"/>
        <v>0</v>
      </c>
      <c r="N26" s="50"/>
      <c r="O26" s="44">
        <f t="shared" si="22"/>
        <v>0</v>
      </c>
      <c r="P26" s="50"/>
      <c r="Q26" s="47">
        <f t="shared" si="23"/>
        <v>0</v>
      </c>
      <c r="R26" s="45"/>
      <c r="S26" s="45"/>
    </row>
    <row r="27" spans="2:19" s="4" customFormat="1" ht="19.5" x14ac:dyDescent="0.45">
      <c r="B27" s="25" t="s">
        <v>16</v>
      </c>
      <c r="C27" s="26" t="s">
        <v>1</v>
      </c>
      <c r="D27" s="26"/>
      <c r="E27" s="26"/>
      <c r="F27" s="26"/>
      <c r="G27" s="27"/>
      <c r="H27" s="15">
        <f>H22+H24</f>
        <v>15</v>
      </c>
      <c r="I27" s="51"/>
      <c r="J27" s="22">
        <f>SUM(K22:K26)</f>
        <v>0</v>
      </c>
      <c r="K27" s="22"/>
      <c r="L27" s="22">
        <f>SUM(M22:M26)</f>
        <v>0</v>
      </c>
      <c r="M27" s="22"/>
      <c r="N27" s="22">
        <f>SUM(O22:O26)</f>
        <v>0</v>
      </c>
      <c r="O27" s="22"/>
      <c r="P27" s="22">
        <f>SUM(Q22:Q26)</f>
        <v>0</v>
      </c>
      <c r="Q27" s="39"/>
      <c r="R27" s="22"/>
      <c r="S27" s="22"/>
    </row>
    <row r="28" spans="2:19" ht="29.25" x14ac:dyDescent="0.45">
      <c r="B28" s="1" t="s">
        <v>2</v>
      </c>
      <c r="C28" s="2" t="s">
        <v>24</v>
      </c>
      <c r="D28" s="3" t="s">
        <v>25</v>
      </c>
      <c r="E28" s="3" t="s">
        <v>26</v>
      </c>
      <c r="F28" s="2" t="s">
        <v>3</v>
      </c>
      <c r="G28" s="1" t="s">
        <v>4</v>
      </c>
      <c r="H28" s="8" t="s">
        <v>5</v>
      </c>
      <c r="I28" s="24"/>
      <c r="J28" s="3" t="s">
        <v>6</v>
      </c>
      <c r="K28" s="3" t="s">
        <v>20</v>
      </c>
      <c r="L28" s="3" t="s">
        <v>7</v>
      </c>
      <c r="M28" s="3" t="s">
        <v>20</v>
      </c>
      <c r="N28" s="3" t="s">
        <v>8</v>
      </c>
      <c r="O28" s="3" t="s">
        <v>20</v>
      </c>
      <c r="P28" s="3" t="s">
        <v>9</v>
      </c>
      <c r="Q28" s="40" t="s">
        <v>20</v>
      </c>
      <c r="R28" s="3" t="s">
        <v>55</v>
      </c>
      <c r="S28" s="3" t="s">
        <v>42</v>
      </c>
    </row>
    <row r="29" spans="2:19" ht="26.25" customHeight="1" x14ac:dyDescent="0.45">
      <c r="B29" s="76">
        <v>9</v>
      </c>
      <c r="C29" s="85" t="s">
        <v>30</v>
      </c>
      <c r="D29" s="71" t="s">
        <v>49</v>
      </c>
      <c r="E29" s="71" t="s">
        <v>27</v>
      </c>
      <c r="F29" s="85" t="s">
        <v>38</v>
      </c>
      <c r="G29" s="54" t="s">
        <v>31</v>
      </c>
      <c r="H29" s="32">
        <v>10</v>
      </c>
      <c r="I29" s="24"/>
      <c r="J29" s="56"/>
      <c r="K29" s="56">
        <f>IF(J29="x",H29,0)</f>
        <v>0</v>
      </c>
      <c r="L29" s="56"/>
      <c r="M29" s="56">
        <f>IF(L29="x",H29,0)</f>
        <v>0</v>
      </c>
      <c r="N29" s="56"/>
      <c r="O29" s="56">
        <f>IF(N29="x",H29,0)</f>
        <v>0</v>
      </c>
      <c r="P29" s="56"/>
      <c r="Q29" s="41">
        <f>IF(P29="x",H29,0)</f>
        <v>0</v>
      </c>
      <c r="R29" s="55"/>
      <c r="S29" s="55"/>
    </row>
    <row r="30" spans="2:19" ht="26.25" customHeight="1" x14ac:dyDescent="0.45">
      <c r="B30" s="77"/>
      <c r="C30" s="86"/>
      <c r="D30" s="71"/>
      <c r="E30" s="71"/>
      <c r="F30" s="86"/>
      <c r="G30" s="54" t="s">
        <v>32</v>
      </c>
      <c r="H30" s="17">
        <v>0</v>
      </c>
      <c r="I30" s="24"/>
      <c r="J30" s="56"/>
      <c r="K30" s="56">
        <f>IF(J30="x",H30,0)</f>
        <v>0</v>
      </c>
      <c r="L30" s="56"/>
      <c r="M30" s="56">
        <f>IF(L30="x",H30,0)</f>
        <v>0</v>
      </c>
      <c r="N30" s="56"/>
      <c r="O30" s="56">
        <f>IF(N30="x",H30,0)</f>
        <v>0</v>
      </c>
      <c r="P30" s="56"/>
      <c r="Q30" s="41">
        <f>IF(P30="x",H30,0)</f>
        <v>0</v>
      </c>
      <c r="R30" s="55"/>
      <c r="S30" s="55"/>
    </row>
    <row r="31" spans="2:19" s="4" customFormat="1" x14ac:dyDescent="0.45">
      <c r="B31" s="25" t="s">
        <v>16</v>
      </c>
      <c r="C31" s="26" t="s">
        <v>18</v>
      </c>
      <c r="D31" s="26"/>
      <c r="E31" s="26"/>
      <c r="F31" s="26"/>
      <c r="G31" s="27"/>
      <c r="H31" s="15">
        <f>H29</f>
        <v>10</v>
      </c>
      <c r="I31" s="51"/>
      <c r="J31" s="22">
        <f>SUM(K29:K30)</f>
        <v>0</v>
      </c>
      <c r="K31" s="22"/>
      <c r="L31" s="22">
        <f>SUM(M29:M30)</f>
        <v>0</v>
      </c>
      <c r="M31" s="22"/>
      <c r="N31" s="22">
        <f>SUM(O29:O30)</f>
        <v>0</v>
      </c>
      <c r="O31" s="22"/>
      <c r="P31" s="22">
        <f>SUM(Q29:Q30)</f>
        <v>0</v>
      </c>
      <c r="Q31" s="39"/>
      <c r="R31" s="22"/>
      <c r="S31" s="22"/>
    </row>
    <row r="32" spans="2:19" x14ac:dyDescent="0.45">
      <c r="I32" s="24"/>
      <c r="R32" s="37"/>
      <c r="S32" s="37"/>
    </row>
    <row r="33" spans="2:19" s="4" customFormat="1" ht="26.25" customHeight="1" x14ac:dyDescent="0.45">
      <c r="B33" s="1"/>
      <c r="C33" s="2" t="s">
        <v>19</v>
      </c>
      <c r="D33" s="2"/>
      <c r="E33" s="3"/>
      <c r="F33" s="2"/>
      <c r="G33" s="1"/>
      <c r="H33" s="8" t="s">
        <v>29</v>
      </c>
      <c r="J33" s="3" t="s">
        <v>6</v>
      </c>
      <c r="K33" s="3"/>
      <c r="L33" s="3" t="s">
        <v>7</v>
      </c>
      <c r="M33" s="3"/>
      <c r="N33" s="3" t="s">
        <v>8</v>
      </c>
      <c r="O33" s="3"/>
      <c r="P33" s="3" t="s">
        <v>9</v>
      </c>
      <c r="Q33" s="40"/>
      <c r="R33" s="3"/>
      <c r="S33" s="3"/>
    </row>
    <row r="34" spans="2:19" ht="26.25" customHeight="1" x14ac:dyDescent="0.45">
      <c r="B34" s="28"/>
      <c r="C34" s="29" t="s">
        <v>19</v>
      </c>
      <c r="D34" s="29"/>
      <c r="E34" s="29"/>
      <c r="F34" s="29"/>
      <c r="G34" s="28"/>
      <c r="H34" s="30">
        <f>H31+H27+H20+H11</f>
        <v>66</v>
      </c>
      <c r="J34" s="30">
        <f>J31+J27+J20+J11</f>
        <v>0</v>
      </c>
      <c r="K34" s="31"/>
      <c r="L34" s="30">
        <f>L31+L27+L20+L11</f>
        <v>0</v>
      </c>
      <c r="M34" s="31"/>
      <c r="N34" s="30">
        <f>N31+N27+N20+N11</f>
        <v>0</v>
      </c>
      <c r="O34" s="31"/>
      <c r="P34" s="30">
        <f>P31+P27+P20+P11</f>
        <v>0</v>
      </c>
      <c r="Q34" s="42"/>
      <c r="R34" s="37"/>
      <c r="S34" s="37"/>
    </row>
    <row r="36" spans="2:19" ht="15" customHeight="1" x14ac:dyDescent="0.45">
      <c r="B36" s="83" t="s">
        <v>66</v>
      </c>
      <c r="C36" s="84"/>
      <c r="D36" s="84"/>
      <c r="E36" s="84"/>
      <c r="F36" s="84"/>
      <c r="H36" s="36" t="s">
        <v>41</v>
      </c>
      <c r="I36" s="37"/>
      <c r="J36" s="38">
        <f>J34/$H$34</f>
        <v>0</v>
      </c>
      <c r="K36" s="35"/>
      <c r="L36" s="38">
        <f>L34/$H$34</f>
        <v>0</v>
      </c>
      <c r="N36" s="38">
        <f>N34/$H$34</f>
        <v>0</v>
      </c>
      <c r="P36" s="38">
        <f>P34/$H$34</f>
        <v>0</v>
      </c>
    </row>
    <row r="37" spans="2:19" ht="26.25" customHeight="1" x14ac:dyDescent="0.45">
      <c r="B37" s="83"/>
      <c r="C37" s="84"/>
      <c r="D37" s="84"/>
      <c r="E37" s="84"/>
      <c r="F37" s="84"/>
    </row>
  </sheetData>
  <mergeCells count="49">
    <mergeCell ref="E22:E23"/>
    <mergeCell ref="F22:F23"/>
    <mergeCell ref="B22:B23"/>
    <mergeCell ref="E24:E26"/>
    <mergeCell ref="B24:B26"/>
    <mergeCell ref="C24:C26"/>
    <mergeCell ref="F24:F26"/>
    <mergeCell ref="D24:D26"/>
    <mergeCell ref="B36:F37"/>
    <mergeCell ref="B29:B30"/>
    <mergeCell ref="C29:C30"/>
    <mergeCell ref="D29:D30"/>
    <mergeCell ref="E29:E30"/>
    <mergeCell ref="F29:F30"/>
    <mergeCell ref="D16:D17"/>
    <mergeCell ref="D9:D10"/>
    <mergeCell ref="B7:B8"/>
    <mergeCell ref="C7:C8"/>
    <mergeCell ref="D7:D8"/>
    <mergeCell ref="B9:B10"/>
    <mergeCell ref="C9:C10"/>
    <mergeCell ref="F9:F10"/>
    <mergeCell ref="E4:E6"/>
    <mergeCell ref="E9:E10"/>
    <mergeCell ref="D4:D6"/>
    <mergeCell ref="E7:E8"/>
    <mergeCell ref="F7:F8"/>
    <mergeCell ref="B1:P1"/>
    <mergeCell ref="B4:B6"/>
    <mergeCell ref="C4:C6"/>
    <mergeCell ref="F4:F6"/>
    <mergeCell ref="B2:G2"/>
    <mergeCell ref="J2:Q2"/>
    <mergeCell ref="C22:C23"/>
    <mergeCell ref="D22:D23"/>
    <mergeCell ref="F13:F15"/>
    <mergeCell ref="B13:B15"/>
    <mergeCell ref="D13:D15"/>
    <mergeCell ref="E13:E15"/>
    <mergeCell ref="B18:B19"/>
    <mergeCell ref="C18:C19"/>
    <mergeCell ref="D18:D19"/>
    <mergeCell ref="E18:E19"/>
    <mergeCell ref="F18:F19"/>
    <mergeCell ref="E16:E17"/>
    <mergeCell ref="F16:F17"/>
    <mergeCell ref="C13:C15"/>
    <mergeCell ref="B16:B17"/>
    <mergeCell ref="C16:C17"/>
  </mergeCells>
  <pageMargins left="0.7" right="0.7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ABBE22-0878-4727-B24F-6504AFAE8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3F60B-3229-4567-A49C-D27BB56EB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32E632-2A9E-46A6-ACBF-43F39C5D7C91}">
  <ds:schemaRefs>
    <ds:schemaRef ds:uri="46c995e6-7f53-48aa-a5ad-a9d38912b46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d807127-6dfe-4777-9fc9-8a2ccfc388c3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scoringsmodel</vt:lpstr>
      <vt:lpstr>'KPI scoringsmodel'!Afdrukbereik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Myrna</dc:creator>
  <cp:lastModifiedBy>Myrna Lansink | Inkada Inkoop &amp; Advies</cp:lastModifiedBy>
  <cp:lastPrinted>2022-03-24T11:48:32Z</cp:lastPrinted>
  <dcterms:created xsi:type="dcterms:W3CDTF">2017-12-27T15:21:38Z</dcterms:created>
  <dcterms:modified xsi:type="dcterms:W3CDTF">2022-04-01T10:31:57Z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