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Staf\Inkoop\Europese Aanbestedingen en MVO\2022\EA Drukwerk\2. Aanbestedingsprocedures (MVO_EA)\te publiceren\"/>
    </mc:Choice>
  </mc:AlternateContent>
  <xr:revisionPtr revIDLastSave="0" documentId="13_ncr:1_{5C5D179F-833F-4501-9755-E0D484928963}" xr6:coauthVersionLast="47" xr6:coauthVersionMax="47" xr10:uidLastSave="{00000000-0000-0000-0000-000000000000}"/>
  <bookViews>
    <workbookView xWindow="-108" yWindow="-108" windowWidth="23256" windowHeight="12576" xr2:uid="{B8C38736-FB1F-4B47-B2C1-3EF57FADC42F}"/>
  </bookViews>
  <sheets>
    <sheet name="Prijzen" sheetId="2" r:id="rId1"/>
    <sheet name="Specificati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 l="1"/>
  <c r="I9" i="2"/>
  <c r="G12" i="2"/>
  <c r="I12" i="2" s="1"/>
  <c r="G11" i="2"/>
  <c r="G10" i="2"/>
  <c r="I10" i="2" s="1"/>
  <c r="G9" i="2"/>
  <c r="F12" i="2"/>
  <c r="F11" i="2"/>
  <c r="F10" i="2"/>
  <c r="D12" i="2"/>
  <c r="D11" i="2"/>
  <c r="D10" i="2"/>
  <c r="C12" i="2"/>
  <c r="C11" i="2"/>
  <c r="C10" i="2"/>
  <c r="B12" i="2"/>
  <c r="B11" i="2"/>
  <c r="B10" i="2"/>
  <c r="A12" i="2"/>
  <c r="A11" i="2"/>
  <c r="A10" i="2"/>
  <c r="A9" i="2"/>
  <c r="G17" i="2"/>
  <c r="G187" i="3"/>
  <c r="G180" i="3"/>
  <c r="G172" i="3"/>
  <c r="G164" i="3"/>
  <c r="G156" i="3"/>
  <c r="G149" i="3"/>
  <c r="G142" i="3"/>
  <c r="G134" i="3"/>
  <c r="G120" i="3"/>
  <c r="G107" i="3"/>
  <c r="G95" i="3"/>
  <c r="G87" i="3"/>
  <c r="G77" i="3"/>
  <c r="G71" i="3"/>
  <c r="G63" i="3"/>
  <c r="G53" i="3"/>
  <c r="G42" i="3"/>
  <c r="G35" i="3"/>
  <c r="G29" i="3"/>
  <c r="G22" i="3"/>
  <c r="G16" i="3"/>
  <c r="G10" i="3"/>
  <c r="G4" i="3"/>
  <c r="F26" i="2" l="1"/>
  <c r="F27" i="2"/>
  <c r="F30" i="2"/>
  <c r="F31" i="2" l="1"/>
  <c r="D31" i="2"/>
  <c r="C31" i="2"/>
  <c r="B31" i="2"/>
  <c r="D30" i="2"/>
  <c r="C30" i="2"/>
  <c r="B30" i="2"/>
  <c r="F29" i="2"/>
  <c r="D29" i="2"/>
  <c r="C29" i="2"/>
  <c r="B29" i="2"/>
  <c r="F28" i="2"/>
  <c r="D28" i="2"/>
  <c r="C28" i="2"/>
  <c r="B28" i="2"/>
  <c r="D27" i="2"/>
  <c r="C27" i="2"/>
  <c r="B27" i="2"/>
  <c r="F25" i="2"/>
  <c r="D25" i="2" l="1"/>
  <c r="D26" i="2"/>
  <c r="C26" i="2"/>
  <c r="B26" i="2"/>
  <c r="C25" i="2"/>
  <c r="B25" i="2"/>
  <c r="F24" i="2"/>
  <c r="D24" i="2"/>
  <c r="C24" i="2"/>
  <c r="B24" i="2"/>
  <c r="F23" i="2"/>
  <c r="F22" i="2"/>
  <c r="F21" i="2"/>
  <c r="F20" i="2"/>
  <c r="D20" i="2"/>
  <c r="C20" i="2"/>
  <c r="B20" i="2"/>
  <c r="F19" i="2"/>
  <c r="C19" i="2"/>
  <c r="B19" i="2"/>
  <c r="F18" i="2"/>
  <c r="C18" i="2"/>
  <c r="B18" i="2"/>
  <c r="F17" i="2"/>
  <c r="C17" i="2"/>
  <c r="B17" i="2"/>
  <c r="F16" i="2"/>
  <c r="C16" i="2"/>
  <c r="B16" i="2"/>
  <c r="C15" i="2"/>
  <c r="F15" i="2" l="1"/>
  <c r="B15" i="2"/>
  <c r="F14" i="2"/>
  <c r="D14" i="2"/>
  <c r="C14" i="2"/>
  <c r="B14" i="2"/>
  <c r="F13" i="2"/>
  <c r="D13" i="2"/>
  <c r="C13" i="2"/>
  <c r="B13" i="2"/>
  <c r="A13" i="2"/>
  <c r="A14" i="2"/>
  <c r="A15" i="2"/>
  <c r="F9" i="2"/>
  <c r="D9" i="2"/>
  <c r="C9" i="2"/>
  <c r="B9" i="2"/>
  <c r="A31" i="2" l="1"/>
  <c r="A30" i="2"/>
  <c r="A29" i="2"/>
  <c r="A28" i="2"/>
  <c r="A27" i="2"/>
  <c r="A26" i="2"/>
  <c r="A25" i="2"/>
  <c r="A24" i="2"/>
  <c r="A23" i="2"/>
  <c r="A22" i="2"/>
  <c r="A21" i="2"/>
  <c r="A20" i="2"/>
  <c r="A19" i="2"/>
  <c r="A18" i="2"/>
  <c r="A17" i="2"/>
  <c r="A16" i="2"/>
  <c r="G31" i="2"/>
  <c r="I31" i="2" s="1"/>
  <c r="G30" i="2"/>
  <c r="I30" i="2" s="1"/>
  <c r="G14" i="2"/>
  <c r="I14" i="2" s="1"/>
  <c r="G13" i="2"/>
  <c r="I13" i="2" s="1"/>
  <c r="G29" i="2"/>
  <c r="I29" i="2" s="1"/>
  <c r="G28" i="2"/>
  <c r="I28" i="2" s="1"/>
  <c r="G27" i="2"/>
  <c r="I27" i="2" s="1"/>
  <c r="G26" i="2"/>
  <c r="I26" i="2" s="1"/>
  <c r="G25" i="2"/>
  <c r="I25" i="2" s="1"/>
  <c r="G24" i="2"/>
  <c r="I24" i="2" s="1"/>
  <c r="G23" i="2"/>
  <c r="I23" i="2" s="1"/>
  <c r="G22" i="2"/>
  <c r="I22" i="2" s="1"/>
  <c r="G21" i="2"/>
  <c r="I21" i="2" s="1"/>
  <c r="G20" i="2"/>
  <c r="I20" i="2" s="1"/>
  <c r="G19" i="2"/>
  <c r="I19" i="2" s="1"/>
  <c r="G18" i="2"/>
  <c r="I18" i="2" s="1"/>
  <c r="I17" i="2"/>
  <c r="G16" i="2"/>
  <c r="I16" i="2" s="1"/>
  <c r="G15" i="2"/>
  <c r="I15" i="2" s="1"/>
  <c r="I32" i="2" l="1"/>
</calcChain>
</file>

<file path=xl/sharedStrings.xml><?xml version="1.0" encoding="utf-8"?>
<sst xmlns="http://schemas.openxmlformats.org/spreadsheetml/2006/main" count="356" uniqueCount="172">
  <si>
    <t xml:space="preserve">Omschrijving </t>
  </si>
  <si>
    <t>Formaat</t>
  </si>
  <si>
    <t>Bedrukking</t>
  </si>
  <si>
    <t>Verpakking</t>
  </si>
  <si>
    <t>210 x 297 mm</t>
  </si>
  <si>
    <t>voorzijde oranje pms 151 + proces cyaan + grijs pms 432</t>
  </si>
  <si>
    <t>2.000 stuks per stansdoos, voorzien van indicatie-etiket</t>
  </si>
  <si>
    <t>80 grs. Berga Superior</t>
  </si>
  <si>
    <t>148 x 210 mm</t>
  </si>
  <si>
    <t>300 grs Soporset</t>
  </si>
  <si>
    <t xml:space="preserve">Bedrukking </t>
  </si>
  <si>
    <t xml:space="preserve">Verpakking </t>
  </si>
  <si>
    <t xml:space="preserve">Kwaliteit </t>
  </si>
  <si>
    <t>voorzijde pms 151, cyaan en pms 432 aflopend</t>
  </si>
  <si>
    <t>Afwerking</t>
  </si>
  <si>
    <t>Geseald per 50 stuks, voorzien van indicatie-etiket</t>
  </si>
  <si>
    <t>500 stuks per stansdoos, voorzien van indicatie-etiket</t>
  </si>
  <si>
    <t>achterzijde grijs pms 432</t>
  </si>
  <si>
    <t>binnenzijde effen grijs pms 7543</t>
  </si>
  <si>
    <t>bijzonderheden klep aan lange zijde 04/20</t>
  </si>
  <si>
    <t>324 x 229 mm trapezium, gegomd</t>
  </si>
  <si>
    <t>Venstergegevens</t>
  </si>
  <si>
    <t>110 x 40 mm rechte hoeken</t>
  </si>
  <si>
    <t>Vensterstand/mat</t>
  </si>
  <si>
    <t>60 mm v. links, 20 mm v. onder, halfmat</t>
  </si>
  <si>
    <t>250 stuks per stansdoos, voorzien van indicatie-etiket</t>
  </si>
  <si>
    <t xml:space="preserve">Formaat </t>
  </si>
  <si>
    <t>162 x 229 mm trapezium, gegomd</t>
  </si>
  <si>
    <t>voorzijde cyaan, oranje pms 151 en grijs pms 432</t>
  </si>
  <si>
    <t>80 grs, Berga Superior</t>
  </si>
  <si>
    <t>achterzijde grijs pms 432 en cyaan</t>
  </si>
  <si>
    <t xml:space="preserve">Onderdeel 1: </t>
  </si>
  <si>
    <t xml:space="preserve">Omschrijving: Omslag </t>
  </si>
  <si>
    <t>423 x 297 mm</t>
  </si>
  <si>
    <t>300 grs. 1-zdg sulfaatkarton</t>
  </si>
  <si>
    <t>voorzijde full colour, achterzijde --</t>
  </si>
  <si>
    <t xml:space="preserve">Onderdeel 2: </t>
  </si>
  <si>
    <t xml:space="preserve">Omschrijving: Binnenwerk 40 pagina's </t>
  </si>
  <si>
    <t>A4, 210 x 297 mm</t>
  </si>
  <si>
    <t>80 grs. Soporset wit</t>
  </si>
  <si>
    <t xml:space="preserve">voorzijde grijs pms 432 en cyaan, </t>
  </si>
  <si>
    <t>rillen en ruglijmen</t>
  </si>
  <si>
    <t>12 stuks per vouwdoos, het indicatie-etiket zichtbaar op korte zijde</t>
  </si>
  <si>
    <t xml:space="preserve">Afwerking </t>
  </si>
  <si>
    <t>630 x 297mm</t>
  </si>
  <si>
    <t>120 grs. Preprint superior</t>
  </si>
  <si>
    <t>2 slagen wikkelvouw naar 210 x 297 mm</t>
  </si>
  <si>
    <t>500 stuks per vouwdoos, voorzien van indicatie-etiket</t>
  </si>
  <si>
    <t>A3, 297 x 420 mm</t>
  </si>
  <si>
    <t>120 grs Preprint superior</t>
  </si>
  <si>
    <t xml:space="preserve">voorzijde full colour - achterzijde full colour </t>
  </si>
  <si>
    <t>schoonsnijden, voorzien van perforatie en 1 slag vouwen</t>
  </si>
  <si>
    <t>achterzijde cyaan</t>
  </si>
  <si>
    <t>binnenzijde effen grijs pms  427</t>
  </si>
  <si>
    <t>achterzijde grijs pms 432 offset</t>
  </si>
  <si>
    <t>voorzijde oranje pms 151 + proces cyaan + zwart</t>
  </si>
  <si>
    <t xml:space="preserve">voorzijde oranje pms 151 </t>
  </si>
  <si>
    <t>voorzijde pms 151 + cyaan + grijs pms 432
binnenzijde effen grijs pms 7543</t>
  </si>
  <si>
    <t>80 grs wit berga superior</t>
  </si>
  <si>
    <t>eenzijdig in PMS-151, PMS-432 en proces cyaan</t>
  </si>
  <si>
    <t>kop gelijmd en vzv verlengd wit onderbord, titel en CBR logo leesbaar</t>
  </si>
  <si>
    <t>Omschrijving</t>
  </si>
  <si>
    <t>90 grs. Houtvrij offset wit</t>
  </si>
  <si>
    <t>voorzijde oranje pms 151 + proces Cyaan + pms 432</t>
  </si>
  <si>
    <t>Koplijkmen op onderbord</t>
  </si>
  <si>
    <t>25 stuks per vouwdoos, voorzien van indicatie-etiket</t>
  </si>
  <si>
    <t xml:space="preserve">Venstergegevens </t>
  </si>
  <si>
    <t>voorzijde pms 151 + cyaan</t>
  </si>
  <si>
    <t xml:space="preserve">binnenzijde effen grijs pms 427 </t>
  </si>
  <si>
    <t>40 x 110 mm rechte hoeken</t>
  </si>
  <si>
    <t>20 mm v. links, 72 mm v. onder, halfmat</t>
  </si>
  <si>
    <t xml:space="preserve">Omschrijving: binnenwerk </t>
  </si>
  <si>
    <t>100 grs. Superior wit</t>
  </si>
  <si>
    <t xml:space="preserve">Rillen en ruglijmen </t>
  </si>
  <si>
    <t>Kwaliteit</t>
  </si>
  <si>
    <t>250 grs. Soporset</t>
  </si>
  <si>
    <t>voorzijde Cyaan + pms 151</t>
  </si>
  <si>
    <t>Voorzien van een rillijn aan de binnenzijde haaks op de looprichting</t>
  </si>
  <si>
    <t>500 stuks per vouwdoos, voorzien van indicatie-etiket.</t>
  </si>
  <si>
    <t>Vensterafstand/mat</t>
  </si>
  <si>
    <t>324 x 229 mm akte, striplock</t>
  </si>
  <si>
    <t>120 grs. Berga Superior</t>
  </si>
  <si>
    <t>voorzijde Grijs pms 432 en Oranje pms 151, offset</t>
  </si>
  <si>
    <t>20 mm v. links, 60 mm v. klep, halfmat</t>
  </si>
  <si>
    <t>100 stuks per stansdoos, voorzien van indicatie-etiket</t>
  </si>
  <si>
    <t>55 x 85 mm</t>
  </si>
  <si>
    <t>2-zijdig in full collour</t>
  </si>
  <si>
    <t>xerografisch (soporse premium preprint board) - FSC Mix Credit - 300 grs, wit</t>
  </si>
  <si>
    <t xml:space="preserve">schoonsnijden </t>
  </si>
  <si>
    <t>per 100 exempl. In visitekaartdoosje</t>
  </si>
  <si>
    <t>afname 2018</t>
  </si>
  <si>
    <t>afname 2019</t>
  </si>
  <si>
    <t>afname 2020</t>
  </si>
  <si>
    <t>afname 2021</t>
  </si>
  <si>
    <t>voorzijde Full colour achterzijde full colour</t>
  </si>
  <si>
    <t>schoonsnijden</t>
  </si>
  <si>
    <t>Omschrijving*</t>
  </si>
  <si>
    <t xml:space="preserve"> fictief gewogen prijs</t>
  </si>
  <si>
    <t>Datum:</t>
  </si>
  <si>
    <t>Naam inschrijver:</t>
  </si>
  <si>
    <t>Naam tekeningsbevoegde:</t>
  </si>
  <si>
    <t>Functie:</t>
  </si>
  <si>
    <t>Handtekening:</t>
  </si>
  <si>
    <t>achterzijde zwart pms 432, binnenzijde effen grijs pms 427</t>
  </si>
  <si>
    <t>EC4, 240 x 340 mm akte gegomd</t>
  </si>
  <si>
    <r>
      <rPr>
        <sz val="11"/>
        <color theme="1"/>
        <rFont val="Verdana"/>
        <family val="2"/>
      </rPr>
      <t>120 grs</t>
    </r>
    <r>
      <rPr>
        <b/>
        <sz val="11"/>
        <color theme="1"/>
        <rFont val="Verdana"/>
        <family val="2"/>
      </rPr>
      <t xml:space="preserve"> </t>
    </r>
    <r>
      <rPr>
        <sz val="11"/>
        <color theme="1"/>
        <rFont val="Verdana"/>
        <family val="2"/>
      </rPr>
      <t xml:space="preserve">Berga Superior </t>
    </r>
  </si>
  <si>
    <t>voorzijde oranje pms 151 + Proces Cyaan + zwart pms 432</t>
  </si>
  <si>
    <t>250 stuks per vouwdoos, voorzien van indicatie-etiket</t>
  </si>
  <si>
    <t>Onderdeel 1</t>
  </si>
  <si>
    <t>Omschrijving: omslag</t>
  </si>
  <si>
    <t>Omschrijving: binnenwerk</t>
  </si>
  <si>
    <t>100 grs. Soporset wit</t>
  </si>
  <si>
    <t>Onderdeel 2</t>
  </si>
  <si>
    <t>Briefpapier</t>
  </si>
  <si>
    <t xml:space="preserve">Briefpapier CCV </t>
  </si>
  <si>
    <t>Briefpapier Klantenservice</t>
  </si>
  <si>
    <t>Briefpapier rijgeschiktheid</t>
  </si>
  <si>
    <t xml:space="preserve">Vervolgpapier </t>
  </si>
  <si>
    <t xml:space="preserve">Vervolgpapier Rijgeschiktheid </t>
  </si>
  <si>
    <t xml:space="preserve">Venster-envelop C4 </t>
  </si>
  <si>
    <t>Venster-envelop C4 (Strobord)</t>
  </si>
  <si>
    <t>Envelop EC4</t>
  </si>
  <si>
    <t xml:space="preserve">Envelop C5 </t>
  </si>
  <si>
    <t>Venster-envelop C5</t>
  </si>
  <si>
    <t>Envelop C5 'retourenvelop Medisch Beroepsgeheim CBR-KV'</t>
  </si>
  <si>
    <t xml:space="preserve">Brochure cursusboek EMA </t>
  </si>
  <si>
    <t>Brochure cursusboek LEMA</t>
  </si>
  <si>
    <t>Brochure cursusboek EMG</t>
  </si>
  <si>
    <t>Klachtenkaarten"Hoe werkt de klachtenprocedure bij het CBR"</t>
  </si>
  <si>
    <t>Overeenkomst tussen CBR en opleider</t>
  </si>
  <si>
    <t>Toelichting overeenkomst tussen CBR en opleider</t>
  </si>
  <si>
    <t>Inschrijfformulier opleider</t>
  </si>
  <si>
    <t xml:space="preserve">Naamkaartjes </t>
  </si>
  <si>
    <t xml:space="preserve">Visitekaartjes </t>
  </si>
  <si>
    <t>Bloks 'Advies formulier Prakt. Rijgeschiktheid'</t>
  </si>
  <si>
    <t>Bloks 'Kladpapier' tbv theorie-examens</t>
  </si>
  <si>
    <t>Beoordelingsprijs</t>
  </si>
  <si>
    <t>Overig</t>
  </si>
  <si>
    <t>voorzijde: oranje pms 151 + proces cyaan + grijs pms 432                                      achterzijde: grijs pms 432                  binnenzijde: effen grijs pms 7543 bijzonderheden klep aan lange zijde 04/20</t>
  </si>
  <si>
    <t>Venstergegevens: 110 x 40 mm rechte hoeken Vensterstand/mat: 60 mm v. links, 20 mm v. onder, halfmat</t>
  </si>
  <si>
    <t>Verpakkingseenheid</t>
  </si>
  <si>
    <t>Prijs per verpakkingseenheid</t>
  </si>
  <si>
    <t>Venstergegevens: 40 x 110 mm rechte hoeken Vensterstand/mat: 20 mm v. links, 60 mm v. klep, halfmat</t>
  </si>
  <si>
    <t xml:space="preserve">voorzijde: pms 151 + cyaan + grijs pms 432                                       binnenzijde:effen grijs pms 7543                </t>
  </si>
  <si>
    <t xml:space="preserve">voorzijde: oranje pms 151 + Proces Cyaan + zwart pms 432                                      achterzijde: zwart pms 432, binnenzijde: effen grijs pms 427                  </t>
  </si>
  <si>
    <t xml:space="preserve">voorzijde: pms 151 + cyaan                                   achterzijde: cyaan binnenzijde: effen grijs pms 427                   </t>
  </si>
  <si>
    <t>Venstergegevens: 40 x 110 mm rechte hoeken Vensterstand/mat: 20 mm v. links, 72 mm v. onder, halfmat</t>
  </si>
  <si>
    <t>voorzijde grijs pms 432 en cyaan, achterzijde grijs pms 432 en cyaan</t>
  </si>
  <si>
    <t xml:space="preserve">Afwerking: rillen en ruglijmen </t>
  </si>
  <si>
    <t>Onderdeel 1 Omslag: 423 x 297 mm         Onderdeel 2 Binnenwerk: A4, 210 x 297 mm</t>
  </si>
  <si>
    <t>Onderdeel 1 Omslag: 4300 grs. 1-zdg sulfaatkarton   Onderdeel 2 Binnenwerk: 80 grs. Soporset wit</t>
  </si>
  <si>
    <t>Onderdeel 1 Omslag: 4voorzijde full colour, achterzijde --   Onderdeel 2 Binnenwerk:voorzijde grijs pms 432 en cyaan, achterzijde grijs pms 432 en cyaan</t>
  </si>
  <si>
    <t>Onderdeel 1 Omslag: 300 grs. 1-zdg sulfaatkarton   Onderdeel 2 Binnenwerk: 100 grs. Superior wit</t>
  </si>
  <si>
    <t>Onderdeel 1 Omslag: 300 grs. 1-zdg sulfaatkarton   Onderdeel 2 Binnenwerk: 100 grs. Soporset wit</t>
  </si>
  <si>
    <t>Afwerking: Geseald per 50 stuks, voorzien van indicatie-etiket</t>
  </si>
  <si>
    <t>voorzijde full colour -  achterzijde full colour</t>
  </si>
  <si>
    <t>Afwerking: 2 slagen wikkelvouw naar 210 x 297 mm</t>
  </si>
  <si>
    <t>Afwerking: schoonsnijden</t>
  </si>
  <si>
    <t>Afwerking: schoonsnijden, voorzien van perforatie en 1 slag vouwen</t>
  </si>
  <si>
    <t>Afwerking: Voorzien van een rillijn aan de binnenzijde haaks op de looprichting</t>
  </si>
  <si>
    <t>Afwerking: Koplijkmen op onderbord</t>
  </si>
  <si>
    <t>Afwerking: kop gelijmd en vzv verlengd wit onderbord, titel en CBR logo leesbaar</t>
  </si>
  <si>
    <t>Getekend voor akkoord</t>
  </si>
  <si>
    <t>Bijlage L: Prijzenblad Drukwerk</t>
  </si>
  <si>
    <t>minimale voorraad (aan te houden door Leverancier)</t>
  </si>
  <si>
    <t xml:space="preserve">fictieve afname in stuks </t>
  </si>
  <si>
    <t>1 stuk per vouwdoos, voorzien van een indicatie-etiket</t>
  </si>
  <si>
    <t>1000 stuks per vouwdoos, voorzien van indicatie-etiket</t>
  </si>
  <si>
    <t>voorzijde: Grijs pms 432 en Oranje pms 151, offset                                      achterzijde: grijs pms 432 offset                       binnenzijde: effen grijs pms  427</t>
  </si>
  <si>
    <t>Onderdeel 1 Omslag: 4voorzijde full colour, achterzijde --   Onderdeel 2 Binnenwerk: voorzijde grijs pms 432 en cyaan, achterzijde grijs pms 432 en cyaan</t>
  </si>
  <si>
    <t>afname over afgelopen 4 jaar</t>
  </si>
  <si>
    <t xml:space="preserve">Inschrijver dient onderstaand in de geel gearceerde cellen zijn prijzen (afgerond tot twee cijfers achter de komma) exclusief BTW op te geven. Inschrijver dient slechts de geel gearceerde cellen in te vullen en de bijlage te ondertekenen. De fictive aantallen genoemd in het prijzenblad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voorwaarden zoals opgenomen in het Beschrijvend document, paragraaf 6.7.4.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</si>
</sst>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3" x14ac:knownFonts="1">
    <font>
      <sz val="11"/>
      <color theme="1"/>
      <name val="Verdana"/>
      <family val="2"/>
    </font>
    <font>
      <sz val="11"/>
      <name val="Verdana"/>
      <family val="2"/>
    </font>
    <font>
      <b/>
      <sz val="11"/>
      <name val="Verdana"/>
      <family val="2"/>
    </font>
    <font>
      <i/>
      <sz val="11"/>
      <name val="Verdana"/>
      <family val="2"/>
    </font>
    <font>
      <sz val="11"/>
      <color theme="1"/>
      <name val="Verdana"/>
      <family val="2"/>
    </font>
    <font>
      <b/>
      <sz val="11"/>
      <color theme="1"/>
      <name val="Verdana"/>
      <family val="2"/>
    </font>
    <font>
      <b/>
      <sz val="12"/>
      <color theme="1"/>
      <name val="Verdana"/>
      <family val="2"/>
    </font>
    <font>
      <b/>
      <sz val="9"/>
      <color rgb="FFFF0000"/>
      <name val="Verdana"/>
      <family val="2"/>
    </font>
    <font>
      <b/>
      <sz val="9"/>
      <color indexed="8"/>
      <name val="Verdana"/>
      <family val="2"/>
    </font>
    <font>
      <sz val="9"/>
      <color theme="1"/>
      <name val="Verdana"/>
      <family val="2"/>
    </font>
    <font>
      <i/>
      <sz val="9"/>
      <color theme="1"/>
      <name val="Verdana"/>
      <family val="2"/>
    </font>
    <font>
      <sz val="9"/>
      <name val="Verdana"/>
      <family val="2"/>
    </font>
    <font>
      <b/>
      <sz val="9"/>
      <color theme="1"/>
      <name val="Verdana"/>
      <family val="2"/>
    </font>
  </fonts>
  <fills count="8">
    <fill>
      <patternFill patternType="none"/>
    </fill>
    <fill>
      <patternFill patternType="gray125"/>
    </fill>
    <fill>
      <patternFill patternType="solid">
        <fgColor rgb="FFFFC00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58">
    <xf numFmtId="0" fontId="0" fillId="0" borderId="0" xfId="0"/>
    <xf numFmtId="0" fontId="1" fillId="0" borderId="0" xfId="0" applyFont="1"/>
    <xf numFmtId="0" fontId="2" fillId="0" borderId="0" xfId="0" applyFont="1"/>
    <xf numFmtId="0" fontId="1" fillId="2" borderId="0" xfId="0" applyFont="1" applyFill="1"/>
    <xf numFmtId="0" fontId="2" fillId="2" borderId="0" xfId="0" applyFont="1" applyFill="1"/>
    <xf numFmtId="0" fontId="1" fillId="0" borderId="0" xfId="0" applyFont="1" applyFill="1"/>
    <xf numFmtId="0" fontId="2" fillId="3" borderId="0" xfId="0" applyFont="1" applyFill="1"/>
    <xf numFmtId="0" fontId="1" fillId="0" borderId="0" xfId="0" applyFont="1" applyAlignment="1">
      <alignment wrapText="1"/>
    </xf>
    <xf numFmtId="0" fontId="5" fillId="0" borderId="0" xfId="0" applyFont="1"/>
    <xf numFmtId="3" fontId="2" fillId="0" borderId="0" xfId="0" applyNumberFormat="1" applyFont="1" applyAlignment="1">
      <alignment horizontal="center"/>
    </xf>
    <xf numFmtId="3" fontId="2" fillId="2" borderId="0" xfId="0" applyNumberFormat="1" applyFont="1" applyFill="1" applyAlignment="1">
      <alignment horizontal="center"/>
    </xf>
    <xf numFmtId="3" fontId="1" fillId="0" borderId="0" xfId="0" applyNumberFormat="1" applyFont="1" applyAlignment="1">
      <alignment horizontal="center"/>
    </xf>
    <xf numFmtId="0" fontId="1" fillId="0" borderId="0" xfId="0" applyFont="1" applyAlignment="1">
      <alignment horizontal="center"/>
    </xf>
    <xf numFmtId="3" fontId="3" fillId="0" borderId="0" xfId="0" applyNumberFormat="1" applyFont="1" applyAlignment="1">
      <alignment horizontal="center"/>
    </xf>
    <xf numFmtId="0" fontId="0" fillId="0" borderId="0" xfId="0" applyAlignment="1">
      <alignment horizontal="center"/>
    </xf>
    <xf numFmtId="0" fontId="6" fillId="0" borderId="0" xfId="0" applyFont="1"/>
    <xf numFmtId="0" fontId="4" fillId="0" borderId="0" xfId="0" applyFont="1"/>
    <xf numFmtId="0" fontId="8" fillId="0" borderId="5" xfId="0" applyFont="1" applyBorder="1" applyAlignment="1" applyProtection="1">
      <alignment horizontal="left" vertical="center"/>
      <protection locked="0"/>
    </xf>
    <xf numFmtId="0" fontId="8" fillId="0" borderId="6" xfId="0" applyFont="1" applyBorder="1" applyAlignment="1">
      <alignment vertical="center"/>
    </xf>
    <xf numFmtId="0" fontId="8" fillId="0" borderId="7" xfId="0" applyFont="1" applyBorder="1" applyAlignment="1">
      <alignment vertical="top"/>
    </xf>
    <xf numFmtId="0" fontId="0" fillId="0" borderId="0" xfId="0" applyFont="1"/>
    <xf numFmtId="3" fontId="0" fillId="0" borderId="0" xfId="0" applyNumberFormat="1"/>
    <xf numFmtId="0" fontId="6" fillId="0" borderId="0" xfId="0" applyFont="1" applyAlignment="1">
      <alignment wrapText="1"/>
    </xf>
    <xf numFmtId="0" fontId="4" fillId="0" borderId="0" xfId="0" applyFont="1" applyAlignment="1">
      <alignment wrapText="1"/>
    </xf>
    <xf numFmtId="0" fontId="0" fillId="0" borderId="0" xfId="0" applyAlignment="1">
      <alignment wrapText="1"/>
    </xf>
    <xf numFmtId="0" fontId="7" fillId="0" borderId="0" xfId="0" applyFont="1" applyAlignment="1">
      <alignment vertical="top" wrapText="1"/>
    </xf>
    <xf numFmtId="0" fontId="8" fillId="0" borderId="2" xfId="0" applyFont="1" applyBorder="1" applyAlignment="1" applyProtection="1">
      <alignment vertical="center"/>
      <protection locked="0"/>
    </xf>
    <xf numFmtId="0" fontId="9" fillId="4" borderId="1" xfId="0" applyFont="1" applyFill="1" applyBorder="1"/>
    <xf numFmtId="0" fontId="9" fillId="4" borderId="1" xfId="0" applyFont="1" applyFill="1" applyBorder="1" applyAlignment="1">
      <alignment wrapText="1"/>
    </xf>
    <xf numFmtId="0" fontId="9" fillId="4" borderId="1" xfId="0" applyFont="1" applyFill="1" applyBorder="1" applyAlignment="1">
      <alignment horizontal="center" wrapText="1"/>
    </xf>
    <xf numFmtId="0" fontId="9" fillId="4" borderId="1" xfId="0" applyFont="1" applyFill="1" applyBorder="1" applyAlignment="1">
      <alignment horizontal="center"/>
    </xf>
    <xf numFmtId="0" fontId="9" fillId="5" borderId="1" xfId="0" applyFont="1" applyFill="1" applyBorder="1" applyAlignment="1">
      <alignment vertical="center" wrapText="1"/>
    </xf>
    <xf numFmtId="0" fontId="9" fillId="0" borderId="1" xfId="0" applyFont="1" applyBorder="1" applyAlignment="1">
      <alignment vertical="center" wrapText="1"/>
    </xf>
    <xf numFmtId="3" fontId="9" fillId="0" borderId="1" xfId="0" applyNumberFormat="1" applyFont="1" applyBorder="1" applyAlignment="1">
      <alignment horizontal="center"/>
    </xf>
    <xf numFmtId="164" fontId="9" fillId="7" borderId="1" xfId="0" applyNumberFormat="1" applyFont="1" applyFill="1" applyBorder="1" applyAlignment="1">
      <alignment horizontal="center"/>
    </xf>
    <xf numFmtId="164" fontId="9" fillId="0" borderId="1" xfId="0" applyNumberFormat="1" applyFont="1" applyBorder="1" applyAlignment="1">
      <alignment horizontal="center"/>
    </xf>
    <xf numFmtId="0" fontId="9" fillId="5" borderId="1" xfId="0" applyFont="1" applyFill="1" applyBorder="1" applyAlignment="1">
      <alignment wrapText="1"/>
    </xf>
    <xf numFmtId="0" fontId="9" fillId="0" borderId="1" xfId="0" applyFont="1" applyBorder="1" applyAlignment="1">
      <alignment wrapText="1"/>
    </xf>
    <xf numFmtId="0" fontId="11" fillId="0" borderId="0" xfId="0" applyFont="1" applyAlignment="1">
      <alignment wrapText="1"/>
    </xf>
    <xf numFmtId="0" fontId="11" fillId="0" borderId="1" xfId="0" applyFont="1" applyBorder="1" applyAlignment="1">
      <alignment wrapText="1"/>
    </xf>
    <xf numFmtId="0" fontId="9" fillId="0" borderId="0" xfId="0" applyFont="1" applyAlignment="1">
      <alignment wrapText="1"/>
    </xf>
    <xf numFmtId="0" fontId="12" fillId="6" borderId="1" xfId="0" applyFont="1" applyFill="1" applyBorder="1" applyAlignment="1">
      <alignment horizontal="center"/>
    </xf>
    <xf numFmtId="164" fontId="9" fillId="6" borderId="1" xfId="0" applyNumberFormat="1" applyFont="1" applyFill="1" applyBorder="1" applyAlignment="1">
      <alignment horizontal="center"/>
    </xf>
    <xf numFmtId="0" fontId="9" fillId="0" borderId="0" xfId="0" applyFont="1" applyBorder="1" applyAlignment="1">
      <alignment wrapText="1"/>
    </xf>
    <xf numFmtId="3" fontId="9" fillId="0" borderId="0" xfId="0" applyNumberFormat="1" applyFont="1" applyBorder="1" applyAlignment="1">
      <alignment horizontal="center"/>
    </xf>
    <xf numFmtId="0" fontId="9" fillId="0" borderId="0" xfId="0" applyFont="1" applyBorder="1" applyAlignment="1">
      <alignment horizontal="center"/>
    </xf>
    <xf numFmtId="0" fontId="9" fillId="0" borderId="0" xfId="0" applyFont="1"/>
    <xf numFmtId="0" fontId="9" fillId="0" borderId="0" xfId="0" applyFont="1" applyAlignment="1">
      <alignment horizontal="center"/>
    </xf>
    <xf numFmtId="0" fontId="10" fillId="0" borderId="0" xfId="0" applyFont="1" applyAlignment="1">
      <alignment wrapText="1"/>
    </xf>
    <xf numFmtId="0" fontId="11" fillId="5" borderId="1" xfId="0" applyFont="1" applyFill="1" applyBorder="1" applyAlignment="1">
      <alignment wrapText="1"/>
    </xf>
    <xf numFmtId="0" fontId="2" fillId="2" borderId="0" xfId="0" applyFont="1" applyFill="1" applyAlignment="1">
      <alignment wrapText="1"/>
    </xf>
    <xf numFmtId="49" fontId="9" fillId="7" borderId="2" xfId="0" applyNumberFormat="1" applyFont="1" applyFill="1" applyBorder="1" applyAlignment="1" applyProtection="1">
      <alignment horizontal="center" vertical="top"/>
      <protection locked="0"/>
    </xf>
    <xf numFmtId="49" fontId="9" fillId="7" borderId="3" xfId="0" applyNumberFormat="1" applyFont="1" applyFill="1" applyBorder="1" applyAlignment="1" applyProtection="1">
      <alignment horizontal="center" vertical="top"/>
      <protection locked="0"/>
    </xf>
    <xf numFmtId="49" fontId="9" fillId="7" borderId="4" xfId="0" applyNumberFormat="1" applyFont="1" applyFill="1" applyBorder="1" applyAlignment="1" applyProtection="1">
      <alignment horizontal="center" vertical="top"/>
      <protection locked="0"/>
    </xf>
    <xf numFmtId="0" fontId="7" fillId="0" borderId="0" xfId="0" applyFont="1" applyAlignment="1">
      <alignment horizontal="left" vertical="top"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45720</xdr:colOff>
      <xdr:row>0</xdr:row>
      <xdr:rowOff>0</xdr:rowOff>
    </xdr:from>
    <xdr:to>
      <xdr:col>11</xdr:col>
      <xdr:colOff>678815</xdr:colOff>
      <xdr:row>5</xdr:row>
      <xdr:rowOff>122555</xdr:rowOff>
    </xdr:to>
    <xdr:pic>
      <xdr:nvPicPr>
        <xdr:cNvPr id="2" name="Afbeelding 1">
          <a:extLst>
            <a:ext uri="{FF2B5EF4-FFF2-40B4-BE49-F238E27FC236}">
              <a16:creationId xmlns:a16="http://schemas.microsoft.com/office/drawing/2014/main" id="{B5EA9CF0-5231-4DE3-96F3-ED22D0A8C2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55580" y="0"/>
          <a:ext cx="633095" cy="102933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EB8D-18F5-4579-9C91-6924D337A41C}">
  <dimension ref="A1:K42"/>
  <sheetViews>
    <sheetView showGridLines="0" showRowColHeaders="0" tabSelected="1" zoomScale="90" zoomScaleNormal="90" workbookViewId="0">
      <selection activeCell="H9" sqref="H9"/>
    </sheetView>
  </sheetViews>
  <sheetFormatPr defaultRowHeight="13.8" x14ac:dyDescent="0.25"/>
  <cols>
    <col min="1" max="1" width="34" bestFit="1" customWidth="1"/>
    <col min="2" max="2" width="23.90625" style="24" bestFit="1" customWidth="1"/>
    <col min="3" max="3" width="26.1796875" style="24" bestFit="1" customWidth="1"/>
    <col min="4" max="4" width="27.26953125" style="24" customWidth="1"/>
    <col min="5" max="5" width="24.453125" style="24" customWidth="1"/>
    <col min="6" max="6" width="17" style="24" customWidth="1"/>
    <col min="7" max="7" width="14.453125" style="14" customWidth="1"/>
    <col min="8" max="8" width="21.81640625" style="14" customWidth="1"/>
    <col min="9" max="9" width="18" bestFit="1" customWidth="1"/>
    <col min="10" max="10" width="14.26953125" bestFit="1" customWidth="1"/>
    <col min="11" max="11" width="9.08984375" bestFit="1" customWidth="1"/>
  </cols>
  <sheetData>
    <row r="1" spans="1:11" ht="16.2" x14ac:dyDescent="0.3">
      <c r="A1" s="15" t="s">
        <v>163</v>
      </c>
      <c r="B1" s="22"/>
      <c r="C1" s="22"/>
      <c r="D1" s="22"/>
      <c r="E1" s="22"/>
      <c r="F1" s="22"/>
      <c r="G1" s="16"/>
      <c r="H1" s="16"/>
      <c r="I1" s="16"/>
      <c r="J1" s="16"/>
    </row>
    <row r="2" spans="1:11" x14ac:dyDescent="0.25">
      <c r="A2" s="16"/>
      <c r="B2" s="23"/>
      <c r="C2" s="23"/>
      <c r="D2" s="23"/>
      <c r="E2" s="23"/>
      <c r="F2" s="23"/>
      <c r="G2" s="16"/>
      <c r="H2" s="16"/>
      <c r="I2" s="16"/>
      <c r="J2" s="16"/>
    </row>
    <row r="3" spans="1:11" ht="13.95" customHeight="1" x14ac:dyDescent="0.25">
      <c r="A3" s="54" t="s">
        <v>171</v>
      </c>
      <c r="B3" s="54"/>
      <c r="C3" s="54"/>
      <c r="D3" s="54"/>
      <c r="E3" s="54"/>
      <c r="F3" s="54"/>
      <c r="G3" s="54"/>
      <c r="H3" s="25"/>
      <c r="I3" s="25"/>
      <c r="J3" s="25"/>
    </row>
    <row r="4" spans="1:11" x14ac:dyDescent="0.25">
      <c r="A4" s="54"/>
      <c r="B4" s="54"/>
      <c r="C4" s="54"/>
      <c r="D4" s="54"/>
      <c r="E4" s="54"/>
      <c r="F4" s="54"/>
      <c r="G4" s="54"/>
      <c r="H4" s="25"/>
      <c r="I4" s="25"/>
      <c r="J4" s="25"/>
    </row>
    <row r="5" spans="1:11" x14ac:dyDescent="0.25">
      <c r="A5" s="54"/>
      <c r="B5" s="54"/>
      <c r="C5" s="54"/>
      <c r="D5" s="54"/>
      <c r="E5" s="54"/>
      <c r="F5" s="54"/>
      <c r="G5" s="54"/>
      <c r="H5" s="25"/>
      <c r="I5" s="25"/>
      <c r="J5" s="25"/>
    </row>
    <row r="6" spans="1:11" ht="36" customHeight="1" x14ac:dyDescent="0.25">
      <c r="A6" s="54"/>
      <c r="B6" s="54"/>
      <c r="C6" s="54"/>
      <c r="D6" s="54"/>
      <c r="E6" s="54"/>
      <c r="F6" s="54"/>
      <c r="G6" s="54"/>
      <c r="H6" s="25"/>
      <c r="I6" s="25"/>
      <c r="J6" s="25"/>
    </row>
    <row r="8" spans="1:11" ht="63.6" customHeight="1" x14ac:dyDescent="0.25">
      <c r="A8" s="27" t="s">
        <v>96</v>
      </c>
      <c r="B8" s="28" t="s">
        <v>1</v>
      </c>
      <c r="C8" s="28" t="s">
        <v>74</v>
      </c>
      <c r="D8" s="28" t="s">
        <v>10</v>
      </c>
      <c r="E8" s="28" t="s">
        <v>137</v>
      </c>
      <c r="F8" s="28" t="s">
        <v>140</v>
      </c>
      <c r="G8" s="29" t="s">
        <v>165</v>
      </c>
      <c r="H8" s="29" t="s">
        <v>141</v>
      </c>
      <c r="I8" s="30" t="s">
        <v>97</v>
      </c>
    </row>
    <row r="9" spans="1:11" ht="63.6" customHeight="1" x14ac:dyDescent="0.25">
      <c r="A9" s="31" t="str">
        <f>Specificaties!B4</f>
        <v xml:space="preserve">Briefpapier CCV </v>
      </c>
      <c r="B9" s="32" t="str">
        <f>Specificaties!B5</f>
        <v>210 x 297 mm</v>
      </c>
      <c r="C9" s="32" t="str">
        <f>Specificaties!B6</f>
        <v>80 grs. Berga Superior</v>
      </c>
      <c r="D9" s="32" t="str">
        <f>Specificaties!B7</f>
        <v>voorzijde oranje pms 151 + proces cyaan + grijs pms 432</v>
      </c>
      <c r="E9" s="32"/>
      <c r="F9" s="32" t="str">
        <f>Specificaties!B8</f>
        <v>2.000 stuks per stansdoos, voorzien van indicatie-etiket</v>
      </c>
      <c r="G9" s="33">
        <f>Specificaties!G4</f>
        <v>500000</v>
      </c>
      <c r="H9" s="34"/>
      <c r="I9" s="35">
        <f>(G9/2000)*H9</f>
        <v>0</v>
      </c>
    </row>
    <row r="10" spans="1:11" ht="63.6" customHeight="1" x14ac:dyDescent="0.25">
      <c r="A10" s="31" t="str">
        <f>Specificaties!B10</f>
        <v>Briefpapier Klantenservice</v>
      </c>
      <c r="B10" s="32" t="str">
        <f>Specificaties!B11</f>
        <v>210 x 297 mm</v>
      </c>
      <c r="C10" s="32" t="str">
        <f>Specificaties!B12</f>
        <v>80 grs. Berga Superior</v>
      </c>
      <c r="D10" s="32" t="str">
        <f>Specificaties!B13</f>
        <v>voorzijde oranje pms 151 + proces cyaan + grijs pms 432</v>
      </c>
      <c r="E10" s="32"/>
      <c r="F10" s="32" t="str">
        <f>Specificaties!B14</f>
        <v>2.000 stuks per stansdoos, voorzien van indicatie-etiket</v>
      </c>
      <c r="G10" s="33">
        <f>Specificaties!G10</f>
        <v>2000</v>
      </c>
      <c r="H10" s="34"/>
      <c r="I10" s="35">
        <f>(G10/2000)*H10</f>
        <v>0</v>
      </c>
    </row>
    <row r="11" spans="1:11" ht="63.6" customHeight="1" x14ac:dyDescent="0.25">
      <c r="A11" s="31" t="str">
        <f>Specificaties!B16</f>
        <v>Briefpapier</v>
      </c>
      <c r="B11" s="32" t="str">
        <f>Specificaties!B17</f>
        <v>210 x 297 mm</v>
      </c>
      <c r="C11" s="32" t="str">
        <f>Specificaties!B18</f>
        <v>80 grs. Berga Superior</v>
      </c>
      <c r="D11" s="32" t="str">
        <f>Specificaties!B19</f>
        <v>voorzijde oranje pms 151 + proces cyaan + grijs pms 432</v>
      </c>
      <c r="E11" s="32"/>
      <c r="F11" s="32" t="str">
        <f>Specificaties!B20</f>
        <v>2.000 stuks per stansdoos, voorzien van indicatie-etiket</v>
      </c>
      <c r="G11" s="33">
        <f>Specificaties!G16</f>
        <v>200000</v>
      </c>
      <c r="H11" s="34"/>
      <c r="I11" s="35">
        <f>(G11/2000)*H11</f>
        <v>0</v>
      </c>
    </row>
    <row r="12" spans="1:11" ht="63.6" customHeight="1" x14ac:dyDescent="0.25">
      <c r="A12" s="31" t="str">
        <f>Specificaties!B22</f>
        <v>Briefpapier rijgeschiktheid</v>
      </c>
      <c r="B12" s="32" t="str">
        <f>Specificaties!B23</f>
        <v>210 x 297 mm</v>
      </c>
      <c r="C12" s="32" t="str">
        <f>Specificaties!B24</f>
        <v>80 grs. Berga Superior</v>
      </c>
      <c r="D12" s="32" t="str">
        <f>Specificaties!B25</f>
        <v>voorzijde oranje pms 151 + proces cyaan + grijs pms 432</v>
      </c>
      <c r="E12" s="32"/>
      <c r="F12" s="32" t="str">
        <f>Specificaties!B26</f>
        <v>2.000 stuks per stansdoos, voorzien van indicatie-etiket</v>
      </c>
      <c r="G12" s="33">
        <f>Specificaties!G22</f>
        <v>1250000</v>
      </c>
      <c r="H12" s="34"/>
      <c r="I12" s="35">
        <f>(G12/2000)*H12</f>
        <v>0</v>
      </c>
    </row>
    <row r="13" spans="1:11" ht="63.6" customHeight="1" x14ac:dyDescent="0.25">
      <c r="A13" s="36" t="str">
        <f>Specificaties!B29</f>
        <v xml:space="preserve">Vervolgpapier </v>
      </c>
      <c r="B13" s="37" t="str">
        <f>Specificaties!B30</f>
        <v>210 x 297 mm</v>
      </c>
      <c r="C13" s="37" t="str">
        <f>Specificaties!B31</f>
        <v>80 grs. Berga Superior</v>
      </c>
      <c r="D13" s="37" t="str">
        <f>Specificaties!B32</f>
        <v>voorzijde oranje pms 151 + proces cyaan + zwart</v>
      </c>
      <c r="E13" s="37"/>
      <c r="F13" s="37" t="str">
        <f>Specificaties!B33</f>
        <v>2.000 stuks per stansdoos, voorzien van indicatie-etiket</v>
      </c>
      <c r="G13" s="33">
        <f>Specificaties!G29</f>
        <v>3050000</v>
      </c>
      <c r="H13" s="34"/>
      <c r="I13" s="35">
        <f>(G13/2000)*H13</f>
        <v>0</v>
      </c>
    </row>
    <row r="14" spans="1:11" ht="63.6" customHeight="1" x14ac:dyDescent="0.25">
      <c r="A14" s="36" t="str">
        <f>Specificaties!B35</f>
        <v xml:space="preserve">Vervolgpapier Rijgeschiktheid </v>
      </c>
      <c r="B14" s="37" t="str">
        <f>Specificaties!B36</f>
        <v>210 x 297 mm</v>
      </c>
      <c r="C14" s="37" t="str">
        <f>Specificaties!B31</f>
        <v>80 grs. Berga Superior</v>
      </c>
      <c r="D14" s="37" t="str">
        <f>Specificaties!B38</f>
        <v xml:space="preserve">voorzijde oranje pms 151 </v>
      </c>
      <c r="E14" s="37"/>
      <c r="F14" s="37" t="str">
        <f>Specificaties!B39</f>
        <v>2.000 stuks per stansdoos, voorzien van indicatie-etiket</v>
      </c>
      <c r="G14" s="33">
        <f>Specificaties!G35</f>
        <v>6500000</v>
      </c>
      <c r="H14" s="34"/>
      <c r="I14" s="35">
        <f t="shared" ref="I14" si="0">(G14/2000)*H14</f>
        <v>0</v>
      </c>
      <c r="K14" s="21"/>
    </row>
    <row r="15" spans="1:11" ht="79.95" customHeight="1" x14ac:dyDescent="0.25">
      <c r="A15" s="36" t="str">
        <f>Specificaties!B42</f>
        <v xml:space="preserve">Venster-envelop C4 </v>
      </c>
      <c r="B15" s="37" t="str">
        <f>Specificaties!B43</f>
        <v>324 x 229 mm trapezium, gegomd</v>
      </c>
      <c r="C15" s="37" t="str">
        <f>Specificaties!B44</f>
        <v>120 grs. Berga Superior</v>
      </c>
      <c r="D15" s="38" t="s">
        <v>138</v>
      </c>
      <c r="E15" s="37" t="s">
        <v>139</v>
      </c>
      <c r="F15" s="37" t="str">
        <f>Specificaties!B51</f>
        <v>250 stuks per stansdoos, voorzien van indicatie-etiket</v>
      </c>
      <c r="G15" s="33">
        <f>Specificaties!G42</f>
        <v>865000</v>
      </c>
      <c r="H15" s="34"/>
      <c r="I15" s="35">
        <f>(G15/250)*H15</f>
        <v>0</v>
      </c>
    </row>
    <row r="16" spans="1:11" ht="63.6" customHeight="1" x14ac:dyDescent="0.25">
      <c r="A16" s="36" t="str">
        <f>Specificaties!B53</f>
        <v>Venster-envelop C4 (Strobord)</v>
      </c>
      <c r="B16" s="37" t="str">
        <f>Specificaties!B54</f>
        <v>324 x 229 mm akte, striplock</v>
      </c>
      <c r="C16" s="37" t="str">
        <f>Specificaties!B55</f>
        <v>120 grs. Berga Superior</v>
      </c>
      <c r="D16" s="39" t="s">
        <v>168</v>
      </c>
      <c r="E16" s="37" t="s">
        <v>142</v>
      </c>
      <c r="F16" s="37" t="str">
        <f>Specificaties!B61</f>
        <v>100 stuks per stansdoos, voorzien van indicatie-etiket</v>
      </c>
      <c r="G16" s="33">
        <f>Specificaties!G53</f>
        <v>40000</v>
      </c>
      <c r="H16" s="34"/>
      <c r="I16" s="35">
        <f>(G16/100)*H16</f>
        <v>0</v>
      </c>
    </row>
    <row r="17" spans="1:9" ht="63.6" customHeight="1" x14ac:dyDescent="0.25">
      <c r="A17" s="36" t="str">
        <f>Specificaties!B63</f>
        <v>Envelop EC4</v>
      </c>
      <c r="B17" s="37" t="str">
        <f>Specificaties!B64</f>
        <v>EC4, 240 x 340 mm akte gegomd</v>
      </c>
      <c r="C17" s="37" t="str">
        <f>Specificaties!B65</f>
        <v xml:space="preserve">120 grs Berga Superior </v>
      </c>
      <c r="D17" s="37" t="s">
        <v>144</v>
      </c>
      <c r="E17" s="37"/>
      <c r="F17" s="37" t="str">
        <f>Specificaties!B68</f>
        <v>250 stuks per vouwdoos, voorzien van indicatie-etiket</v>
      </c>
      <c r="G17" s="33">
        <f>Specificaties!G63</f>
        <v>30000</v>
      </c>
      <c r="H17" s="34"/>
      <c r="I17" s="35">
        <f>(G17/250)*H17</f>
        <v>0</v>
      </c>
    </row>
    <row r="18" spans="1:9" ht="63.6" customHeight="1" x14ac:dyDescent="0.25">
      <c r="A18" s="36" t="str">
        <f>Specificaties!B71</f>
        <v xml:space="preserve">Envelop C5 </v>
      </c>
      <c r="B18" s="37" t="str">
        <f>Specificaties!B72</f>
        <v>162 x 229 mm trapezium, gegomd</v>
      </c>
      <c r="C18" s="37" t="str">
        <f>Specificaties!B73</f>
        <v>80 grs. Berga Superior</v>
      </c>
      <c r="D18" s="37" t="s">
        <v>143</v>
      </c>
      <c r="E18" s="37"/>
      <c r="F18" s="37" t="str">
        <f>Specificaties!B75</f>
        <v>500 stuks per stansdoos, voorzien van indicatie-etiket</v>
      </c>
      <c r="G18" s="33">
        <f>Specificaties!G71</f>
        <v>210000</v>
      </c>
      <c r="H18" s="34"/>
      <c r="I18" s="35">
        <f>(G18/500)*H18</f>
        <v>0</v>
      </c>
    </row>
    <row r="19" spans="1:9" ht="63.6" customHeight="1" x14ac:dyDescent="0.25">
      <c r="A19" s="36" t="str">
        <f>Specificaties!B77</f>
        <v>Venster-envelop C5</v>
      </c>
      <c r="B19" s="37" t="str">
        <f>Specificaties!B78</f>
        <v>162 x 229 mm trapezium, gegomd</v>
      </c>
      <c r="C19" s="40" t="str">
        <f>Specificaties!B79</f>
        <v>80 grs. Berga Superior</v>
      </c>
      <c r="D19" s="37" t="s">
        <v>145</v>
      </c>
      <c r="E19" s="37" t="s">
        <v>146</v>
      </c>
      <c r="F19" s="37" t="str">
        <f>Specificaties!B85</f>
        <v>500 stuks per stansdoos, voorzien van indicatie-etiket</v>
      </c>
      <c r="G19" s="33">
        <f>Specificaties!G77</f>
        <v>4050000</v>
      </c>
      <c r="H19" s="34"/>
      <c r="I19" s="35">
        <f>(G19/500)*H19</f>
        <v>0</v>
      </c>
    </row>
    <row r="20" spans="1:9" ht="63.6" customHeight="1" x14ac:dyDescent="0.25">
      <c r="A20" s="36" t="str">
        <f>Specificaties!B87</f>
        <v>Envelop C5 'retourenvelop Medisch Beroepsgeheim CBR-KV'</v>
      </c>
      <c r="B20" s="37" t="str">
        <f>Specificaties!B88</f>
        <v>162 x 229 mm trapezium, gegomd</v>
      </c>
      <c r="C20" s="37" t="str">
        <f>Specificaties!B89</f>
        <v>80 grs, Berga Superior</v>
      </c>
      <c r="D20" s="37" t="str">
        <f>Specificaties!B90</f>
        <v>voorzijde cyaan, oranje pms 151 en grijs pms 432</v>
      </c>
      <c r="E20" s="37"/>
      <c r="F20" s="37" t="str">
        <f>Specificaties!B91</f>
        <v>500 stuks per stansdoos, voorzien van indicatie-etiket</v>
      </c>
      <c r="G20" s="33">
        <f>Specificaties!G87</f>
        <v>1360000</v>
      </c>
      <c r="H20" s="34"/>
      <c r="I20" s="35">
        <f>(G20/500)*H20</f>
        <v>0</v>
      </c>
    </row>
    <row r="21" spans="1:9" ht="63.6" customHeight="1" x14ac:dyDescent="0.25">
      <c r="A21" s="36" t="str">
        <f>Specificaties!B95</f>
        <v xml:space="preserve">Brochure cursusboek EMA </v>
      </c>
      <c r="B21" s="37" t="s">
        <v>149</v>
      </c>
      <c r="C21" s="37" t="s">
        <v>150</v>
      </c>
      <c r="D21" s="37" t="s">
        <v>169</v>
      </c>
      <c r="E21" s="37" t="s">
        <v>148</v>
      </c>
      <c r="F21" s="37" t="str">
        <f>Specificaties!B105</f>
        <v>12 stuks per vouwdoos, het indicatie-etiket zichtbaar op korte zijde</v>
      </c>
      <c r="G21" s="33">
        <f>Specificaties!G95</f>
        <v>23760</v>
      </c>
      <c r="H21" s="34"/>
      <c r="I21" s="35">
        <f>(G21/12)*H21</f>
        <v>0</v>
      </c>
    </row>
    <row r="22" spans="1:9" ht="63.6" customHeight="1" x14ac:dyDescent="0.25">
      <c r="A22" s="36" t="str">
        <f>Specificaties!B107</f>
        <v>Brochure cursusboek LEMA</v>
      </c>
      <c r="B22" s="37" t="s">
        <v>149</v>
      </c>
      <c r="C22" s="37" t="s">
        <v>152</v>
      </c>
      <c r="D22" s="37" t="s">
        <v>169</v>
      </c>
      <c r="E22" s="37" t="s">
        <v>148</v>
      </c>
      <c r="F22" s="37" t="str">
        <f>Specificaties!B118</f>
        <v>12 stuks per vouwdoos, het indicatie-etiket zichtbaar op korte zijde</v>
      </c>
      <c r="G22" s="33">
        <f>Specificaties!G107</f>
        <v>10626</v>
      </c>
      <c r="H22" s="34"/>
      <c r="I22" s="35">
        <f t="shared" ref="I22:I23" si="1">(G22/12)*H22</f>
        <v>0</v>
      </c>
    </row>
    <row r="23" spans="1:9" ht="63.6" customHeight="1" x14ac:dyDescent="0.25">
      <c r="A23" s="36" t="str">
        <f>Specificaties!B120</f>
        <v>Brochure cursusboek EMG</v>
      </c>
      <c r="B23" s="37" t="s">
        <v>149</v>
      </c>
      <c r="C23" s="37" t="s">
        <v>153</v>
      </c>
      <c r="D23" s="37" t="s">
        <v>151</v>
      </c>
      <c r="E23" s="37" t="s">
        <v>148</v>
      </c>
      <c r="F23" s="37" t="str">
        <f>Specificaties!B131</f>
        <v>12 stuks per vouwdoos, het indicatie-etiket zichtbaar op korte zijde</v>
      </c>
      <c r="G23" s="33">
        <f>Specificaties!G120</f>
        <v>7104</v>
      </c>
      <c r="H23" s="34"/>
      <c r="I23" s="35">
        <f t="shared" si="1"/>
        <v>0</v>
      </c>
    </row>
    <row r="24" spans="1:9" ht="63.6" customHeight="1" x14ac:dyDescent="0.25">
      <c r="A24" s="36" t="str">
        <f>Specificaties!B134</f>
        <v>Klachtenkaarten"Hoe werkt de klachtenprocedure bij het CBR"</v>
      </c>
      <c r="B24" s="37" t="str">
        <f>Specificaties!B135</f>
        <v>148 x 210 mm</v>
      </c>
      <c r="C24" s="37" t="str">
        <f>Specificaties!B138</f>
        <v>300 grs Soporset</v>
      </c>
      <c r="D24" s="37" t="str">
        <f>Specificaties!B136</f>
        <v>voorzijde pms 151, cyaan en pms 432 aflopend</v>
      </c>
      <c r="E24" s="37" t="s">
        <v>154</v>
      </c>
      <c r="F24" s="37" t="str">
        <f>Specificaties!B137</f>
        <v>500 stuks per stansdoos, voorzien van indicatie-etiket</v>
      </c>
      <c r="G24" s="33">
        <f>Specificaties!G134</f>
        <v>14000</v>
      </c>
      <c r="H24" s="34"/>
      <c r="I24" s="35">
        <f>(G24/500)*H24</f>
        <v>0</v>
      </c>
    </row>
    <row r="25" spans="1:9" ht="63.6" customHeight="1" x14ac:dyDescent="0.25">
      <c r="A25" s="36" t="str">
        <f>Specificaties!B142</f>
        <v>Overeenkomst tussen CBR en opleider</v>
      </c>
      <c r="B25" s="37" t="str">
        <f>Specificaties!B143</f>
        <v>630 x 297mm</v>
      </c>
      <c r="C25" s="37" t="str">
        <f>Specificaties!B144</f>
        <v>120 grs. Preprint superior</v>
      </c>
      <c r="D25" s="37" t="str">
        <f>Specificaties!B145</f>
        <v>voorzijde full colour -  achterzijde full colour</v>
      </c>
      <c r="E25" s="37" t="s">
        <v>156</v>
      </c>
      <c r="F25" s="37" t="str">
        <f>Specificaties!B147</f>
        <v>500 stuks per vouwdoos, voorzien van indicatie-etiket</v>
      </c>
      <c r="G25" s="33">
        <f>Specificaties!G142</f>
        <v>6500</v>
      </c>
      <c r="H25" s="34"/>
      <c r="I25" s="35">
        <f>(G25/500)*H25</f>
        <v>0</v>
      </c>
    </row>
    <row r="26" spans="1:9" ht="63.6" customHeight="1" x14ac:dyDescent="0.25">
      <c r="A26" s="36" t="str">
        <f>Specificaties!B149</f>
        <v>Toelichting overeenkomst tussen CBR en opleider</v>
      </c>
      <c r="B26" s="37" t="str">
        <f>Specificaties!B150</f>
        <v>A4, 210 x 297 mm</v>
      </c>
      <c r="C26" s="37" t="str">
        <f>Specificaties!B151</f>
        <v>120 grs. Preprint superior</v>
      </c>
      <c r="D26" s="37" t="str">
        <f>Specificaties!B152</f>
        <v>voorzijde Full colour achterzijde full colour</v>
      </c>
      <c r="E26" s="36" t="s">
        <v>157</v>
      </c>
      <c r="F26" s="49" t="str">
        <f>Specificaties!B154</f>
        <v>1000 stuks per vouwdoos, voorzien van indicatie-etiket</v>
      </c>
      <c r="G26" s="33">
        <f>Specificaties!G149</f>
        <v>6000</v>
      </c>
      <c r="H26" s="34"/>
      <c r="I26" s="35">
        <f>(G26/1000)*H26</f>
        <v>0</v>
      </c>
    </row>
    <row r="27" spans="1:9" ht="63.6" customHeight="1" x14ac:dyDescent="0.25">
      <c r="A27" s="36" t="str">
        <f>Specificaties!B156</f>
        <v>Inschrijfformulier opleider</v>
      </c>
      <c r="B27" s="37" t="str">
        <f>Specificaties!B157</f>
        <v>A3, 297 x 420 mm</v>
      </c>
      <c r="C27" s="37" t="str">
        <f>Specificaties!B158</f>
        <v>120 grs Preprint superior</v>
      </c>
      <c r="D27" s="37" t="str">
        <f>Specificaties!B159</f>
        <v xml:space="preserve">voorzijde full colour - achterzijde full colour </v>
      </c>
      <c r="E27" s="36" t="s">
        <v>158</v>
      </c>
      <c r="F27" s="36" t="str">
        <f>Specificaties!B161</f>
        <v>1000 stuks per vouwdoos, voorzien van indicatie-etiket</v>
      </c>
      <c r="G27" s="33">
        <f>Specificaties!G156</f>
        <v>2750</v>
      </c>
      <c r="H27" s="34"/>
      <c r="I27" s="35">
        <f>(G27/1000)*H27</f>
        <v>0</v>
      </c>
    </row>
    <row r="28" spans="1:9" ht="63.6" customHeight="1" x14ac:dyDescent="0.25">
      <c r="A28" s="36" t="str">
        <f>Specificaties!B164</f>
        <v xml:space="preserve">Naamkaartjes </v>
      </c>
      <c r="B28" s="37" t="str">
        <f>Specificaties!B165</f>
        <v>A4, 210 x 297 mm</v>
      </c>
      <c r="C28" s="37" t="str">
        <f>Specificaties!B166</f>
        <v>250 grs. Soporset</v>
      </c>
      <c r="D28" s="37" t="str">
        <f>Specificaties!B167</f>
        <v>voorzijde Cyaan + pms 151</v>
      </c>
      <c r="E28" s="36" t="s">
        <v>159</v>
      </c>
      <c r="F28" s="36" t="str">
        <f>Specificaties!B169</f>
        <v>500 stuks per vouwdoos, voorzien van indicatie-etiket.</v>
      </c>
      <c r="G28" s="33">
        <f>Specificaties!G164</f>
        <v>50000</v>
      </c>
      <c r="H28" s="34"/>
      <c r="I28" s="35">
        <f>(G28/500)*H28</f>
        <v>0</v>
      </c>
    </row>
    <row r="29" spans="1:9" ht="63.6" customHeight="1" x14ac:dyDescent="0.25">
      <c r="A29" s="36" t="str">
        <f>Specificaties!B172</f>
        <v xml:space="preserve">Visitekaartjes </v>
      </c>
      <c r="B29" s="37" t="str">
        <f>Specificaties!B173</f>
        <v>55 x 85 mm</v>
      </c>
      <c r="C29" s="37" t="str">
        <f>Specificaties!B175</f>
        <v>xerografisch (soporse premium preprint board) - FSC Mix Credit - 300 grs, wit</v>
      </c>
      <c r="D29" s="37" t="str">
        <f>Specificaties!B174</f>
        <v>2-zijdig in full collour</v>
      </c>
      <c r="E29" s="36" t="s">
        <v>157</v>
      </c>
      <c r="F29" s="36" t="str">
        <f>Specificaties!B177</f>
        <v>per 100 exempl. In visitekaartdoosje</v>
      </c>
      <c r="G29" s="33">
        <f>Specificaties!G172</f>
        <v>11500</v>
      </c>
      <c r="H29" s="34"/>
      <c r="I29" s="35">
        <f>(G29/100)*H29</f>
        <v>0</v>
      </c>
    </row>
    <row r="30" spans="1:9" ht="63.6" customHeight="1" x14ac:dyDescent="0.25">
      <c r="A30" s="36" t="str">
        <f>Specificaties!B180</f>
        <v>Bloks 'Advies formulier Prakt. Rijgeschiktheid'</v>
      </c>
      <c r="B30" s="37" t="str">
        <f>Specificaties!B181</f>
        <v>A4, 210 x 297 mm</v>
      </c>
      <c r="C30" s="37" t="str">
        <f>Specificaties!B182</f>
        <v>80 grs wit berga superior</v>
      </c>
      <c r="D30" s="37" t="str">
        <f>Specificaties!B183</f>
        <v>eenzijdig in PMS-151, PMS-432 en proces cyaan</v>
      </c>
      <c r="E30" s="36" t="s">
        <v>161</v>
      </c>
      <c r="F30" s="36" t="str">
        <f>Specificaties!B185</f>
        <v>1 stuk per vouwdoos, voorzien van een indicatie-etiket</v>
      </c>
      <c r="G30" s="33">
        <f>Specificaties!G180</f>
        <v>350</v>
      </c>
      <c r="H30" s="34"/>
      <c r="I30" s="35">
        <f>G30*H30</f>
        <v>0</v>
      </c>
    </row>
    <row r="31" spans="1:9" ht="63.6" customHeight="1" x14ac:dyDescent="0.25">
      <c r="A31" s="36" t="str">
        <f>Specificaties!B187</f>
        <v>Bloks 'Kladpapier' tbv theorie-examens</v>
      </c>
      <c r="B31" s="37" t="str">
        <f>Specificaties!B188</f>
        <v>A4, 210 x 297 mm</v>
      </c>
      <c r="C31" s="37" t="str">
        <f>Specificaties!B189</f>
        <v>90 grs. Houtvrij offset wit</v>
      </c>
      <c r="D31" s="37" t="str">
        <f>Specificaties!B190</f>
        <v>voorzijde oranje pms 151 + proces Cyaan + pms 432</v>
      </c>
      <c r="E31" s="36" t="s">
        <v>160</v>
      </c>
      <c r="F31" s="36" t="str">
        <f>Specificaties!B192</f>
        <v>25 stuks per vouwdoos, voorzien van indicatie-etiket</v>
      </c>
      <c r="G31" s="33">
        <f>Specificaties!G187</f>
        <v>3850</v>
      </c>
      <c r="H31" s="34"/>
      <c r="I31" s="35">
        <f>(G31/25)*H31</f>
        <v>0</v>
      </c>
    </row>
    <row r="32" spans="1:9" ht="21.75" customHeight="1" x14ac:dyDescent="0.25">
      <c r="A32" s="37"/>
      <c r="B32" s="37"/>
      <c r="C32" s="37"/>
      <c r="D32" s="37"/>
      <c r="E32" s="37"/>
      <c r="F32" s="37"/>
      <c r="G32" s="33"/>
      <c r="H32" s="41" t="s">
        <v>136</v>
      </c>
      <c r="I32" s="42">
        <f>SUM(I9:I31)</f>
        <v>0</v>
      </c>
    </row>
    <row r="33" spans="1:9" x14ac:dyDescent="0.25">
      <c r="A33" s="43"/>
      <c r="B33" s="43"/>
      <c r="C33" s="43"/>
      <c r="D33" s="43"/>
      <c r="E33" s="43"/>
      <c r="F33" s="43"/>
      <c r="G33" s="44"/>
      <c r="H33" s="45"/>
      <c r="I33" s="45"/>
    </row>
    <row r="34" spans="1:9" x14ac:dyDescent="0.25">
      <c r="A34" s="46"/>
      <c r="B34" s="40"/>
      <c r="C34" s="40"/>
      <c r="D34" s="40"/>
      <c r="E34" s="40"/>
      <c r="F34" s="40"/>
      <c r="G34" s="47"/>
      <c r="H34" s="47"/>
      <c r="I34" s="46"/>
    </row>
    <row r="35" spans="1:9" x14ac:dyDescent="0.25">
      <c r="A35" s="46"/>
      <c r="B35" s="48"/>
      <c r="C35" s="48"/>
      <c r="D35" s="48"/>
      <c r="E35" s="48"/>
      <c r="F35" s="48"/>
      <c r="G35" s="47"/>
      <c r="H35" s="47"/>
      <c r="I35" s="46"/>
    </row>
    <row r="36" spans="1:9" ht="14.4" thickBot="1" x14ac:dyDescent="0.3">
      <c r="A36" s="46"/>
      <c r="B36" s="40"/>
      <c r="C36" s="40"/>
      <c r="D36" s="40"/>
      <c r="E36" s="40"/>
      <c r="F36" s="40"/>
      <c r="G36" s="47"/>
      <c r="H36" s="47"/>
      <c r="I36" s="46"/>
    </row>
    <row r="37" spans="1:9" ht="14.4" thickBot="1" x14ac:dyDescent="0.3">
      <c r="A37" s="26" t="s">
        <v>162</v>
      </c>
      <c r="B37" s="55"/>
      <c r="C37" s="56"/>
      <c r="D37" s="57"/>
      <c r="E37" s="46"/>
      <c r="F37" s="46"/>
      <c r="G37" s="46"/>
      <c r="H37" s="46"/>
      <c r="I37" s="46"/>
    </row>
    <row r="38" spans="1:9" ht="25.2" customHeight="1" thickBot="1" x14ac:dyDescent="0.3">
      <c r="A38" s="17" t="s">
        <v>98</v>
      </c>
      <c r="B38" s="51"/>
      <c r="C38" s="52"/>
      <c r="D38" s="53"/>
      <c r="E38" s="46"/>
      <c r="F38" s="46"/>
      <c r="G38" s="46"/>
      <c r="H38" s="46"/>
      <c r="I38" s="46"/>
    </row>
    <row r="39" spans="1:9" ht="25.2" customHeight="1" thickBot="1" x14ac:dyDescent="0.3">
      <c r="A39" s="18" t="s">
        <v>99</v>
      </c>
      <c r="B39" s="51"/>
      <c r="C39" s="52"/>
      <c r="D39" s="53"/>
      <c r="E39" s="46"/>
      <c r="F39" s="46"/>
      <c r="G39" s="46"/>
      <c r="H39" s="46"/>
      <c r="I39" s="46"/>
    </row>
    <row r="40" spans="1:9" ht="25.2" customHeight="1" thickBot="1" x14ac:dyDescent="0.3">
      <c r="A40" s="18" t="s">
        <v>100</v>
      </c>
      <c r="B40" s="51"/>
      <c r="C40" s="52"/>
      <c r="D40" s="53"/>
      <c r="E40" s="46"/>
      <c r="F40" s="46"/>
      <c r="G40" s="46"/>
      <c r="H40" s="46"/>
      <c r="I40" s="46"/>
    </row>
    <row r="41" spans="1:9" ht="25.2" customHeight="1" thickBot="1" x14ac:dyDescent="0.3">
      <c r="A41" s="18" t="s">
        <v>101</v>
      </c>
      <c r="B41" s="51"/>
      <c r="C41" s="52"/>
      <c r="D41" s="53"/>
      <c r="E41" s="46"/>
      <c r="F41" s="46"/>
      <c r="G41" s="46"/>
      <c r="H41" s="46"/>
      <c r="I41" s="46"/>
    </row>
    <row r="42" spans="1:9" ht="25.2" customHeight="1" thickBot="1" x14ac:dyDescent="0.3">
      <c r="A42" s="19" t="s">
        <v>102</v>
      </c>
      <c r="B42" s="51"/>
      <c r="C42" s="52"/>
      <c r="D42" s="53"/>
      <c r="E42" s="46"/>
      <c r="F42" s="46"/>
      <c r="G42" s="46"/>
      <c r="H42" s="46"/>
      <c r="I42" s="46"/>
    </row>
  </sheetData>
  <mergeCells count="7">
    <mergeCell ref="B41:D41"/>
    <mergeCell ref="B42:D42"/>
    <mergeCell ref="A3:G6"/>
    <mergeCell ref="B37:D37"/>
    <mergeCell ref="B38:D38"/>
    <mergeCell ref="B39:D39"/>
    <mergeCell ref="B40:D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A089-380B-4E0F-B9C6-A37B76E36942}">
  <dimension ref="A1:H192"/>
  <sheetViews>
    <sheetView showGridLines="0" showRowColHeaders="0" workbookViewId="0"/>
  </sheetViews>
  <sheetFormatPr defaultRowHeight="13.8" x14ac:dyDescent="0.25"/>
  <cols>
    <col min="1" max="1" width="22.6328125" customWidth="1"/>
    <col min="2" max="2" width="60.26953125" customWidth="1"/>
    <col min="3" max="5" width="13.26953125" bestFit="1" customWidth="1"/>
    <col min="6" max="6" width="13.1796875" customWidth="1"/>
    <col min="7" max="7" width="19.08984375" bestFit="1" customWidth="1"/>
    <col min="8" max="8" width="20.1796875" customWidth="1"/>
  </cols>
  <sheetData>
    <row r="1" spans="1:8" ht="41.4" x14ac:dyDescent="0.25">
      <c r="A1" s="3"/>
      <c r="B1" s="3"/>
      <c r="C1" s="4" t="s">
        <v>90</v>
      </c>
      <c r="D1" s="4" t="s">
        <v>91</v>
      </c>
      <c r="E1" s="4" t="s">
        <v>92</v>
      </c>
      <c r="F1" s="4" t="s">
        <v>93</v>
      </c>
      <c r="G1" s="50" t="s">
        <v>170</v>
      </c>
      <c r="H1" s="50" t="s">
        <v>164</v>
      </c>
    </row>
    <row r="2" spans="1:8" x14ac:dyDescent="0.25">
      <c r="B2" s="1"/>
      <c r="C2" s="11"/>
      <c r="D2" s="11"/>
      <c r="E2" s="11"/>
      <c r="F2" s="11"/>
      <c r="G2" s="12"/>
    </row>
    <row r="3" spans="1:8" x14ac:dyDescent="0.25">
      <c r="B3" s="1"/>
      <c r="C3" s="11"/>
      <c r="D3" s="11"/>
      <c r="E3" s="11"/>
      <c r="F3" s="11"/>
      <c r="G3" s="12"/>
    </row>
    <row r="4" spans="1:8" x14ac:dyDescent="0.25">
      <c r="A4" s="4" t="s">
        <v>0</v>
      </c>
      <c r="B4" s="4" t="s">
        <v>114</v>
      </c>
      <c r="C4" s="10">
        <v>100000</v>
      </c>
      <c r="D4" s="10">
        <v>0</v>
      </c>
      <c r="E4" s="10">
        <v>100000</v>
      </c>
      <c r="F4" s="10">
        <v>300000</v>
      </c>
      <c r="G4" s="10">
        <f>SUM(C4:F4)</f>
        <v>500000</v>
      </c>
      <c r="H4" s="10">
        <v>20000</v>
      </c>
    </row>
    <row r="5" spans="1:8" x14ac:dyDescent="0.25">
      <c r="A5" s="2" t="s">
        <v>1</v>
      </c>
      <c r="B5" s="1" t="s">
        <v>4</v>
      </c>
      <c r="C5" s="11"/>
      <c r="D5" s="11"/>
      <c r="E5" s="11"/>
      <c r="F5" s="11"/>
      <c r="G5" s="12"/>
    </row>
    <row r="6" spans="1:8" x14ac:dyDescent="0.25">
      <c r="A6" s="2" t="s">
        <v>74</v>
      </c>
      <c r="B6" s="1" t="s">
        <v>7</v>
      </c>
      <c r="C6" s="11"/>
      <c r="D6" s="11"/>
      <c r="E6" s="11"/>
      <c r="F6" s="11"/>
      <c r="G6" s="12"/>
    </row>
    <row r="7" spans="1:8" x14ac:dyDescent="0.25">
      <c r="A7" s="2" t="s">
        <v>2</v>
      </c>
      <c r="B7" s="1" t="s">
        <v>5</v>
      </c>
      <c r="C7" s="11"/>
      <c r="D7" s="11"/>
      <c r="E7" s="11"/>
      <c r="F7" s="11"/>
      <c r="G7" s="12"/>
    </row>
    <row r="8" spans="1:8" x14ac:dyDescent="0.25">
      <c r="A8" s="2" t="s">
        <v>3</v>
      </c>
      <c r="B8" s="1" t="s">
        <v>6</v>
      </c>
      <c r="C8" s="11"/>
      <c r="D8" s="11"/>
      <c r="E8" s="11"/>
      <c r="F8" s="11"/>
      <c r="G8" s="12"/>
    </row>
    <row r="10" spans="1:8" x14ac:dyDescent="0.25">
      <c r="A10" s="4" t="s">
        <v>0</v>
      </c>
      <c r="B10" s="4" t="s">
        <v>115</v>
      </c>
      <c r="C10" s="10">
        <v>0</v>
      </c>
      <c r="D10" s="10">
        <v>0</v>
      </c>
      <c r="E10" s="10">
        <v>0</v>
      </c>
      <c r="F10" s="10">
        <v>2000</v>
      </c>
      <c r="G10" s="10">
        <f>SUM(C10:F10)</f>
        <v>2000</v>
      </c>
      <c r="H10" s="10"/>
    </row>
    <row r="11" spans="1:8" x14ac:dyDescent="0.25">
      <c r="A11" s="2" t="s">
        <v>1</v>
      </c>
      <c r="B11" s="5" t="s">
        <v>4</v>
      </c>
      <c r="C11" s="11"/>
      <c r="D11" s="9"/>
      <c r="E11" s="11"/>
      <c r="F11" s="11"/>
      <c r="G11" s="12"/>
    </row>
    <row r="12" spans="1:8" x14ac:dyDescent="0.25">
      <c r="A12" s="2" t="s">
        <v>12</v>
      </c>
      <c r="B12" s="1" t="s">
        <v>7</v>
      </c>
      <c r="C12" s="11"/>
      <c r="D12" s="9"/>
      <c r="E12" s="11"/>
      <c r="F12" s="11"/>
      <c r="G12" s="12"/>
    </row>
    <row r="13" spans="1:8" x14ac:dyDescent="0.25">
      <c r="A13" s="2" t="s">
        <v>10</v>
      </c>
      <c r="B13" s="1" t="s">
        <v>5</v>
      </c>
      <c r="C13" s="11"/>
      <c r="D13" s="11"/>
      <c r="E13" s="11"/>
      <c r="F13" s="11"/>
      <c r="G13" s="12"/>
    </row>
    <row r="14" spans="1:8" x14ac:dyDescent="0.25">
      <c r="A14" s="2" t="s">
        <v>11</v>
      </c>
      <c r="B14" s="1" t="s">
        <v>6</v>
      </c>
      <c r="C14" s="11"/>
      <c r="D14" s="9"/>
      <c r="E14" s="11"/>
      <c r="F14" s="11"/>
      <c r="G14" s="12"/>
    </row>
    <row r="16" spans="1:8" x14ac:dyDescent="0.25">
      <c r="A16" s="4" t="s">
        <v>0</v>
      </c>
      <c r="B16" s="4" t="s">
        <v>113</v>
      </c>
      <c r="C16" s="10">
        <v>100000</v>
      </c>
      <c r="D16" s="10">
        <v>50000</v>
      </c>
      <c r="E16" s="10">
        <v>50000</v>
      </c>
      <c r="F16" s="10">
        <v>0</v>
      </c>
      <c r="G16" s="10">
        <f>SUM(C16:F16)</f>
        <v>200000</v>
      </c>
      <c r="H16" s="10">
        <v>15000</v>
      </c>
    </row>
    <row r="17" spans="1:8" x14ac:dyDescent="0.25">
      <c r="A17" s="2" t="s">
        <v>1</v>
      </c>
      <c r="B17" s="20" t="s">
        <v>4</v>
      </c>
      <c r="C17" s="11"/>
      <c r="D17" s="11"/>
      <c r="E17" s="11"/>
      <c r="F17" s="11"/>
      <c r="G17" s="12"/>
    </row>
    <row r="18" spans="1:8" x14ac:dyDescent="0.25">
      <c r="A18" s="2" t="s">
        <v>12</v>
      </c>
      <c r="B18" s="20" t="s">
        <v>7</v>
      </c>
      <c r="C18" s="11"/>
      <c r="D18" s="11"/>
      <c r="E18" s="11"/>
      <c r="F18" s="11"/>
      <c r="G18" s="12"/>
    </row>
    <row r="19" spans="1:8" x14ac:dyDescent="0.25">
      <c r="A19" s="2" t="s">
        <v>10</v>
      </c>
      <c r="B19" s="20" t="s">
        <v>5</v>
      </c>
      <c r="C19" s="11"/>
      <c r="D19" s="11"/>
      <c r="E19" s="11"/>
      <c r="F19" s="11"/>
      <c r="G19" s="12"/>
    </row>
    <row r="20" spans="1:8" x14ac:dyDescent="0.25">
      <c r="A20" s="2" t="s">
        <v>11</v>
      </c>
      <c r="B20" s="1" t="s">
        <v>6</v>
      </c>
      <c r="C20" s="11"/>
      <c r="D20" s="11"/>
      <c r="E20" s="11"/>
      <c r="F20" s="11"/>
      <c r="G20" s="12"/>
    </row>
    <row r="21" spans="1:8" x14ac:dyDescent="0.25">
      <c r="B21" s="1"/>
      <c r="C21" s="11"/>
      <c r="D21" s="11"/>
      <c r="E21" s="11"/>
      <c r="F21" s="11"/>
      <c r="G21" s="12"/>
    </row>
    <row r="22" spans="1:8" x14ac:dyDescent="0.25">
      <c r="A22" s="4" t="s">
        <v>0</v>
      </c>
      <c r="B22" s="4" t="s">
        <v>116</v>
      </c>
      <c r="C22" s="10">
        <v>750000</v>
      </c>
      <c r="D22" s="10">
        <v>250000</v>
      </c>
      <c r="E22" s="10">
        <v>250000</v>
      </c>
      <c r="F22" s="10">
        <v>0</v>
      </c>
      <c r="G22" s="10">
        <f>SUM(C22:F22)</f>
        <v>1250000</v>
      </c>
      <c r="H22" s="10">
        <v>60000</v>
      </c>
    </row>
    <row r="23" spans="1:8" x14ac:dyDescent="0.25">
      <c r="A23" s="2" t="s">
        <v>1</v>
      </c>
      <c r="B23" s="20" t="s">
        <v>4</v>
      </c>
      <c r="C23" s="11"/>
      <c r="D23" s="11"/>
      <c r="E23" s="11"/>
      <c r="F23" s="11"/>
      <c r="G23" s="12"/>
    </row>
    <row r="24" spans="1:8" x14ac:dyDescent="0.25">
      <c r="A24" s="2" t="s">
        <v>12</v>
      </c>
      <c r="B24" s="20" t="s">
        <v>7</v>
      </c>
      <c r="C24" s="11"/>
      <c r="D24" s="11"/>
      <c r="E24" s="11"/>
      <c r="F24" s="11"/>
      <c r="G24" s="12"/>
    </row>
    <row r="25" spans="1:8" x14ac:dyDescent="0.25">
      <c r="A25" s="2" t="s">
        <v>10</v>
      </c>
      <c r="B25" s="20" t="s">
        <v>5</v>
      </c>
      <c r="C25" s="11"/>
      <c r="D25" s="11"/>
      <c r="E25" s="11"/>
      <c r="F25" s="11"/>
      <c r="G25" s="12"/>
    </row>
    <row r="26" spans="1:8" x14ac:dyDescent="0.25">
      <c r="A26" s="2" t="s">
        <v>11</v>
      </c>
      <c r="B26" s="20" t="s">
        <v>6</v>
      </c>
      <c r="C26" s="11"/>
      <c r="D26" s="11"/>
      <c r="E26" s="11"/>
      <c r="F26" s="11"/>
      <c r="G26" s="12"/>
    </row>
    <row r="27" spans="1:8" x14ac:dyDescent="0.25">
      <c r="A27" s="2"/>
      <c r="B27" s="20"/>
      <c r="C27" s="11"/>
      <c r="D27" s="11"/>
      <c r="E27" s="11"/>
      <c r="F27" s="11"/>
      <c r="G27" s="12"/>
    </row>
    <row r="28" spans="1:8" x14ac:dyDescent="0.25">
      <c r="A28" s="2"/>
      <c r="B28" s="20"/>
      <c r="C28" s="11"/>
      <c r="D28" s="11"/>
      <c r="E28" s="11"/>
      <c r="F28" s="11"/>
      <c r="G28" s="12"/>
    </row>
    <row r="29" spans="1:8" s="1" customFormat="1" x14ac:dyDescent="0.25">
      <c r="A29" s="4" t="s">
        <v>0</v>
      </c>
      <c r="B29" s="4" t="s">
        <v>117</v>
      </c>
      <c r="C29" s="10">
        <v>1500000</v>
      </c>
      <c r="D29" s="10">
        <v>0</v>
      </c>
      <c r="E29" s="10">
        <v>750000</v>
      </c>
      <c r="F29" s="10">
        <v>800000</v>
      </c>
      <c r="G29" s="10">
        <f>SUM(C29:F29)</f>
        <v>3050000</v>
      </c>
      <c r="H29" s="10">
        <v>340000</v>
      </c>
    </row>
    <row r="30" spans="1:8" s="1" customFormat="1" x14ac:dyDescent="0.25">
      <c r="A30" s="2" t="s">
        <v>26</v>
      </c>
      <c r="B30" s="1" t="s">
        <v>4</v>
      </c>
      <c r="C30" s="9"/>
      <c r="D30" s="11"/>
      <c r="E30" s="11"/>
      <c r="F30" s="11"/>
      <c r="G30" s="12"/>
    </row>
    <row r="31" spans="1:8" s="1" customFormat="1" x14ac:dyDescent="0.25">
      <c r="A31" s="2" t="s">
        <v>12</v>
      </c>
      <c r="B31" s="1" t="s">
        <v>7</v>
      </c>
      <c r="C31" s="11"/>
      <c r="D31" s="9"/>
      <c r="E31" s="11"/>
      <c r="F31" s="11"/>
      <c r="G31" s="12"/>
    </row>
    <row r="32" spans="1:8" s="1" customFormat="1" x14ac:dyDescent="0.25">
      <c r="A32" s="2" t="s">
        <v>10</v>
      </c>
      <c r="B32" s="1" t="s">
        <v>55</v>
      </c>
      <c r="C32" s="11"/>
      <c r="D32" s="9"/>
      <c r="E32" s="11"/>
      <c r="F32" s="11"/>
      <c r="G32" s="12"/>
    </row>
    <row r="33" spans="1:8" s="1" customFormat="1" x14ac:dyDescent="0.25">
      <c r="A33" s="2" t="s">
        <v>11</v>
      </c>
      <c r="B33" s="1" t="s">
        <v>6</v>
      </c>
      <c r="C33" s="11"/>
      <c r="D33" s="9"/>
      <c r="E33" s="11"/>
      <c r="F33" s="11"/>
      <c r="G33" s="12"/>
    </row>
    <row r="34" spans="1:8" s="1" customFormat="1" x14ac:dyDescent="0.25">
      <c r="A34" s="2"/>
      <c r="C34" s="11"/>
      <c r="D34" s="9"/>
      <c r="E34" s="11"/>
      <c r="F34" s="11"/>
      <c r="G34" s="12"/>
    </row>
    <row r="35" spans="1:8" s="1" customFormat="1" x14ac:dyDescent="0.25">
      <c r="A35" s="4" t="s">
        <v>0</v>
      </c>
      <c r="B35" s="4" t="s">
        <v>118</v>
      </c>
      <c r="C35" s="10">
        <v>1500000</v>
      </c>
      <c r="D35" s="10">
        <v>2000000</v>
      </c>
      <c r="E35" s="10">
        <v>2250000</v>
      </c>
      <c r="F35" s="10">
        <v>750000</v>
      </c>
      <c r="G35" s="10">
        <f>SUM(C35:F35)</f>
        <v>6500000</v>
      </c>
      <c r="H35" s="10">
        <v>340000</v>
      </c>
    </row>
    <row r="36" spans="1:8" s="1" customFormat="1" x14ac:dyDescent="0.25">
      <c r="A36" s="2" t="s">
        <v>26</v>
      </c>
      <c r="B36" s="1" t="s">
        <v>4</v>
      </c>
      <c r="C36" s="11"/>
      <c r="D36" s="11"/>
      <c r="E36" s="11"/>
      <c r="F36" s="11"/>
      <c r="G36" s="12"/>
    </row>
    <row r="37" spans="1:8" s="1" customFormat="1" x14ac:dyDescent="0.25">
      <c r="A37" s="2" t="s">
        <v>12</v>
      </c>
      <c r="B37" s="1" t="s">
        <v>7</v>
      </c>
      <c r="C37" s="11"/>
      <c r="D37" s="11"/>
      <c r="E37" s="11"/>
      <c r="F37" s="11"/>
      <c r="G37" s="12"/>
    </row>
    <row r="38" spans="1:8" s="1" customFormat="1" x14ac:dyDescent="0.25">
      <c r="A38" s="2" t="s">
        <v>10</v>
      </c>
      <c r="B38" s="1" t="s">
        <v>56</v>
      </c>
      <c r="C38" s="11"/>
      <c r="D38" s="11"/>
      <c r="E38" s="11"/>
      <c r="F38" s="11"/>
      <c r="G38" s="12"/>
    </row>
    <row r="39" spans="1:8" s="1" customFormat="1" x14ac:dyDescent="0.25">
      <c r="A39" s="2" t="s">
        <v>11</v>
      </c>
      <c r="B39" s="1" t="s">
        <v>6</v>
      </c>
      <c r="C39" s="11"/>
      <c r="D39" s="11"/>
      <c r="E39" s="11"/>
      <c r="F39" s="11"/>
      <c r="G39" s="12"/>
    </row>
    <row r="42" spans="1:8" x14ac:dyDescent="0.25">
      <c r="A42" s="4" t="s">
        <v>0</v>
      </c>
      <c r="B42" s="4" t="s">
        <v>119</v>
      </c>
      <c r="C42" s="10">
        <v>15000</v>
      </c>
      <c r="D42" s="10">
        <v>250000</v>
      </c>
      <c r="E42" s="10">
        <v>300000</v>
      </c>
      <c r="F42" s="10">
        <v>300000</v>
      </c>
      <c r="G42" s="10">
        <f>SUM(C42:F42)</f>
        <v>865000</v>
      </c>
      <c r="H42" s="10">
        <v>35000</v>
      </c>
    </row>
    <row r="43" spans="1:8" x14ac:dyDescent="0.25">
      <c r="A43" s="2" t="s">
        <v>1</v>
      </c>
      <c r="B43" s="1" t="s">
        <v>20</v>
      </c>
      <c r="C43" s="11"/>
      <c r="D43" s="11"/>
      <c r="E43" s="11"/>
      <c r="F43" s="11"/>
      <c r="G43" s="12"/>
    </row>
    <row r="44" spans="1:8" x14ac:dyDescent="0.25">
      <c r="A44" s="2" t="s">
        <v>12</v>
      </c>
      <c r="B44" s="1" t="s">
        <v>81</v>
      </c>
      <c r="C44" s="11"/>
      <c r="D44" s="11"/>
      <c r="E44" s="11"/>
      <c r="F44" s="11"/>
      <c r="G44" s="12"/>
    </row>
    <row r="45" spans="1:8" x14ac:dyDescent="0.25">
      <c r="A45" s="2" t="s">
        <v>10</v>
      </c>
      <c r="B45" s="1" t="s">
        <v>5</v>
      </c>
      <c r="C45" s="11"/>
      <c r="D45" s="11"/>
      <c r="E45" s="11"/>
      <c r="F45" s="11"/>
      <c r="G45" s="12"/>
    </row>
    <row r="46" spans="1:8" x14ac:dyDescent="0.25">
      <c r="A46" s="1"/>
      <c r="B46" s="1" t="s">
        <v>17</v>
      </c>
      <c r="C46" s="11"/>
      <c r="D46" s="11"/>
      <c r="E46" s="11"/>
      <c r="F46" s="11"/>
      <c r="G46" s="12"/>
    </row>
    <row r="47" spans="1:8" x14ac:dyDescent="0.25">
      <c r="A47" s="1"/>
      <c r="B47" s="1" t="s">
        <v>18</v>
      </c>
      <c r="C47" s="11"/>
      <c r="D47" s="11"/>
      <c r="E47" s="11"/>
      <c r="F47" s="11"/>
      <c r="G47" s="12"/>
    </row>
    <row r="48" spans="1:8" x14ac:dyDescent="0.25">
      <c r="A48" s="1"/>
      <c r="B48" s="1" t="s">
        <v>19</v>
      </c>
      <c r="C48" s="11"/>
      <c r="D48" s="11"/>
      <c r="E48" s="11"/>
      <c r="F48" s="11"/>
      <c r="G48" s="12"/>
    </row>
    <row r="49" spans="1:8" x14ac:dyDescent="0.25">
      <c r="A49" s="2" t="s">
        <v>21</v>
      </c>
      <c r="B49" s="1" t="s">
        <v>22</v>
      </c>
      <c r="C49" s="11"/>
      <c r="D49" s="11"/>
      <c r="E49" s="11"/>
      <c r="F49" s="11"/>
      <c r="G49" s="12"/>
    </row>
    <row r="50" spans="1:8" x14ac:dyDescent="0.25">
      <c r="A50" s="2" t="s">
        <v>23</v>
      </c>
      <c r="B50" s="1" t="s">
        <v>24</v>
      </c>
      <c r="C50" s="11"/>
      <c r="D50" s="11"/>
      <c r="E50" s="11"/>
      <c r="F50" s="11"/>
      <c r="G50" s="12"/>
    </row>
    <row r="51" spans="1:8" x14ac:dyDescent="0.25">
      <c r="A51" s="2" t="s">
        <v>11</v>
      </c>
      <c r="B51" s="1" t="s">
        <v>25</v>
      </c>
      <c r="C51" s="11"/>
      <c r="D51" s="11"/>
      <c r="E51" s="11"/>
      <c r="F51" s="11"/>
      <c r="G51" s="12"/>
    </row>
    <row r="53" spans="1:8" x14ac:dyDescent="0.25">
      <c r="A53" s="4" t="s">
        <v>0</v>
      </c>
      <c r="B53" s="4" t="s">
        <v>120</v>
      </c>
      <c r="C53" s="10">
        <v>10000</v>
      </c>
      <c r="D53" s="10">
        <v>10000</v>
      </c>
      <c r="E53" s="10">
        <v>10000</v>
      </c>
      <c r="F53" s="10">
        <v>10000</v>
      </c>
      <c r="G53" s="10">
        <f>SUM(C53:F53)</f>
        <v>40000</v>
      </c>
      <c r="H53" s="10">
        <v>2000</v>
      </c>
    </row>
    <row r="54" spans="1:8" x14ac:dyDescent="0.25">
      <c r="A54" s="2" t="s">
        <v>1</v>
      </c>
      <c r="B54" s="1" t="s">
        <v>80</v>
      </c>
      <c r="C54" s="11"/>
      <c r="D54" s="11"/>
      <c r="E54" s="11"/>
      <c r="F54" s="11"/>
      <c r="G54" s="12"/>
    </row>
    <row r="55" spans="1:8" x14ac:dyDescent="0.25">
      <c r="A55" s="2" t="s">
        <v>12</v>
      </c>
      <c r="B55" s="1" t="s">
        <v>81</v>
      </c>
      <c r="C55" s="11"/>
      <c r="D55" s="11"/>
      <c r="E55" s="11"/>
      <c r="F55" s="11"/>
      <c r="G55" s="12"/>
    </row>
    <row r="56" spans="1:8" x14ac:dyDescent="0.25">
      <c r="A56" s="2" t="s">
        <v>10</v>
      </c>
      <c r="B56" s="1" t="s">
        <v>82</v>
      </c>
      <c r="C56" s="11"/>
      <c r="D56" s="11"/>
      <c r="E56" s="11"/>
      <c r="F56" s="11"/>
      <c r="G56" s="12"/>
    </row>
    <row r="57" spans="1:8" x14ac:dyDescent="0.25">
      <c r="A57" s="2"/>
      <c r="B57" s="1" t="s">
        <v>54</v>
      </c>
      <c r="C57" s="11"/>
      <c r="D57" s="11"/>
      <c r="E57" s="11"/>
      <c r="F57" s="11"/>
      <c r="G57" s="12"/>
    </row>
    <row r="58" spans="1:8" x14ac:dyDescent="0.25">
      <c r="A58" s="2"/>
      <c r="B58" s="1" t="s">
        <v>53</v>
      </c>
      <c r="C58" s="11"/>
      <c r="D58" s="11"/>
      <c r="E58" s="11"/>
      <c r="F58" s="11"/>
      <c r="G58" s="12"/>
    </row>
    <row r="59" spans="1:8" x14ac:dyDescent="0.25">
      <c r="A59" s="2" t="s">
        <v>66</v>
      </c>
      <c r="B59" s="1" t="s">
        <v>69</v>
      </c>
      <c r="C59" s="11"/>
      <c r="D59" s="11"/>
      <c r="E59" s="11"/>
      <c r="F59" s="11"/>
      <c r="G59" s="12"/>
    </row>
    <row r="60" spans="1:8" x14ac:dyDescent="0.25">
      <c r="A60" s="2" t="s">
        <v>79</v>
      </c>
      <c r="B60" s="1" t="s">
        <v>83</v>
      </c>
      <c r="C60" s="11"/>
      <c r="D60" s="11"/>
      <c r="E60" s="11"/>
      <c r="F60" s="11"/>
      <c r="G60" s="12"/>
    </row>
    <row r="61" spans="1:8" x14ac:dyDescent="0.25">
      <c r="A61" s="2" t="s">
        <v>11</v>
      </c>
      <c r="B61" s="1" t="s">
        <v>84</v>
      </c>
      <c r="C61" s="11"/>
      <c r="D61" s="11"/>
      <c r="E61" s="11"/>
      <c r="F61" s="11"/>
      <c r="G61" s="12"/>
    </row>
    <row r="63" spans="1:8" x14ac:dyDescent="0.25">
      <c r="A63" s="4" t="s">
        <v>61</v>
      </c>
      <c r="B63" s="4" t="s">
        <v>121</v>
      </c>
      <c r="C63" s="10">
        <v>20000</v>
      </c>
      <c r="D63" s="10">
        <v>0</v>
      </c>
      <c r="E63" s="10">
        <v>10000</v>
      </c>
      <c r="F63" s="10">
        <v>0</v>
      </c>
      <c r="G63" s="10">
        <f>SUM(C63:F63)</f>
        <v>30000</v>
      </c>
      <c r="H63" s="10">
        <v>2000</v>
      </c>
    </row>
    <row r="64" spans="1:8" x14ac:dyDescent="0.25">
      <c r="A64" s="8" t="s">
        <v>1</v>
      </c>
      <c r="B64" s="20" t="s">
        <v>104</v>
      </c>
      <c r="C64" s="11"/>
      <c r="D64" s="11"/>
      <c r="E64" s="11"/>
      <c r="F64" s="11"/>
      <c r="G64" s="12"/>
    </row>
    <row r="65" spans="1:8" x14ac:dyDescent="0.25">
      <c r="A65" s="8" t="s">
        <v>74</v>
      </c>
      <c r="B65" s="8" t="s">
        <v>105</v>
      </c>
      <c r="C65" s="11"/>
      <c r="D65" s="11"/>
      <c r="E65" s="11"/>
      <c r="F65" s="11"/>
      <c r="G65" s="12"/>
    </row>
    <row r="66" spans="1:8" x14ac:dyDescent="0.25">
      <c r="A66" s="8" t="s">
        <v>2</v>
      </c>
      <c r="B66" s="20" t="s">
        <v>106</v>
      </c>
      <c r="C66" s="11"/>
      <c r="D66" s="11"/>
      <c r="E66" s="11"/>
      <c r="F66" s="11"/>
      <c r="G66" s="12"/>
    </row>
    <row r="67" spans="1:8" x14ac:dyDescent="0.25">
      <c r="A67" s="8"/>
      <c r="B67" t="s">
        <v>103</v>
      </c>
      <c r="C67" s="11"/>
      <c r="D67" s="11"/>
      <c r="E67" s="11"/>
      <c r="F67" s="11"/>
      <c r="G67" s="12"/>
    </row>
    <row r="68" spans="1:8" x14ac:dyDescent="0.25">
      <c r="A68" s="8" t="s">
        <v>3</v>
      </c>
      <c r="B68" s="20" t="s">
        <v>107</v>
      </c>
      <c r="C68" s="11"/>
      <c r="D68" s="11"/>
      <c r="E68" s="11"/>
      <c r="F68" s="11"/>
      <c r="G68" s="12"/>
    </row>
    <row r="71" spans="1:8" x14ac:dyDescent="0.25">
      <c r="A71" s="4" t="s">
        <v>0</v>
      </c>
      <c r="B71" s="4" t="s">
        <v>122</v>
      </c>
      <c r="C71" s="10">
        <v>0</v>
      </c>
      <c r="D71" s="10">
        <v>110000</v>
      </c>
      <c r="E71" s="10">
        <v>0</v>
      </c>
      <c r="F71" s="10">
        <v>100000</v>
      </c>
      <c r="G71" s="10">
        <f>SUM(C71:F71)</f>
        <v>210000</v>
      </c>
      <c r="H71" s="10">
        <v>10000</v>
      </c>
    </row>
    <row r="72" spans="1:8" x14ac:dyDescent="0.25">
      <c r="A72" s="2" t="s">
        <v>26</v>
      </c>
      <c r="B72" s="1" t="s">
        <v>27</v>
      </c>
      <c r="C72" s="11"/>
      <c r="D72" s="11"/>
      <c r="E72" s="11"/>
      <c r="F72" s="11"/>
      <c r="G72" s="12"/>
    </row>
    <row r="73" spans="1:8" x14ac:dyDescent="0.25">
      <c r="A73" s="2" t="s">
        <v>12</v>
      </c>
      <c r="B73" s="1" t="s">
        <v>7</v>
      </c>
      <c r="C73" s="11"/>
      <c r="D73" s="11"/>
      <c r="E73" s="11"/>
      <c r="F73" s="11"/>
      <c r="G73" s="12"/>
    </row>
    <row r="74" spans="1:8" ht="27.6" x14ac:dyDescent="0.25">
      <c r="A74" s="2" t="s">
        <v>10</v>
      </c>
      <c r="B74" s="7" t="s">
        <v>57</v>
      </c>
      <c r="C74" s="11"/>
      <c r="D74" s="11"/>
      <c r="E74" s="11"/>
      <c r="F74" s="11"/>
      <c r="G74" s="12"/>
    </row>
    <row r="75" spans="1:8" x14ac:dyDescent="0.25">
      <c r="A75" s="2" t="s">
        <v>11</v>
      </c>
      <c r="B75" s="1" t="s">
        <v>16</v>
      </c>
      <c r="C75" s="11"/>
      <c r="D75" s="9"/>
      <c r="E75" s="11"/>
      <c r="F75" s="11"/>
      <c r="G75" s="12"/>
    </row>
    <row r="77" spans="1:8" x14ac:dyDescent="0.25">
      <c r="A77" s="4" t="s">
        <v>61</v>
      </c>
      <c r="B77" s="4" t="s">
        <v>123</v>
      </c>
      <c r="C77" s="10">
        <v>2000000</v>
      </c>
      <c r="D77" s="10">
        <v>50000</v>
      </c>
      <c r="E77" s="10">
        <v>1000000</v>
      </c>
      <c r="F77" s="10">
        <v>1000000</v>
      </c>
      <c r="G77" s="10">
        <f>SUM(C77:F77)</f>
        <v>4050000</v>
      </c>
      <c r="H77" s="10">
        <v>310000</v>
      </c>
    </row>
    <row r="78" spans="1:8" x14ac:dyDescent="0.25">
      <c r="A78" s="2" t="s">
        <v>1</v>
      </c>
      <c r="B78" s="1" t="s">
        <v>27</v>
      </c>
      <c r="C78" s="11"/>
      <c r="D78" s="11"/>
      <c r="E78" s="11"/>
      <c r="F78" s="11"/>
      <c r="G78" s="12"/>
    </row>
    <row r="79" spans="1:8" x14ac:dyDescent="0.25">
      <c r="A79" s="2" t="s">
        <v>12</v>
      </c>
      <c r="B79" s="1" t="s">
        <v>7</v>
      </c>
      <c r="C79" s="11"/>
      <c r="D79" s="11"/>
      <c r="E79" s="11"/>
      <c r="F79" s="11"/>
      <c r="G79" s="12"/>
    </row>
    <row r="80" spans="1:8" x14ac:dyDescent="0.25">
      <c r="A80" s="2" t="s">
        <v>10</v>
      </c>
      <c r="B80" s="1" t="s">
        <v>67</v>
      </c>
      <c r="C80" s="11"/>
      <c r="D80" s="11"/>
      <c r="E80" s="11"/>
      <c r="F80" s="11"/>
      <c r="G80" s="12"/>
    </row>
    <row r="81" spans="1:8" x14ac:dyDescent="0.25">
      <c r="A81" s="2"/>
      <c r="B81" s="1" t="s">
        <v>52</v>
      </c>
      <c r="C81" s="11"/>
      <c r="D81" s="11"/>
      <c r="E81" s="11"/>
      <c r="F81" s="11"/>
      <c r="G81" s="12"/>
    </row>
    <row r="82" spans="1:8" x14ac:dyDescent="0.25">
      <c r="A82" s="2"/>
      <c r="B82" s="1" t="s">
        <v>68</v>
      </c>
      <c r="C82" s="11"/>
      <c r="D82" s="11"/>
      <c r="E82" s="11"/>
      <c r="F82" s="11"/>
      <c r="G82" s="12"/>
    </row>
    <row r="83" spans="1:8" x14ac:dyDescent="0.25">
      <c r="A83" s="2" t="s">
        <v>66</v>
      </c>
      <c r="B83" s="1" t="s">
        <v>69</v>
      </c>
      <c r="C83" s="11"/>
      <c r="D83" s="11"/>
      <c r="E83" s="11"/>
      <c r="F83" s="11"/>
      <c r="G83" s="12"/>
    </row>
    <row r="84" spans="1:8" x14ac:dyDescent="0.25">
      <c r="A84" s="2" t="s">
        <v>23</v>
      </c>
      <c r="B84" s="1" t="s">
        <v>70</v>
      </c>
      <c r="C84" s="11"/>
      <c r="D84" s="11"/>
      <c r="E84" s="11"/>
      <c r="F84" s="11"/>
      <c r="G84" s="12"/>
    </row>
    <row r="85" spans="1:8" x14ac:dyDescent="0.25">
      <c r="A85" s="2" t="s">
        <v>11</v>
      </c>
      <c r="B85" s="1" t="s">
        <v>16</v>
      </c>
      <c r="C85" s="11"/>
      <c r="D85" s="11"/>
      <c r="E85" s="11"/>
      <c r="F85" s="11"/>
      <c r="G85" s="12"/>
    </row>
    <row r="87" spans="1:8" x14ac:dyDescent="0.25">
      <c r="A87" s="4" t="s">
        <v>0</v>
      </c>
      <c r="B87" s="4" t="s">
        <v>124</v>
      </c>
      <c r="C87" s="10">
        <v>0</v>
      </c>
      <c r="D87" s="10">
        <v>310000</v>
      </c>
      <c r="E87" s="10">
        <v>400000</v>
      </c>
      <c r="F87" s="10">
        <v>650000</v>
      </c>
      <c r="G87" s="10">
        <f>SUM(C87:F87)</f>
        <v>1360000</v>
      </c>
      <c r="H87" s="10">
        <v>63000</v>
      </c>
    </row>
    <row r="88" spans="1:8" x14ac:dyDescent="0.25">
      <c r="A88" s="2" t="s">
        <v>26</v>
      </c>
      <c r="B88" s="1" t="s">
        <v>27</v>
      </c>
      <c r="C88" s="11"/>
      <c r="D88" s="11"/>
      <c r="E88" s="11"/>
      <c r="F88" s="11"/>
      <c r="G88" s="12"/>
    </row>
    <row r="89" spans="1:8" x14ac:dyDescent="0.25">
      <c r="A89" s="2" t="s">
        <v>12</v>
      </c>
      <c r="B89" s="1" t="s">
        <v>29</v>
      </c>
      <c r="C89" s="11"/>
      <c r="D89" s="11"/>
      <c r="E89" s="11"/>
      <c r="F89" s="11"/>
      <c r="G89" s="12"/>
    </row>
    <row r="90" spans="1:8" x14ac:dyDescent="0.25">
      <c r="A90" s="2" t="s">
        <v>10</v>
      </c>
      <c r="B90" s="1" t="s">
        <v>28</v>
      </c>
      <c r="C90" s="11"/>
      <c r="D90" s="11"/>
      <c r="E90" s="13"/>
      <c r="F90" s="11"/>
      <c r="G90" s="12"/>
    </row>
    <row r="91" spans="1:8" x14ac:dyDescent="0.25">
      <c r="A91" s="2" t="s">
        <v>11</v>
      </c>
      <c r="B91" s="1" t="s">
        <v>16</v>
      </c>
      <c r="C91" s="11"/>
      <c r="D91" s="11"/>
      <c r="E91" s="11"/>
      <c r="F91" s="11"/>
      <c r="G91" s="12"/>
    </row>
    <row r="92" spans="1:8" x14ac:dyDescent="0.25">
      <c r="C92" s="11"/>
      <c r="D92" s="11"/>
      <c r="E92" s="11"/>
      <c r="F92" s="11"/>
      <c r="G92" s="12"/>
    </row>
    <row r="95" spans="1:8" x14ac:dyDescent="0.25">
      <c r="A95" s="4" t="s">
        <v>0</v>
      </c>
      <c r="B95" s="4" t="s">
        <v>125</v>
      </c>
      <c r="C95" s="10">
        <v>5448</v>
      </c>
      <c r="D95" s="10">
        <v>9192</v>
      </c>
      <c r="E95" s="10">
        <v>4560</v>
      </c>
      <c r="F95" s="10">
        <v>4560</v>
      </c>
      <c r="G95" s="10">
        <f>SUM(C95:F95)</f>
        <v>23760</v>
      </c>
      <c r="H95" s="10">
        <v>1500</v>
      </c>
    </row>
    <row r="96" spans="1:8" x14ac:dyDescent="0.25">
      <c r="A96" s="6" t="s">
        <v>31</v>
      </c>
      <c r="B96" s="6" t="s">
        <v>32</v>
      </c>
      <c r="C96" s="11"/>
      <c r="D96" s="11"/>
      <c r="E96" s="11"/>
      <c r="F96" s="11"/>
      <c r="G96" s="12"/>
    </row>
    <row r="97" spans="1:8" x14ac:dyDescent="0.25">
      <c r="A97" s="2" t="s">
        <v>26</v>
      </c>
      <c r="B97" s="1" t="s">
        <v>33</v>
      </c>
      <c r="C97" s="11"/>
      <c r="D97" s="11"/>
      <c r="E97" s="11"/>
      <c r="F97" s="11"/>
      <c r="G97" s="12"/>
    </row>
    <row r="98" spans="1:8" x14ac:dyDescent="0.25">
      <c r="A98" s="2" t="s">
        <v>12</v>
      </c>
      <c r="B98" s="1" t="s">
        <v>34</v>
      </c>
      <c r="C98" s="11"/>
      <c r="D98" s="11"/>
      <c r="E98" s="11"/>
      <c r="F98" s="11"/>
      <c r="G98" s="12"/>
    </row>
    <row r="99" spans="1:8" x14ac:dyDescent="0.25">
      <c r="A99" s="2" t="s">
        <v>10</v>
      </c>
      <c r="B99" s="1" t="s">
        <v>35</v>
      </c>
      <c r="C99" s="11"/>
      <c r="D99" s="11"/>
      <c r="E99" s="11"/>
      <c r="F99" s="11"/>
      <c r="G99" s="12"/>
    </row>
    <row r="100" spans="1:8" x14ac:dyDescent="0.25">
      <c r="A100" s="6" t="s">
        <v>36</v>
      </c>
      <c r="B100" s="6" t="s">
        <v>37</v>
      </c>
      <c r="C100" s="11"/>
      <c r="D100" s="11"/>
      <c r="E100" s="11"/>
      <c r="F100" s="11"/>
      <c r="G100" s="12"/>
    </row>
    <row r="101" spans="1:8" x14ac:dyDescent="0.25">
      <c r="A101" s="2" t="s">
        <v>26</v>
      </c>
      <c r="B101" s="1" t="s">
        <v>38</v>
      </c>
      <c r="C101" s="11"/>
      <c r="D101" s="11"/>
      <c r="E101" s="11"/>
      <c r="F101" s="11"/>
      <c r="G101" s="12"/>
    </row>
    <row r="102" spans="1:8" x14ac:dyDescent="0.25">
      <c r="A102" s="2" t="s">
        <v>12</v>
      </c>
      <c r="B102" s="1" t="s">
        <v>39</v>
      </c>
      <c r="C102" s="11"/>
      <c r="D102" s="11"/>
      <c r="E102" s="11"/>
      <c r="F102" s="11"/>
      <c r="G102" s="12"/>
    </row>
    <row r="103" spans="1:8" x14ac:dyDescent="0.25">
      <c r="A103" s="2" t="s">
        <v>10</v>
      </c>
      <c r="B103" s="1" t="s">
        <v>147</v>
      </c>
      <c r="C103" s="11"/>
      <c r="D103" s="11"/>
      <c r="E103" s="11"/>
      <c r="F103" s="11"/>
      <c r="G103" s="12"/>
    </row>
    <row r="104" spans="1:8" x14ac:dyDescent="0.25">
      <c r="A104" s="2" t="s">
        <v>14</v>
      </c>
      <c r="B104" s="1" t="s">
        <v>41</v>
      </c>
      <c r="C104" s="11"/>
      <c r="D104" s="11"/>
      <c r="E104" s="11"/>
      <c r="F104" s="11"/>
      <c r="G104" s="12"/>
    </row>
    <row r="105" spans="1:8" x14ac:dyDescent="0.25">
      <c r="A105" s="2" t="s">
        <v>11</v>
      </c>
      <c r="B105" s="1" t="s">
        <v>42</v>
      </c>
      <c r="C105" s="11"/>
      <c r="D105" s="11"/>
      <c r="E105" s="11"/>
      <c r="F105" s="11"/>
      <c r="G105" s="12"/>
    </row>
    <row r="106" spans="1:8" x14ac:dyDescent="0.25">
      <c r="B106" s="1"/>
      <c r="C106" s="11"/>
      <c r="D106" s="11"/>
      <c r="E106" s="11"/>
      <c r="F106" s="11"/>
      <c r="G106" s="12"/>
    </row>
    <row r="107" spans="1:8" x14ac:dyDescent="0.25">
      <c r="A107" s="4" t="s">
        <v>61</v>
      </c>
      <c r="B107" s="4" t="s">
        <v>126</v>
      </c>
      <c r="C107" s="10">
        <v>2226</v>
      </c>
      <c r="D107" s="10">
        <v>1440</v>
      </c>
      <c r="E107" s="10">
        <v>6000</v>
      </c>
      <c r="F107" s="10">
        <v>960</v>
      </c>
      <c r="G107" s="10">
        <f>SUM(C107:F107)</f>
        <v>10626</v>
      </c>
      <c r="H107" s="10">
        <v>960</v>
      </c>
    </row>
    <row r="108" spans="1:8" x14ac:dyDescent="0.25">
      <c r="A108" s="6" t="s">
        <v>108</v>
      </c>
      <c r="B108" s="6" t="s">
        <v>32</v>
      </c>
      <c r="C108" s="11"/>
      <c r="D108" s="11"/>
      <c r="E108" s="11"/>
      <c r="F108" s="11"/>
      <c r="G108" s="12"/>
    </row>
    <row r="109" spans="1:8" x14ac:dyDescent="0.25">
      <c r="A109" s="8" t="s">
        <v>1</v>
      </c>
      <c r="B109" s="1" t="s">
        <v>33</v>
      </c>
      <c r="C109" s="11"/>
      <c r="D109" s="11"/>
      <c r="E109" s="11"/>
      <c r="F109" s="11"/>
      <c r="G109" s="12"/>
    </row>
    <row r="110" spans="1:8" x14ac:dyDescent="0.25">
      <c r="A110" s="8" t="s">
        <v>74</v>
      </c>
      <c r="B110" s="1" t="s">
        <v>34</v>
      </c>
      <c r="C110" s="11"/>
      <c r="D110" s="11"/>
      <c r="E110" s="11"/>
      <c r="F110" s="11"/>
      <c r="G110" s="12"/>
    </row>
    <row r="111" spans="1:8" x14ac:dyDescent="0.25">
      <c r="A111" s="8" t="s">
        <v>2</v>
      </c>
      <c r="B111" s="1" t="s">
        <v>35</v>
      </c>
      <c r="C111" s="11"/>
      <c r="D111" s="13"/>
      <c r="E111" s="11"/>
      <c r="F111" s="11"/>
      <c r="G111" s="12"/>
    </row>
    <row r="112" spans="1:8" x14ac:dyDescent="0.25">
      <c r="A112" s="6" t="s">
        <v>112</v>
      </c>
      <c r="B112" s="6" t="s">
        <v>71</v>
      </c>
      <c r="C112" s="11"/>
      <c r="D112" s="13"/>
      <c r="E112" s="11"/>
      <c r="F112" s="11"/>
      <c r="G112" s="12"/>
    </row>
    <row r="113" spans="1:8" x14ac:dyDescent="0.25">
      <c r="A113" s="8" t="s">
        <v>1</v>
      </c>
      <c r="B113" s="1" t="s">
        <v>38</v>
      </c>
      <c r="C113" s="11"/>
      <c r="D113" s="11"/>
      <c r="E113" s="11"/>
      <c r="F113" s="11"/>
      <c r="G113" s="12"/>
    </row>
    <row r="114" spans="1:8" x14ac:dyDescent="0.25">
      <c r="A114" s="8" t="s">
        <v>74</v>
      </c>
      <c r="B114" s="1" t="s">
        <v>72</v>
      </c>
      <c r="C114" s="11"/>
      <c r="D114" s="11"/>
      <c r="E114" s="11"/>
      <c r="F114" s="11"/>
      <c r="G114" s="12"/>
    </row>
    <row r="115" spans="1:8" x14ac:dyDescent="0.25">
      <c r="A115" s="8" t="s">
        <v>2</v>
      </c>
      <c r="B115" s="1" t="s">
        <v>40</v>
      </c>
      <c r="C115" s="11"/>
      <c r="D115" s="11"/>
      <c r="E115" s="11"/>
      <c r="F115" s="11"/>
      <c r="G115" s="12"/>
    </row>
    <row r="116" spans="1:8" x14ac:dyDescent="0.25">
      <c r="A116" s="1"/>
      <c r="B116" s="1" t="s">
        <v>30</v>
      </c>
      <c r="C116" s="11"/>
      <c r="D116" s="11"/>
      <c r="E116" s="11"/>
      <c r="F116" s="11"/>
      <c r="G116" s="12"/>
    </row>
    <row r="117" spans="1:8" x14ac:dyDescent="0.25">
      <c r="A117" s="2" t="s">
        <v>14</v>
      </c>
      <c r="B117" s="1" t="s">
        <v>73</v>
      </c>
      <c r="C117" s="11"/>
      <c r="D117" s="11"/>
      <c r="E117" s="11"/>
      <c r="F117" s="11"/>
      <c r="G117" s="12"/>
    </row>
    <row r="118" spans="1:8" x14ac:dyDescent="0.25">
      <c r="A118" s="2" t="s">
        <v>3</v>
      </c>
      <c r="B118" s="1" t="s">
        <v>42</v>
      </c>
      <c r="C118" s="11"/>
      <c r="D118" s="11"/>
      <c r="E118" s="11"/>
      <c r="F118" s="11"/>
      <c r="G118" s="12"/>
    </row>
    <row r="120" spans="1:8" x14ac:dyDescent="0.25">
      <c r="A120" s="4" t="s">
        <v>61</v>
      </c>
      <c r="B120" s="4" t="s">
        <v>127</v>
      </c>
      <c r="C120" s="10">
        <v>2400</v>
      </c>
      <c r="D120" s="10">
        <v>2064</v>
      </c>
      <c r="E120" s="10">
        <v>2640</v>
      </c>
      <c r="F120" s="10"/>
      <c r="G120" s="10">
        <f>SUM(C120:F120)</f>
        <v>7104</v>
      </c>
      <c r="H120" s="10">
        <v>720</v>
      </c>
    </row>
    <row r="121" spans="1:8" x14ac:dyDescent="0.25">
      <c r="A121" s="6" t="s">
        <v>108</v>
      </c>
      <c r="B121" s="6" t="s">
        <v>109</v>
      </c>
      <c r="C121" s="11"/>
      <c r="D121" s="11"/>
      <c r="E121" s="11"/>
      <c r="F121" s="11"/>
      <c r="G121" s="12"/>
    </row>
    <row r="122" spans="1:8" x14ac:dyDescent="0.25">
      <c r="A122" s="8" t="s">
        <v>1</v>
      </c>
      <c r="B122" t="s">
        <v>33</v>
      </c>
      <c r="C122" s="11"/>
      <c r="D122" s="11"/>
      <c r="E122" s="11"/>
      <c r="F122" s="11"/>
      <c r="G122" s="12"/>
    </row>
    <row r="123" spans="1:8" x14ac:dyDescent="0.25">
      <c r="A123" s="8" t="s">
        <v>74</v>
      </c>
      <c r="B123" t="s">
        <v>34</v>
      </c>
      <c r="C123" s="11"/>
      <c r="D123" s="11"/>
      <c r="E123" s="11"/>
      <c r="F123" s="11"/>
      <c r="G123" s="12"/>
    </row>
    <row r="124" spans="1:8" x14ac:dyDescent="0.25">
      <c r="A124" s="8" t="s">
        <v>2</v>
      </c>
      <c r="B124" t="s">
        <v>35</v>
      </c>
      <c r="C124" s="11"/>
      <c r="D124" s="11"/>
      <c r="E124" s="11"/>
      <c r="F124" s="11"/>
      <c r="G124" s="12"/>
    </row>
    <row r="125" spans="1:8" x14ac:dyDescent="0.25">
      <c r="A125" s="6" t="s">
        <v>112</v>
      </c>
      <c r="B125" s="6" t="s">
        <v>110</v>
      </c>
      <c r="C125" s="11"/>
      <c r="D125" s="11"/>
      <c r="E125" s="11"/>
      <c r="F125" s="11"/>
      <c r="G125" s="12"/>
    </row>
    <row r="126" spans="1:8" x14ac:dyDescent="0.25">
      <c r="A126" s="8" t="s">
        <v>1</v>
      </c>
      <c r="B126" t="s">
        <v>38</v>
      </c>
      <c r="C126" s="11"/>
      <c r="D126" s="11"/>
      <c r="E126" s="11"/>
      <c r="F126" s="11"/>
      <c r="G126" s="12"/>
    </row>
    <row r="127" spans="1:8" x14ac:dyDescent="0.25">
      <c r="A127" s="8" t="s">
        <v>74</v>
      </c>
      <c r="B127" t="s">
        <v>111</v>
      </c>
      <c r="C127" s="11"/>
      <c r="D127" s="11"/>
      <c r="E127" s="11"/>
      <c r="F127" s="11"/>
      <c r="G127" s="12"/>
    </row>
    <row r="128" spans="1:8" x14ac:dyDescent="0.25">
      <c r="A128" s="8" t="s">
        <v>2</v>
      </c>
      <c r="B128" t="s">
        <v>40</v>
      </c>
      <c r="C128" s="11"/>
      <c r="D128" s="11"/>
      <c r="E128" s="11"/>
      <c r="F128" s="11"/>
      <c r="G128" s="12"/>
    </row>
    <row r="129" spans="1:8" x14ac:dyDescent="0.25">
      <c r="A129" s="1"/>
      <c r="B129" t="s">
        <v>30</v>
      </c>
      <c r="C129" s="11"/>
      <c r="D129" s="11"/>
      <c r="E129" s="11"/>
      <c r="F129" s="11"/>
      <c r="G129" s="12"/>
    </row>
    <row r="130" spans="1:8" x14ac:dyDescent="0.25">
      <c r="A130" s="2" t="s">
        <v>14</v>
      </c>
      <c r="B130" t="s">
        <v>41</v>
      </c>
      <c r="C130" s="11"/>
      <c r="D130" s="11"/>
      <c r="E130" s="11"/>
      <c r="F130" s="11"/>
      <c r="G130" s="12"/>
    </row>
    <row r="131" spans="1:8" x14ac:dyDescent="0.25">
      <c r="A131" s="2" t="s">
        <v>3</v>
      </c>
      <c r="B131" t="s">
        <v>42</v>
      </c>
      <c r="C131" s="11"/>
      <c r="D131" s="11"/>
      <c r="E131" s="11"/>
      <c r="F131" s="11"/>
      <c r="G131" s="12"/>
    </row>
    <row r="132" spans="1:8" x14ac:dyDescent="0.25">
      <c r="C132" s="11"/>
      <c r="D132" s="11"/>
      <c r="E132" s="11"/>
      <c r="F132" s="11"/>
      <c r="G132" s="12"/>
    </row>
    <row r="134" spans="1:8" s="1" customFormat="1" x14ac:dyDescent="0.25">
      <c r="A134" s="4" t="s">
        <v>0</v>
      </c>
      <c r="B134" s="4" t="s">
        <v>128</v>
      </c>
      <c r="C134" s="10">
        <v>2000</v>
      </c>
      <c r="D134" s="10">
        <v>6000</v>
      </c>
      <c r="E134" s="10">
        <v>3000</v>
      </c>
      <c r="F134" s="10">
        <v>3000</v>
      </c>
      <c r="G134" s="10">
        <f>SUM(C134:F134)</f>
        <v>14000</v>
      </c>
      <c r="H134" s="10"/>
    </row>
    <row r="135" spans="1:8" s="1" customFormat="1" x14ac:dyDescent="0.25">
      <c r="A135" s="2" t="s">
        <v>1</v>
      </c>
      <c r="B135" s="1" t="s">
        <v>8</v>
      </c>
      <c r="C135" s="11"/>
      <c r="D135" s="11"/>
      <c r="E135" s="11"/>
      <c r="F135" s="11"/>
      <c r="G135" s="12"/>
    </row>
    <row r="136" spans="1:8" s="1" customFormat="1" x14ac:dyDescent="0.25">
      <c r="A136" s="2" t="s">
        <v>10</v>
      </c>
      <c r="B136" s="1" t="s">
        <v>13</v>
      </c>
      <c r="C136" s="11"/>
      <c r="D136" s="11"/>
      <c r="E136" s="11"/>
      <c r="F136" s="11"/>
      <c r="G136" s="12"/>
    </row>
    <row r="137" spans="1:8" s="1" customFormat="1" x14ac:dyDescent="0.25">
      <c r="A137" s="2" t="s">
        <v>11</v>
      </c>
      <c r="B137" s="1" t="s">
        <v>16</v>
      </c>
      <c r="C137" s="11"/>
      <c r="D137" s="11"/>
      <c r="E137" s="11"/>
      <c r="F137" s="11"/>
      <c r="G137" s="12"/>
    </row>
    <row r="138" spans="1:8" s="1" customFormat="1" x14ac:dyDescent="0.25">
      <c r="A138" s="2" t="s">
        <v>12</v>
      </c>
      <c r="B138" s="1" t="s">
        <v>9</v>
      </c>
      <c r="C138" s="11"/>
      <c r="D138" s="11"/>
      <c r="E138" s="11"/>
      <c r="F138" s="11"/>
      <c r="G138" s="12"/>
    </row>
    <row r="139" spans="1:8" s="1" customFormat="1" x14ac:dyDescent="0.25">
      <c r="A139" s="2" t="s">
        <v>14</v>
      </c>
      <c r="B139" s="1" t="s">
        <v>15</v>
      </c>
      <c r="C139" s="11"/>
      <c r="D139" s="11"/>
      <c r="E139" s="11"/>
      <c r="F139" s="11"/>
      <c r="G139" s="12"/>
    </row>
    <row r="142" spans="1:8" s="1" customFormat="1" x14ac:dyDescent="0.25">
      <c r="A142" s="4" t="s">
        <v>0</v>
      </c>
      <c r="B142" s="4" t="s">
        <v>129</v>
      </c>
      <c r="C142" s="10">
        <v>0</v>
      </c>
      <c r="D142" s="10">
        <v>4000</v>
      </c>
      <c r="E142" s="10">
        <v>2000</v>
      </c>
      <c r="F142" s="10">
        <v>500</v>
      </c>
      <c r="G142" s="10">
        <f>SUM(C142:F142)</f>
        <v>6500</v>
      </c>
      <c r="H142" s="10"/>
    </row>
    <row r="143" spans="1:8" s="1" customFormat="1" x14ac:dyDescent="0.25">
      <c r="A143" s="2" t="s">
        <v>26</v>
      </c>
      <c r="B143" s="1" t="s">
        <v>44</v>
      </c>
      <c r="C143" s="11"/>
      <c r="D143" s="11"/>
      <c r="E143" s="11"/>
      <c r="F143" s="11"/>
      <c r="G143" s="12"/>
    </row>
    <row r="144" spans="1:8" s="1" customFormat="1" x14ac:dyDescent="0.25">
      <c r="A144" s="2" t="s">
        <v>12</v>
      </c>
      <c r="B144" s="1" t="s">
        <v>45</v>
      </c>
      <c r="C144" s="11"/>
      <c r="D144" s="11"/>
      <c r="E144" s="11"/>
      <c r="F144" s="11"/>
      <c r="G144" s="12"/>
    </row>
    <row r="145" spans="1:8" s="1" customFormat="1" x14ac:dyDescent="0.25">
      <c r="A145" s="2" t="s">
        <v>10</v>
      </c>
      <c r="B145" s="1" t="s">
        <v>155</v>
      </c>
      <c r="C145" s="11"/>
      <c r="D145" s="11"/>
      <c r="E145" s="11"/>
      <c r="F145" s="11"/>
      <c r="G145" s="12"/>
    </row>
    <row r="146" spans="1:8" s="1" customFormat="1" x14ac:dyDescent="0.25">
      <c r="A146" s="2" t="s">
        <v>43</v>
      </c>
      <c r="B146" s="1" t="s">
        <v>46</v>
      </c>
      <c r="C146" s="11"/>
      <c r="D146" s="11"/>
      <c r="E146" s="11"/>
      <c r="F146" s="11"/>
      <c r="G146" s="12"/>
    </row>
    <row r="147" spans="1:8" s="1" customFormat="1" x14ac:dyDescent="0.25">
      <c r="A147" s="2" t="s">
        <v>11</v>
      </c>
      <c r="B147" s="1" t="s">
        <v>47</v>
      </c>
      <c r="C147" s="11"/>
      <c r="D147" s="11"/>
      <c r="E147" s="11"/>
      <c r="F147" s="11"/>
      <c r="G147" s="12"/>
    </row>
    <row r="149" spans="1:8" s="1" customFormat="1" x14ac:dyDescent="0.25">
      <c r="A149" s="4" t="s">
        <v>61</v>
      </c>
      <c r="B149" s="4" t="s">
        <v>130</v>
      </c>
      <c r="C149" s="10">
        <v>0</v>
      </c>
      <c r="D149" s="10">
        <v>4000</v>
      </c>
      <c r="E149" s="10">
        <v>2000</v>
      </c>
      <c r="F149" s="10">
        <v>0</v>
      </c>
      <c r="G149" s="10">
        <f>SUM(C149:F149)</f>
        <v>6000</v>
      </c>
      <c r="H149" s="10"/>
    </row>
    <row r="150" spans="1:8" s="1" customFormat="1" x14ac:dyDescent="0.25">
      <c r="A150" s="8" t="s">
        <v>1</v>
      </c>
      <c r="B150" s="1" t="s">
        <v>38</v>
      </c>
      <c r="C150" s="11"/>
      <c r="D150" s="11"/>
      <c r="E150" s="11"/>
      <c r="F150" s="11"/>
      <c r="G150" s="12"/>
    </row>
    <row r="151" spans="1:8" s="1" customFormat="1" x14ac:dyDescent="0.25">
      <c r="A151" s="8" t="s">
        <v>74</v>
      </c>
      <c r="B151" s="1" t="s">
        <v>45</v>
      </c>
      <c r="C151" s="11"/>
      <c r="D151" s="11"/>
      <c r="E151" s="11"/>
      <c r="F151" s="11"/>
      <c r="G151" s="12"/>
    </row>
    <row r="152" spans="1:8" s="1" customFormat="1" x14ac:dyDescent="0.25">
      <c r="A152" s="8" t="s">
        <v>2</v>
      </c>
      <c r="B152" s="1" t="s">
        <v>94</v>
      </c>
      <c r="C152" s="11"/>
      <c r="D152" s="11"/>
      <c r="E152" s="11"/>
      <c r="F152" s="11"/>
      <c r="G152" s="12"/>
    </row>
    <row r="153" spans="1:8" s="1" customFormat="1" x14ac:dyDescent="0.25">
      <c r="A153" s="8" t="s">
        <v>14</v>
      </c>
      <c r="B153" s="1" t="s">
        <v>95</v>
      </c>
      <c r="C153" s="11"/>
      <c r="D153" s="11"/>
      <c r="E153" s="11"/>
      <c r="F153" s="11"/>
      <c r="G153" s="12"/>
    </row>
    <row r="154" spans="1:8" s="1" customFormat="1" x14ac:dyDescent="0.25">
      <c r="A154" s="8" t="s">
        <v>3</v>
      </c>
      <c r="B154" s="1" t="s">
        <v>167</v>
      </c>
      <c r="C154" s="11"/>
      <c r="D154" s="11"/>
      <c r="E154" s="11"/>
      <c r="F154" s="11"/>
      <c r="G154" s="12"/>
    </row>
    <row r="156" spans="1:8" s="1" customFormat="1" x14ac:dyDescent="0.25">
      <c r="A156" s="4" t="s">
        <v>0</v>
      </c>
      <c r="B156" s="4" t="s">
        <v>131</v>
      </c>
      <c r="C156" s="10">
        <v>0</v>
      </c>
      <c r="D156" s="10">
        <v>0</v>
      </c>
      <c r="E156" s="10">
        <v>2500</v>
      </c>
      <c r="F156" s="10">
        <v>250</v>
      </c>
      <c r="G156" s="10">
        <f>SUM(C156:F156)</f>
        <v>2750</v>
      </c>
      <c r="H156" s="10"/>
    </row>
    <row r="157" spans="1:8" s="1" customFormat="1" x14ac:dyDescent="0.25">
      <c r="A157" s="2" t="s">
        <v>26</v>
      </c>
      <c r="B157" s="5" t="s">
        <v>48</v>
      </c>
      <c r="C157" s="11"/>
      <c r="D157" s="11"/>
      <c r="E157" s="11"/>
      <c r="F157" s="11"/>
      <c r="G157" s="12"/>
    </row>
    <row r="158" spans="1:8" s="1" customFormat="1" x14ac:dyDescent="0.25">
      <c r="A158" s="2" t="s">
        <v>12</v>
      </c>
      <c r="B158" s="1" t="s">
        <v>49</v>
      </c>
      <c r="C158" s="11"/>
      <c r="D158" s="11"/>
      <c r="E158" s="11"/>
      <c r="F158" s="11"/>
      <c r="G158" s="12"/>
    </row>
    <row r="159" spans="1:8" s="1" customFormat="1" x14ac:dyDescent="0.25">
      <c r="A159" s="2" t="s">
        <v>10</v>
      </c>
      <c r="B159" s="1" t="s">
        <v>50</v>
      </c>
      <c r="C159" s="9"/>
      <c r="D159" s="9"/>
      <c r="E159" s="11"/>
      <c r="F159" s="11"/>
      <c r="G159" s="12"/>
    </row>
    <row r="160" spans="1:8" s="1" customFormat="1" x14ac:dyDescent="0.25">
      <c r="A160" s="2" t="s">
        <v>43</v>
      </c>
      <c r="B160" s="1" t="s">
        <v>51</v>
      </c>
      <c r="C160" s="9"/>
      <c r="D160" s="9"/>
      <c r="E160" s="11"/>
      <c r="F160" s="11"/>
      <c r="G160" s="12"/>
    </row>
    <row r="161" spans="1:8" s="1" customFormat="1" x14ac:dyDescent="0.25">
      <c r="A161" s="2" t="s">
        <v>11</v>
      </c>
      <c r="B161" s="1" t="s">
        <v>167</v>
      </c>
      <c r="C161" s="9"/>
      <c r="D161" s="9"/>
      <c r="E161" s="11"/>
      <c r="F161" s="11"/>
      <c r="G161" s="12"/>
    </row>
    <row r="164" spans="1:8" s="1" customFormat="1" x14ac:dyDescent="0.25">
      <c r="A164" s="4" t="s">
        <v>0</v>
      </c>
      <c r="B164" s="4" t="s">
        <v>132</v>
      </c>
      <c r="C164" s="10">
        <v>10000</v>
      </c>
      <c r="D164" s="10">
        <v>20000</v>
      </c>
      <c r="E164" s="10">
        <v>10000</v>
      </c>
      <c r="F164" s="10">
        <v>10000</v>
      </c>
      <c r="G164" s="10">
        <f>SUM(C164:F164)</f>
        <v>50000</v>
      </c>
      <c r="H164" s="10"/>
    </row>
    <row r="165" spans="1:8" s="1" customFormat="1" x14ac:dyDescent="0.25">
      <c r="A165" s="2" t="s">
        <v>1</v>
      </c>
      <c r="B165" s="5" t="s">
        <v>38</v>
      </c>
      <c r="C165" s="11"/>
      <c r="D165" s="9"/>
      <c r="E165" s="11"/>
      <c r="F165" s="11"/>
      <c r="G165" s="12"/>
    </row>
    <row r="166" spans="1:8" s="1" customFormat="1" x14ac:dyDescent="0.25">
      <c r="A166" s="2" t="s">
        <v>74</v>
      </c>
      <c r="B166" s="1" t="s">
        <v>75</v>
      </c>
      <c r="C166" s="11"/>
      <c r="D166" s="9"/>
      <c r="E166" s="11"/>
      <c r="F166" s="11"/>
      <c r="G166" s="12"/>
    </row>
    <row r="167" spans="1:8" s="1" customFormat="1" x14ac:dyDescent="0.25">
      <c r="A167" s="2" t="s">
        <v>2</v>
      </c>
      <c r="B167" s="1" t="s">
        <v>76</v>
      </c>
      <c r="C167" s="11"/>
      <c r="D167" s="9"/>
      <c r="E167" s="11"/>
      <c r="F167" s="11"/>
      <c r="G167" s="12"/>
    </row>
    <row r="168" spans="1:8" s="1" customFormat="1" x14ac:dyDescent="0.25">
      <c r="A168" s="2" t="s">
        <v>14</v>
      </c>
      <c r="B168" s="1" t="s">
        <v>77</v>
      </c>
      <c r="C168" s="11"/>
      <c r="D168" s="9"/>
      <c r="E168" s="11"/>
      <c r="F168" s="11"/>
      <c r="G168" s="12"/>
    </row>
    <row r="169" spans="1:8" s="1" customFormat="1" x14ac:dyDescent="0.25">
      <c r="A169" s="2" t="s">
        <v>11</v>
      </c>
      <c r="B169" s="1" t="s">
        <v>78</v>
      </c>
      <c r="C169" s="11"/>
      <c r="D169" s="9"/>
      <c r="E169" s="11"/>
      <c r="F169" s="11"/>
      <c r="G169" s="12"/>
    </row>
    <row r="172" spans="1:8" s="1" customFormat="1" x14ac:dyDescent="0.25">
      <c r="A172" s="4" t="s">
        <v>0</v>
      </c>
      <c r="B172" s="4" t="s">
        <v>133</v>
      </c>
      <c r="C172" s="10">
        <v>4800</v>
      </c>
      <c r="D172" s="10">
        <v>5200</v>
      </c>
      <c r="E172" s="10">
        <v>700</v>
      </c>
      <c r="F172" s="10">
        <v>800</v>
      </c>
      <c r="G172" s="10">
        <f>SUM(C172:F172)</f>
        <v>11500</v>
      </c>
      <c r="H172" s="10"/>
    </row>
    <row r="173" spans="1:8" s="1" customFormat="1" x14ac:dyDescent="0.25">
      <c r="A173" s="2" t="s">
        <v>1</v>
      </c>
      <c r="B173" s="5" t="s">
        <v>85</v>
      </c>
      <c r="C173" s="11"/>
      <c r="D173" s="11"/>
      <c r="E173" s="11"/>
      <c r="F173" s="11"/>
      <c r="G173" s="12"/>
    </row>
    <row r="174" spans="1:8" s="1" customFormat="1" x14ac:dyDescent="0.25">
      <c r="A174" s="2" t="s">
        <v>2</v>
      </c>
      <c r="B174" s="1" t="s">
        <v>86</v>
      </c>
      <c r="C174" s="11"/>
      <c r="D174" s="11"/>
      <c r="E174" s="11"/>
      <c r="F174" s="11"/>
      <c r="G174" s="12"/>
    </row>
    <row r="175" spans="1:8" s="1" customFormat="1" x14ac:dyDescent="0.25">
      <c r="A175" s="2" t="s">
        <v>74</v>
      </c>
      <c r="B175" s="1" t="s">
        <v>87</v>
      </c>
      <c r="C175" s="11"/>
      <c r="D175" s="9"/>
      <c r="E175" s="11"/>
      <c r="F175" s="11"/>
      <c r="G175" s="12"/>
    </row>
    <row r="176" spans="1:8" s="1" customFormat="1" x14ac:dyDescent="0.25">
      <c r="A176" s="2" t="s">
        <v>43</v>
      </c>
      <c r="B176" s="1" t="s">
        <v>88</v>
      </c>
      <c r="C176" s="11"/>
      <c r="D176" s="9"/>
      <c r="E176" s="11"/>
      <c r="F176" s="11"/>
      <c r="G176" s="12"/>
    </row>
    <row r="177" spans="1:8" s="1" customFormat="1" x14ac:dyDescent="0.25">
      <c r="A177" s="2" t="s">
        <v>11</v>
      </c>
      <c r="B177" s="1" t="s">
        <v>89</v>
      </c>
      <c r="C177" s="11"/>
      <c r="D177" s="9"/>
      <c r="E177" s="11"/>
      <c r="F177" s="11"/>
      <c r="G177" s="12"/>
    </row>
    <row r="180" spans="1:8" s="1" customFormat="1" x14ac:dyDescent="0.25">
      <c r="A180" s="4" t="s">
        <v>0</v>
      </c>
      <c r="B180" s="4" t="s">
        <v>134</v>
      </c>
      <c r="C180" s="10">
        <v>75</v>
      </c>
      <c r="D180" s="10">
        <v>75</v>
      </c>
      <c r="E180" s="10">
        <v>0</v>
      </c>
      <c r="F180" s="10">
        <v>200</v>
      </c>
      <c r="G180" s="10">
        <f>SUM(C180:F180)</f>
        <v>350</v>
      </c>
      <c r="H180" s="10"/>
    </row>
    <row r="181" spans="1:8" s="1" customFormat="1" x14ac:dyDescent="0.25">
      <c r="A181" s="2" t="s">
        <v>26</v>
      </c>
      <c r="B181" s="5" t="s">
        <v>38</v>
      </c>
      <c r="C181" s="11"/>
      <c r="D181" s="9"/>
      <c r="E181" s="11"/>
      <c r="F181" s="11"/>
      <c r="G181" s="12"/>
    </row>
    <row r="182" spans="1:8" s="1" customFormat="1" x14ac:dyDescent="0.25">
      <c r="A182" s="2" t="s">
        <v>12</v>
      </c>
      <c r="B182" s="1" t="s">
        <v>58</v>
      </c>
      <c r="C182" s="11"/>
      <c r="D182" s="11"/>
      <c r="E182" s="11"/>
      <c r="F182" s="11"/>
      <c r="G182" s="12"/>
    </row>
    <row r="183" spans="1:8" s="1" customFormat="1" x14ac:dyDescent="0.25">
      <c r="A183" s="2" t="s">
        <v>10</v>
      </c>
      <c r="B183" s="1" t="s">
        <v>59</v>
      </c>
      <c r="C183" s="11"/>
      <c r="D183" s="9"/>
      <c r="E183" s="11"/>
      <c r="F183" s="11"/>
      <c r="G183" s="12"/>
    </row>
    <row r="184" spans="1:8" s="1" customFormat="1" x14ac:dyDescent="0.25">
      <c r="A184" s="2" t="s">
        <v>43</v>
      </c>
      <c r="B184" s="1" t="s">
        <v>60</v>
      </c>
      <c r="C184" s="11"/>
      <c r="D184" s="9"/>
      <c r="E184" s="11"/>
      <c r="F184" s="11"/>
      <c r="G184" s="12"/>
    </row>
    <row r="185" spans="1:8" s="1" customFormat="1" x14ac:dyDescent="0.25">
      <c r="A185" s="2" t="s">
        <v>11</v>
      </c>
      <c r="B185" s="1" t="s">
        <v>166</v>
      </c>
      <c r="C185" s="11"/>
      <c r="D185" s="9"/>
      <c r="E185" s="11"/>
      <c r="F185" s="11"/>
      <c r="G185" s="12"/>
    </row>
    <row r="186" spans="1:8" s="1" customFormat="1" x14ac:dyDescent="0.25">
      <c r="C186" s="11"/>
      <c r="D186" s="9"/>
      <c r="E186" s="11"/>
      <c r="F186" s="11"/>
      <c r="G186" s="12"/>
    </row>
    <row r="187" spans="1:8" s="1" customFormat="1" x14ac:dyDescent="0.25">
      <c r="A187" s="4" t="s">
        <v>61</v>
      </c>
      <c r="B187" s="4" t="s">
        <v>135</v>
      </c>
      <c r="C187" s="10">
        <v>950</v>
      </c>
      <c r="D187" s="10">
        <v>800</v>
      </c>
      <c r="E187" s="10">
        <v>1400</v>
      </c>
      <c r="F187" s="10">
        <v>700</v>
      </c>
      <c r="G187" s="10">
        <f>SUM(C187:F187)</f>
        <v>3850</v>
      </c>
      <c r="H187" s="10"/>
    </row>
    <row r="188" spans="1:8" s="1" customFormat="1" x14ac:dyDescent="0.25">
      <c r="A188" s="2" t="s">
        <v>26</v>
      </c>
      <c r="B188" s="5" t="s">
        <v>38</v>
      </c>
      <c r="C188" s="11"/>
      <c r="D188" s="9"/>
      <c r="E188" s="11"/>
      <c r="F188" s="11"/>
      <c r="G188" s="12"/>
    </row>
    <row r="189" spans="1:8" s="1" customFormat="1" x14ac:dyDescent="0.25">
      <c r="A189" s="2" t="s">
        <v>12</v>
      </c>
      <c r="B189" s="1" t="s">
        <v>62</v>
      </c>
      <c r="C189" s="11"/>
      <c r="D189" s="9"/>
      <c r="E189" s="11"/>
      <c r="F189" s="11"/>
      <c r="G189" s="12"/>
    </row>
    <row r="190" spans="1:8" s="1" customFormat="1" x14ac:dyDescent="0.25">
      <c r="A190" s="2" t="s">
        <v>2</v>
      </c>
      <c r="B190" s="1" t="s">
        <v>63</v>
      </c>
      <c r="C190" s="11"/>
      <c r="D190" s="9"/>
      <c r="E190" s="11"/>
      <c r="F190" s="11"/>
      <c r="G190" s="12"/>
    </row>
    <row r="191" spans="1:8" s="1" customFormat="1" x14ac:dyDescent="0.25">
      <c r="A191" s="2" t="s">
        <v>14</v>
      </c>
      <c r="B191" s="1" t="s">
        <v>64</v>
      </c>
      <c r="C191" s="11"/>
      <c r="D191" s="11"/>
      <c r="E191" s="11"/>
      <c r="F191" s="11"/>
      <c r="G191" s="12"/>
    </row>
    <row r="192" spans="1:8" s="1" customFormat="1" x14ac:dyDescent="0.25">
      <c r="A192" s="2" t="s">
        <v>3</v>
      </c>
      <c r="B192" s="1" t="s">
        <v>65</v>
      </c>
      <c r="C192" s="11"/>
      <c r="D192" s="11"/>
      <c r="E192" s="11"/>
      <c r="F192" s="11"/>
      <c r="G192" s="12"/>
    </row>
  </sheetData>
  <sheetProtection algorithmName="SHA-512" hashValue="DFt3Ek3saRf4HxDyQIJMkZwwz4ly5cFbUOflC2PTt3fDQmHgqdsHaO8ZXw9wPcPjlDdSh4cNcgqFRmh4sq+ZZQ==" saltValue="BakyYfnUiXald9Gp4hV2j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D5AF4DADF95742946770682B7337AA" ma:contentTypeVersion="2" ma:contentTypeDescription="Create a new document." ma:contentTypeScope="" ma:versionID="c41b1755ef047207c83f94bd65a887d2">
  <xsd:schema xmlns:xsd="http://www.w3.org/2001/XMLSchema" xmlns:xs="http://www.w3.org/2001/XMLSchema" xmlns:p="http://schemas.microsoft.com/office/2006/metadata/properties" xmlns:ns2="4d04b0f9-d23a-4a02-8398-d4ac475297e1" targetNamespace="http://schemas.microsoft.com/office/2006/metadata/properties" ma:root="true" ma:fieldsID="21ba1f27ab506fd26e8ef6a3d8609fb5" ns2:_="">
    <xsd:import namespace="4d04b0f9-d23a-4a02-8398-d4ac475297e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4b0f9-d23a-4a02-8398-d4ac475297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E14179-37C9-43EC-A325-830F568FF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4b0f9-d23a-4a02-8398-d4ac475297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2A925C-4134-41E3-A08F-CC3E35323B54}">
  <ds:schemaRefs>
    <ds:schemaRef ds:uri="http://schemas.microsoft.com/sharepoint/v3/contenttype/forms"/>
  </ds:schemaRefs>
</ds:datastoreItem>
</file>

<file path=customXml/itemProps3.xml><?xml version="1.0" encoding="utf-8"?>
<ds:datastoreItem xmlns:ds="http://schemas.openxmlformats.org/officeDocument/2006/customXml" ds:itemID="{C031B247-E101-481C-B689-71EB5658F0FA}">
  <ds:schemaRefs>
    <ds:schemaRef ds:uri="http://schemas.microsoft.com/office/infopath/2007/PartnerControls"/>
    <ds:schemaRef ds:uri="http://schemas.microsoft.com/office/2006/metadata/properties"/>
    <ds:schemaRef ds:uri="http://www.w3.org/XML/1998/namespace"/>
    <ds:schemaRef ds:uri="http://purl.org/dc/terms/"/>
    <ds:schemaRef ds:uri="http://schemas.microsoft.com/office/2006/documentManagement/types"/>
    <ds:schemaRef ds:uri="http://purl.org/dc/dcmitype/"/>
    <ds:schemaRef ds:uri="http://schemas.openxmlformats.org/package/2006/metadata/core-properties"/>
    <ds:schemaRef ds:uri="4d04b0f9-d23a-4a02-8398-d4ac475297e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Nienke Bargeman</dc:creator>
  <cp:lastModifiedBy>Raheel Butt</cp:lastModifiedBy>
  <dcterms:created xsi:type="dcterms:W3CDTF">2022-05-09T08:35:37Z</dcterms:created>
  <dcterms:modified xsi:type="dcterms:W3CDTF">2022-06-14T14:18:32Z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0x01010080D5AF4DADF95742946770682B7337AA</vt:lpwstr>
  </property>
</Properties>
</file>