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 filterPrivacy="1"/>
  <xr:revisionPtr revIDLastSave="0" documentId="13_ncr:1_{C01951E3-CD6B-1144-B23F-66CEC98CF3EE}" xr6:coauthVersionLast="47" xr6:coauthVersionMax="47" xr10:uidLastSave="{00000000-0000-0000-0000-000000000000}"/>
  <bookViews>
    <workbookView xWindow="0" yWindow="500" windowWidth="28800" windowHeight="15820" xr2:uid="{00000000-000D-0000-FFFF-FFFF00000000}"/>
  </bookViews>
  <sheets>
    <sheet name="Prijzenblad " sheetId="7" r:id="rId1"/>
    <sheet name="Werkblad A" sheetId="8" r:id="rId2"/>
    <sheet name="Werkblad B" sheetId="9" r:id="rId3"/>
  </sheets>
  <definedNames>
    <definedName name="_xlnm.Print_Area" localSheetId="0">'Prijzenblad '!$A$1:$I$3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63" i="7" l="1"/>
  <c r="A32" i="9"/>
  <c r="C26" i="9"/>
  <c r="F26" i="9" s="1"/>
  <c r="A26" i="9"/>
  <c r="A39" i="9" s="1"/>
  <c r="A52" i="9" s="1"/>
  <c r="C25" i="9"/>
  <c r="C38" i="9" s="1"/>
  <c r="A25" i="9"/>
  <c r="A38" i="9" s="1"/>
  <c r="A51" i="9" s="1"/>
  <c r="C24" i="9"/>
  <c r="F24" i="9" s="1"/>
  <c r="A24" i="9"/>
  <c r="A37" i="9" s="1"/>
  <c r="A50" i="9" s="1"/>
  <c r="C23" i="9"/>
  <c r="C36" i="9" s="1"/>
  <c r="A23" i="9"/>
  <c r="A36" i="9" s="1"/>
  <c r="A49" i="9" s="1"/>
  <c r="C19" i="9"/>
  <c r="C32" i="9" s="1"/>
  <c r="A19" i="9"/>
  <c r="A45" i="9" s="1"/>
  <c r="F13" i="9"/>
  <c r="H13" i="9" s="1"/>
  <c r="F12" i="9"/>
  <c r="H12" i="9" s="1"/>
  <c r="F11" i="9"/>
  <c r="H11" i="9" s="1"/>
  <c r="F10" i="9"/>
  <c r="H10" i="9" s="1"/>
  <c r="F7" i="9"/>
  <c r="H7" i="9" s="1"/>
  <c r="F5" i="9"/>
  <c r="H5" i="9" s="1"/>
  <c r="A32" i="8"/>
  <c r="C26" i="8"/>
  <c r="C39" i="8" s="1"/>
  <c r="A26" i="8"/>
  <c r="A39" i="8" s="1"/>
  <c r="A52" i="8" s="1"/>
  <c r="C25" i="8"/>
  <c r="C38" i="8" s="1"/>
  <c r="A25" i="8"/>
  <c r="A38" i="8" s="1"/>
  <c r="A51" i="8" s="1"/>
  <c r="C24" i="8"/>
  <c r="F24" i="8" s="1"/>
  <c r="A24" i="8"/>
  <c r="A37" i="8" s="1"/>
  <c r="A50" i="8" s="1"/>
  <c r="C23" i="8"/>
  <c r="F23" i="8" s="1"/>
  <c r="A23" i="8"/>
  <c r="A36" i="8" s="1"/>
  <c r="A49" i="8" s="1"/>
  <c r="C19" i="8"/>
  <c r="C32" i="8" s="1"/>
  <c r="A19" i="8"/>
  <c r="A45" i="8" s="1"/>
  <c r="F13" i="8"/>
  <c r="H13" i="8" s="1"/>
  <c r="F12" i="8"/>
  <c r="H12" i="8" s="1"/>
  <c r="F11" i="8"/>
  <c r="H11" i="8" s="1"/>
  <c r="F10" i="8"/>
  <c r="H10" i="8" s="1"/>
  <c r="F7" i="8"/>
  <c r="H7" i="8" s="1"/>
  <c r="F5" i="8"/>
  <c r="H5" i="8" s="1"/>
  <c r="C19" i="7"/>
  <c r="F19" i="7" s="1"/>
  <c r="C32" i="7"/>
  <c r="F32" i="7" s="1"/>
  <c r="C23" i="7"/>
  <c r="C36" i="7" s="1"/>
  <c r="C24" i="7"/>
  <c r="C37" i="7" s="1"/>
  <c r="C25" i="7"/>
  <c r="F25" i="7" s="1"/>
  <c r="C26" i="7"/>
  <c r="C39" i="7" s="1"/>
  <c r="F5" i="7"/>
  <c r="H5" i="7" s="1"/>
  <c r="F7" i="7"/>
  <c r="H7" i="7" s="1"/>
  <c r="F10" i="7"/>
  <c r="H10" i="7" s="1"/>
  <c r="F11" i="7"/>
  <c r="H11" i="7" s="1"/>
  <c r="F12" i="7"/>
  <c r="H12" i="7" s="1"/>
  <c r="F13" i="7"/>
  <c r="H13" i="7" s="1"/>
  <c r="A26" i="7"/>
  <c r="A39" i="7"/>
  <c r="A52" i="7"/>
  <c r="A25" i="7"/>
  <c r="A38" i="7" s="1"/>
  <c r="A51" i="7" s="1"/>
  <c r="A24" i="7"/>
  <c r="A37" i="7" s="1"/>
  <c r="A50" i="7" s="1"/>
  <c r="A23" i="7"/>
  <c r="A36" i="7" s="1"/>
  <c r="A49" i="7" s="1"/>
  <c r="A19" i="7"/>
  <c r="A45" i="7" s="1"/>
  <c r="A32" i="7"/>
  <c r="C45" i="7" l="1"/>
  <c r="F45" i="7" s="1"/>
  <c r="C38" i="7"/>
  <c r="C51" i="7" s="1"/>
  <c r="F51" i="7" s="1"/>
  <c r="F24" i="7"/>
  <c r="F37" i="7"/>
  <c r="C50" i="7"/>
  <c r="F50" i="7" s="1"/>
  <c r="F39" i="7"/>
  <c r="C52" i="7"/>
  <c r="F52" i="7" s="1"/>
  <c r="F26" i="7"/>
  <c r="H15" i="7"/>
  <c r="C49" i="7"/>
  <c r="F49" i="7" s="1"/>
  <c r="F36" i="7"/>
  <c r="F23" i="7"/>
  <c r="F38" i="7"/>
  <c r="F19" i="9"/>
  <c r="F25" i="9"/>
  <c r="F19" i="8"/>
  <c r="F26" i="8"/>
  <c r="F38" i="9"/>
  <c r="C51" i="9"/>
  <c r="F51" i="9" s="1"/>
  <c r="H15" i="9"/>
  <c r="C45" i="9"/>
  <c r="F45" i="9" s="1"/>
  <c r="F32" i="9"/>
  <c r="C49" i="9"/>
  <c r="F49" i="9" s="1"/>
  <c r="F36" i="9"/>
  <c r="C39" i="9"/>
  <c r="C37" i="9"/>
  <c r="F23" i="9"/>
  <c r="H15" i="8"/>
  <c r="F38" i="8"/>
  <c r="C51" i="8"/>
  <c r="F51" i="8" s="1"/>
  <c r="F39" i="8"/>
  <c r="C52" i="8"/>
  <c r="F52" i="8" s="1"/>
  <c r="C45" i="8"/>
  <c r="F45" i="8" s="1"/>
  <c r="F32" i="8"/>
  <c r="C36" i="8"/>
  <c r="C37" i="8"/>
  <c r="F25" i="8"/>
  <c r="F28" i="8" l="1"/>
  <c r="F28" i="9"/>
  <c r="F54" i="7"/>
  <c r="F41" i="7"/>
  <c r="F28" i="7"/>
  <c r="F37" i="9"/>
  <c r="C50" i="9"/>
  <c r="F50" i="9" s="1"/>
  <c r="C52" i="9"/>
  <c r="F52" i="9" s="1"/>
  <c r="F39" i="9"/>
  <c r="F37" i="8"/>
  <c r="C50" i="8"/>
  <c r="F50" i="8" s="1"/>
  <c r="C49" i="8"/>
  <c r="F49" i="8" s="1"/>
  <c r="F36" i="8"/>
  <c r="F41" i="8" s="1"/>
  <c r="B57" i="7" l="1"/>
  <c r="F54" i="8"/>
  <c r="B57" i="8" s="1"/>
  <c r="B59" i="7" s="1"/>
  <c r="F54" i="9"/>
  <c r="F41" i="9"/>
  <c r="B57" i="9" l="1"/>
  <c r="B61" i="7" s="1"/>
  <c r="H63" i="7" s="1"/>
</calcChain>
</file>

<file path=xl/sharedStrings.xml><?xml version="1.0" encoding="utf-8"?>
<sst xmlns="http://schemas.openxmlformats.org/spreadsheetml/2006/main" count="146" uniqueCount="33">
  <si>
    <t>Aantal per jaar</t>
  </si>
  <si>
    <t>Totaal per jaar</t>
  </si>
  <si>
    <t>Partner</t>
  </si>
  <si>
    <t>Senior assistent</t>
  </si>
  <si>
    <t>Junior assistent</t>
  </si>
  <si>
    <t>Weging</t>
  </si>
  <si>
    <t>Teamleider (controle)</t>
  </si>
  <si>
    <t>Bedrag geldend voor de prijsbeoordeling:</t>
  </si>
  <si>
    <t>Naam inschrijver</t>
  </si>
  <si>
    <t>Jaarrekening (controle, accountantsverklaring, rapportage), inclusief twee adviesgesprekken Raad van Toezicht (bespreken jaarrekening) en twee adviesgesprekken met het College van bestuur (advies wijziging wetgeving, relevante ontwikkelingen).*</t>
  </si>
  <si>
    <t>Eerste 48 maanden</t>
  </si>
  <si>
    <t>Totaal 48 maanden</t>
  </si>
  <si>
    <t xml:space="preserve">Totaal eerste 48 maanden: </t>
  </si>
  <si>
    <t>Uurtarieven regiewerkzaamheden conform eis 16</t>
  </si>
  <si>
    <t>Totaal 12 maanden</t>
  </si>
  <si>
    <t>Tweede optiejaar</t>
  </si>
  <si>
    <t>Eerste optiejaar</t>
  </si>
  <si>
    <t xml:space="preserve">Totaal tweede optiejaar:  </t>
  </si>
  <si>
    <t xml:space="preserve">Totaal eerste optiejaar:  </t>
  </si>
  <si>
    <t>Derde optiejaar</t>
  </si>
  <si>
    <t xml:space="preserve">Totaal derde optiejaar:  </t>
  </si>
  <si>
    <t xml:space="preserve"> </t>
  </si>
  <si>
    <t>kosten eerste jaar ivm extra werkzaamheden in het kader van een extra BRIN nummer in 2023 en samenvoegen twee instellingen.</t>
  </si>
  <si>
    <t>Opgave prijs per 12 maanden exclusief BTW</t>
  </si>
  <si>
    <t>Prijs per uur exclusief BTW</t>
  </si>
  <si>
    <t>Totaal som exclusief BTW</t>
  </si>
  <si>
    <t>Formulier C - Prijzenblad ROC Friese Poort INDIEN FUSIE NIET DOORGAAT 
EA Accountantsdiensten</t>
  </si>
  <si>
    <t>Formulier C - Prijzenblad Friesland College  INDIEN FUSIE NIET DOORGAAT 
EA Accountantsdiensten</t>
  </si>
  <si>
    <t>Totaal som NIEUWE MBO ORGANISATIE exclusief BTW</t>
  </si>
  <si>
    <t>Formulier C - Prijzenblad nieuwe MBO organisatie 
EA Accountantsdiensten</t>
  </si>
  <si>
    <t>Totaal som t.b.v. prijsbeoordeling exclusief BTW</t>
  </si>
  <si>
    <t>Totaal som ROC Friese Poort INDIEN FUSIE NIET DOORGAAT  exclusief BTW</t>
  </si>
  <si>
    <t>Totaal som Friesland College INDIEN FUSIE NIET DOORGAAT 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</si>
</sst>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&quot;€&quot;\ #,##0.00"/>
    <numFmt numFmtId="167" formatCode="_-&quot;€&quot;\ * #,##0.00000_-;_-&quot;€&quot;\ * #,##0.00000\-;_-&quot;€&quot;\ * &quot;-&quot;??_-;_-@_-"/>
  </numFmts>
  <fonts count="24" x14ac:knownFonts="1">
    <font>
      <sz val="10"/>
      <name val="Arial"/>
    </font>
    <font>
      <sz val="10"/>
      <name val="Arial"/>
      <family val="2"/>
    </font>
    <font>
      <b/>
      <sz val="18"/>
      <color indexed="9"/>
      <name val="Verdana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  <font>
      <b/>
      <sz val="22"/>
      <color theme="0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Arial"/>
      <family val="2"/>
    </font>
    <font>
      <sz val="9"/>
      <color theme="1"/>
      <name val="Verdana"/>
      <family val="2"/>
    </font>
    <font>
      <sz val="9"/>
      <name val="Verdana"/>
      <family val="2"/>
    </font>
    <font>
      <sz val="9"/>
      <name val="Arial"/>
      <family val="2"/>
    </font>
    <font>
      <sz val="9"/>
      <color rgb="FFFF0000"/>
      <name val="Verdana"/>
      <family val="2"/>
    </font>
    <font>
      <sz val="9"/>
      <color indexed="9"/>
      <name val="Verdana"/>
      <family val="2"/>
    </font>
    <font>
      <b/>
      <sz val="9"/>
      <color indexed="9"/>
      <name val="Verdana"/>
      <family val="2"/>
    </font>
    <font>
      <b/>
      <sz val="9"/>
      <color theme="0"/>
      <name val="Verdana"/>
      <family val="2"/>
    </font>
    <font>
      <b/>
      <sz val="11"/>
      <color theme="0"/>
      <name val="Verdana"/>
      <family val="2"/>
    </font>
    <font>
      <b/>
      <sz val="15"/>
      <color indexed="9"/>
      <name val="Verdana"/>
      <family val="2"/>
    </font>
    <font>
      <b/>
      <sz val="14"/>
      <color theme="0"/>
      <name val="Verdana"/>
      <family val="2"/>
    </font>
    <font>
      <b/>
      <sz val="20"/>
      <color theme="0"/>
      <name val="Verdana"/>
      <family val="2"/>
    </font>
    <font>
      <b/>
      <sz val="28"/>
      <color theme="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6" borderId="2" applyNumberFormat="0" applyProtection="0">
      <alignment horizontal="left" vertical="center" indent="1"/>
    </xf>
    <xf numFmtId="0" fontId="1" fillId="6" borderId="2" applyNumberFormat="0" applyProtection="0">
      <alignment horizontal="left" vertical="center" indent="1"/>
    </xf>
    <xf numFmtId="164" fontId="6" fillId="0" borderId="0" applyFont="0" applyFill="0" applyBorder="0" applyAlignment="0" applyProtection="0"/>
  </cellStyleXfs>
  <cellXfs count="97">
    <xf numFmtId="0" fontId="0" fillId="0" borderId="0" xfId="0"/>
    <xf numFmtId="0" fontId="3" fillId="2" borderId="0" xfId="0" applyFont="1" applyFill="1"/>
    <xf numFmtId="165" fontId="3" fillId="2" borderId="0" xfId="1" applyFont="1" applyFill="1" applyProtection="1"/>
    <xf numFmtId="165" fontId="3" fillId="2" borderId="0" xfId="1" applyFont="1" applyFill="1" applyAlignment="1" applyProtection="1">
      <alignment horizontal="center"/>
    </xf>
    <xf numFmtId="0" fontId="3" fillId="5" borderId="0" xfId="0" applyFont="1" applyFill="1"/>
    <xf numFmtId="0" fontId="3" fillId="5" borderId="0" xfId="0" applyFont="1" applyFill="1" applyAlignment="1">
      <alignment horizontal="center" vertical="center"/>
    </xf>
    <xf numFmtId="165" fontId="3" fillId="5" borderId="0" xfId="1" applyFont="1" applyFill="1" applyProtection="1"/>
    <xf numFmtId="165" fontId="3" fillId="5" borderId="0" xfId="1" applyFont="1" applyFill="1" applyAlignment="1" applyProtection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165" fontId="4" fillId="0" borderId="0" xfId="1" applyFont="1" applyProtection="1"/>
    <xf numFmtId="165" fontId="4" fillId="0" borderId="0" xfId="1" applyFont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65" fontId="3" fillId="3" borderId="0" xfId="1" applyFont="1" applyFill="1" applyBorder="1" applyAlignment="1" applyProtection="1">
      <alignment horizontal="center" vertical="center" wrapText="1"/>
    </xf>
    <xf numFmtId="165" fontId="3" fillId="3" borderId="0" xfId="1" applyFont="1" applyFill="1" applyAlignment="1" applyProtection="1">
      <alignment horizontal="center" vertical="center"/>
    </xf>
    <xf numFmtId="0" fontId="4" fillId="0" borderId="0" xfId="0" applyFont="1" applyAlignment="1">
      <alignment vertical="center"/>
    </xf>
    <xf numFmtId="165" fontId="4" fillId="0" borderId="0" xfId="1" applyFont="1" applyBorder="1" applyAlignment="1" applyProtection="1">
      <alignment vertical="center"/>
    </xf>
    <xf numFmtId="165" fontId="4" fillId="0" borderId="0" xfId="1" applyFont="1" applyAlignment="1" applyProtection="1">
      <alignment vertical="center"/>
    </xf>
    <xf numFmtId="165" fontId="4" fillId="0" borderId="0" xfId="1" applyFont="1" applyAlignment="1" applyProtection="1">
      <alignment horizontal="center" vertical="center"/>
    </xf>
    <xf numFmtId="166" fontId="8" fillId="4" borderId="4" xfId="1" applyNumberFormat="1" applyFont="1" applyFill="1" applyBorder="1" applyAlignment="1" applyProtection="1">
      <alignment horizontal="center" vertical="center"/>
    </xf>
    <xf numFmtId="0" fontId="8" fillId="4" borderId="4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165" fontId="8" fillId="0" borderId="0" xfId="1" applyFont="1" applyFill="1" applyBorder="1" applyAlignment="1" applyProtection="1">
      <alignment vertical="center" wrapText="1"/>
    </xf>
    <xf numFmtId="165" fontId="8" fillId="0" borderId="0" xfId="1" applyFont="1" applyFill="1" applyBorder="1" applyAlignment="1" applyProtection="1">
      <alignment horizontal="center" vertical="center" wrapText="1"/>
    </xf>
    <xf numFmtId="165" fontId="7" fillId="0" borderId="0" xfId="1" applyFont="1" applyFill="1" applyBorder="1" applyProtection="1"/>
    <xf numFmtId="0" fontId="7" fillId="0" borderId="0" xfId="0" applyFont="1"/>
    <xf numFmtId="165" fontId="7" fillId="0" borderId="0" xfId="1" applyFont="1" applyFill="1" applyBorder="1" applyAlignment="1" applyProtection="1">
      <alignment horizontal="center"/>
    </xf>
    <xf numFmtId="0" fontId="7" fillId="0" borderId="0" xfId="0" applyFont="1" applyAlignment="1">
      <alignment vertical="center"/>
    </xf>
    <xf numFmtId="165" fontId="8" fillId="0" borderId="0" xfId="1" applyFont="1" applyFill="1" applyBorder="1" applyAlignment="1" applyProtection="1">
      <alignment vertical="center"/>
    </xf>
    <xf numFmtId="166" fontId="8" fillId="0" borderId="0" xfId="1" applyNumberFormat="1" applyFont="1" applyFill="1" applyBorder="1" applyAlignment="1" applyProtection="1">
      <alignment horizontal="center" vertical="center"/>
    </xf>
    <xf numFmtId="0" fontId="12" fillId="7" borderId="3" xfId="0" applyFont="1" applyFill="1" applyBorder="1" applyAlignment="1">
      <alignment vertical="center" wrapText="1"/>
    </xf>
    <xf numFmtId="0" fontId="13" fillId="7" borderId="3" xfId="0" applyFont="1" applyFill="1" applyBorder="1" applyAlignment="1">
      <alignment horizontal="center" vertical="center"/>
    </xf>
    <xf numFmtId="0" fontId="13" fillId="7" borderId="14" xfId="0" applyFont="1" applyFill="1" applyBorder="1" applyAlignment="1">
      <alignment horizontal="center" vertical="center"/>
    </xf>
    <xf numFmtId="166" fontId="13" fillId="7" borderId="15" xfId="5" applyNumberFormat="1" applyFont="1" applyFill="1" applyBorder="1" applyAlignment="1" applyProtection="1">
      <alignment horizontal="center" vertical="center"/>
    </xf>
    <xf numFmtId="165" fontId="13" fillId="7" borderId="15" xfId="1" applyFont="1" applyFill="1" applyBorder="1" applyAlignment="1" applyProtection="1">
      <alignment horizontal="center" vertical="center"/>
    </xf>
    <xf numFmtId="166" fontId="13" fillId="7" borderId="16" xfId="5" applyNumberFormat="1" applyFont="1" applyFill="1" applyBorder="1" applyAlignment="1" applyProtection="1">
      <alignment horizontal="center" vertical="center"/>
    </xf>
    <xf numFmtId="0" fontId="14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67" fontId="16" fillId="0" borderId="0" xfId="1" applyNumberFormat="1" applyFont="1" applyFill="1" applyBorder="1" applyAlignment="1" applyProtection="1">
      <alignment vertical="center"/>
    </xf>
    <xf numFmtId="165" fontId="13" fillId="0" borderId="0" xfId="1" applyFont="1" applyBorder="1" applyAlignment="1" applyProtection="1">
      <alignment horizontal="center" vertical="center"/>
    </xf>
    <xf numFmtId="165" fontId="13" fillId="0" borderId="0" xfId="1" applyFont="1" applyBorder="1" applyAlignment="1" applyProtection="1">
      <alignment vertical="center"/>
    </xf>
    <xf numFmtId="3" fontId="13" fillId="7" borderId="4" xfId="0" applyNumberFormat="1" applyFont="1" applyFill="1" applyBorder="1" applyAlignment="1">
      <alignment horizontal="center" vertical="center"/>
    </xf>
    <xf numFmtId="166" fontId="13" fillId="8" borderId="12" xfId="1" applyNumberFormat="1" applyFont="1" applyFill="1" applyBorder="1" applyAlignment="1" applyProtection="1">
      <alignment horizontal="center" vertical="center"/>
      <protection locked="0"/>
    </xf>
    <xf numFmtId="166" fontId="13" fillId="7" borderId="7" xfId="1" applyNumberFormat="1" applyFont="1" applyFill="1" applyBorder="1" applyAlignment="1" applyProtection="1">
      <alignment horizontal="center" vertical="center"/>
    </xf>
    <xf numFmtId="166" fontId="13" fillId="7" borderId="13" xfId="5" applyNumberFormat="1" applyFont="1" applyFill="1" applyBorder="1" applyAlignment="1" applyProtection="1">
      <alignment horizontal="center" vertical="center"/>
    </xf>
    <xf numFmtId="165" fontId="13" fillId="0" borderId="0" xfId="1" applyFont="1" applyAlignment="1" applyProtection="1">
      <alignment vertical="center"/>
    </xf>
    <xf numFmtId="165" fontId="13" fillId="0" borderId="0" xfId="1" applyFont="1" applyAlignment="1" applyProtection="1">
      <alignment horizontal="center" vertical="center"/>
    </xf>
    <xf numFmtId="0" fontId="17" fillId="3" borderId="0" xfId="0" applyFont="1" applyFill="1" applyAlignment="1">
      <alignment vertical="center"/>
    </xf>
    <xf numFmtId="0" fontId="17" fillId="3" borderId="0" xfId="0" applyFont="1" applyFill="1" applyAlignment="1">
      <alignment horizontal="center" vertical="center"/>
    </xf>
    <xf numFmtId="165" fontId="17" fillId="3" borderId="0" xfId="1" applyFont="1" applyFill="1" applyBorder="1" applyAlignment="1" applyProtection="1">
      <alignment horizontal="center" vertical="center" wrapText="1"/>
    </xf>
    <xf numFmtId="165" fontId="17" fillId="3" borderId="0" xfId="1" applyFont="1" applyFill="1" applyAlignment="1" applyProtection="1">
      <alignment horizontal="center" vertical="center"/>
    </xf>
    <xf numFmtId="0" fontId="13" fillId="7" borderId="10" xfId="0" applyFont="1" applyFill="1" applyBorder="1" applyAlignment="1">
      <alignment horizontal="center" vertical="center"/>
    </xf>
    <xf numFmtId="166" fontId="18" fillId="4" borderId="4" xfId="1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4" borderId="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3" fillId="7" borderId="4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7" fillId="3" borderId="0" xfId="0" applyFont="1" applyFill="1" applyAlignment="1">
      <alignment vertical="center" wrapText="1"/>
    </xf>
    <xf numFmtId="0" fontId="14" fillId="0" borderId="0" xfId="0" applyFont="1" applyAlignment="1">
      <alignment wrapText="1"/>
    </xf>
    <xf numFmtId="0" fontId="15" fillId="1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3" fillId="7" borderId="9" xfId="0" applyFont="1" applyFill="1" applyBorder="1" applyAlignment="1">
      <alignment horizontal="center" vertical="center"/>
    </xf>
    <xf numFmtId="165" fontId="8" fillId="4" borderId="7" xfId="1" applyFont="1" applyFill="1" applyBorder="1" applyAlignment="1" applyProtection="1">
      <alignment vertical="center"/>
    </xf>
    <xf numFmtId="165" fontId="8" fillId="4" borderId="11" xfId="1" applyFont="1" applyFill="1" applyBorder="1" applyAlignment="1" applyProtection="1">
      <alignment vertical="center"/>
    </xf>
    <xf numFmtId="0" fontId="13" fillId="7" borderId="4" xfId="0" applyFont="1" applyFill="1" applyBorder="1" applyAlignment="1">
      <alignment horizontal="center" vertical="center"/>
    </xf>
    <xf numFmtId="166" fontId="13" fillId="8" borderId="17" xfId="1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>
      <alignment vertical="center" wrapText="1"/>
    </xf>
    <xf numFmtId="0" fontId="15" fillId="11" borderId="0" xfId="0" applyFont="1" applyFill="1" applyAlignment="1">
      <alignment vertical="center" wrapText="1"/>
    </xf>
    <xf numFmtId="166" fontId="13" fillId="8" borderId="4" xfId="0" applyNumberFormat="1" applyFont="1" applyFill="1" applyBorder="1" applyAlignment="1" applyProtection="1">
      <alignment horizontal="center" vertical="center"/>
      <protection locked="0"/>
    </xf>
    <xf numFmtId="166" fontId="12" fillId="8" borderId="4" xfId="0" applyNumberFormat="1" applyFont="1" applyFill="1" applyBorder="1" applyAlignment="1" applyProtection="1">
      <alignment horizontal="center" vertical="center"/>
      <protection locked="0"/>
    </xf>
    <xf numFmtId="0" fontId="13" fillId="7" borderId="5" xfId="0" applyFont="1" applyFill="1" applyBorder="1" applyAlignment="1">
      <alignment horizontal="center" vertical="center"/>
    </xf>
    <xf numFmtId="165" fontId="21" fillId="0" borderId="0" xfId="1" applyFont="1" applyFill="1" applyBorder="1" applyAlignment="1" applyProtection="1">
      <alignment vertical="center" wrapText="1"/>
    </xf>
    <xf numFmtId="165" fontId="21" fillId="0" borderId="0" xfId="1" applyFont="1" applyFill="1" applyBorder="1" applyAlignment="1" applyProtection="1">
      <alignment horizontal="center" vertical="center" wrapText="1"/>
    </xf>
    <xf numFmtId="166" fontId="23" fillId="9" borderId="18" xfId="0" applyNumberFormat="1" applyFont="1" applyFill="1" applyBorder="1" applyAlignment="1">
      <alignment horizontal="center" vertical="center"/>
    </xf>
    <xf numFmtId="165" fontId="13" fillId="7" borderId="5" xfId="1" applyFont="1" applyFill="1" applyBorder="1" applyAlignment="1" applyProtection="1">
      <alignment horizontal="center" vertical="center"/>
    </xf>
    <xf numFmtId="165" fontId="13" fillId="7" borderId="6" xfId="1" applyFont="1" applyFill="1" applyBorder="1" applyAlignment="1" applyProtection="1">
      <alignment horizontal="center" vertical="center"/>
    </xf>
    <xf numFmtId="165" fontId="13" fillId="7" borderId="9" xfId="1" applyFont="1" applyFill="1" applyBorder="1" applyAlignment="1" applyProtection="1">
      <alignment horizontal="center" vertical="center"/>
    </xf>
    <xf numFmtId="165" fontId="8" fillId="4" borderId="7" xfId="1" applyFont="1" applyFill="1" applyBorder="1" applyAlignment="1" applyProtection="1">
      <alignment horizontal="center" vertical="center"/>
    </xf>
    <xf numFmtId="165" fontId="8" fillId="4" borderId="8" xfId="1" applyFont="1" applyFill="1" applyBorder="1" applyAlignment="1" applyProtection="1">
      <alignment horizontal="center" vertical="center"/>
    </xf>
    <xf numFmtId="0" fontId="7" fillId="8" borderId="4" xfId="0" applyFont="1" applyFill="1" applyBorder="1" applyAlignment="1" applyProtection="1">
      <alignment horizontal="center" vertical="center"/>
      <protection locked="0"/>
    </xf>
    <xf numFmtId="166" fontId="21" fillId="4" borderId="4" xfId="1" applyNumberFormat="1" applyFont="1" applyFill="1" applyBorder="1" applyAlignment="1" applyProtection="1">
      <alignment horizontal="center" vertical="center" wrapText="1"/>
    </xf>
    <xf numFmtId="166" fontId="22" fillId="4" borderId="4" xfId="1" applyNumberFormat="1" applyFont="1" applyFill="1" applyBorder="1" applyAlignment="1" applyProtection="1">
      <alignment horizontal="center" vertical="center" wrapText="1"/>
    </xf>
    <xf numFmtId="165" fontId="10" fillId="12" borderId="4" xfId="1" applyFont="1" applyFill="1" applyBorder="1" applyAlignment="1" applyProtection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 vertical="center" wrapText="1"/>
    </xf>
    <xf numFmtId="0" fontId="13" fillId="7" borderId="5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165" fontId="18" fillId="4" borderId="7" xfId="1" applyFont="1" applyFill="1" applyBorder="1" applyAlignment="1" applyProtection="1">
      <alignment vertical="center"/>
    </xf>
    <xf numFmtId="165" fontId="18" fillId="4" borderId="11" xfId="1" applyFont="1" applyFill="1" applyBorder="1" applyAlignment="1" applyProtection="1">
      <alignment vertical="center"/>
    </xf>
    <xf numFmtId="165" fontId="18" fillId="4" borderId="8" xfId="1" applyFont="1" applyFill="1" applyBorder="1" applyAlignment="1" applyProtection="1">
      <alignment vertical="center"/>
    </xf>
    <xf numFmtId="166" fontId="9" fillId="4" borderId="4" xfId="1" applyNumberFormat="1" applyFont="1" applyFill="1" applyBorder="1" applyAlignment="1" applyProtection="1">
      <alignment horizontal="center" vertical="center" wrapText="1"/>
    </xf>
  </cellXfs>
  <cellStyles count="6">
    <cellStyle name="Euro" xfId="1" xr:uid="{00000000-0005-0000-0000-000000000000}"/>
    <cellStyle name="SAPBEXchaText" xfId="3" xr:uid="{00000000-0005-0000-0000-000001000000}"/>
    <cellStyle name="SAPBEXstdItem" xfId="4" xr:uid="{00000000-0005-0000-0000-000002000000}"/>
    <cellStyle name="Standaard" xfId="0" builtinId="0"/>
    <cellStyle name="Standaard 2" xfId="2" xr:uid="{00000000-0005-0000-0000-000004000000}"/>
    <cellStyle name="Valuta" xfId="5" builtinId="4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showGridLines="0" tabSelected="1" topLeftCell="A49" zoomScale="130" zoomScaleNormal="130" zoomScalePageLayoutView="115" workbookViewId="0">
      <selection activeCell="B66" sqref="B66:D66"/>
    </sheetView>
  </sheetViews>
  <sheetFormatPr baseColWidth="10" defaultColWidth="9.1640625" defaultRowHeight="13" x14ac:dyDescent="0.15"/>
  <cols>
    <col min="1" max="1" width="74.83203125" style="65" customWidth="1"/>
    <col min="2" max="2" width="1.83203125" customWidth="1"/>
    <col min="3" max="3" width="19.6640625" style="12" bestFit="1" customWidth="1"/>
    <col min="4" max="4" width="24.5" style="12" customWidth="1"/>
    <col min="5" max="5" width="1.83203125" customWidth="1"/>
    <col min="6" max="6" width="30.6640625" customWidth="1"/>
    <col min="7" max="7" width="1.83203125" customWidth="1"/>
    <col min="8" max="8" width="85" customWidth="1"/>
    <col min="9" max="9" width="23.6640625" bestFit="1" customWidth="1"/>
  </cols>
  <sheetData>
    <row r="1" spans="1:10" ht="71" customHeight="1" x14ac:dyDescent="0.15">
      <c r="A1" s="89" t="s">
        <v>29</v>
      </c>
      <c r="B1" s="89"/>
      <c r="C1" s="89"/>
      <c r="D1" s="89"/>
      <c r="E1" s="89"/>
      <c r="F1" s="89"/>
      <c r="G1" s="3"/>
      <c r="H1" s="2"/>
      <c r="I1" s="10"/>
      <c r="J1" s="10"/>
    </row>
    <row r="2" spans="1:10" ht="23" customHeight="1" x14ac:dyDescent="0.15">
      <c r="A2" s="71"/>
      <c r="B2" s="4"/>
      <c r="C2" s="5"/>
      <c r="D2" s="5"/>
      <c r="E2" s="6"/>
      <c r="F2" s="4"/>
      <c r="G2" s="7"/>
      <c r="H2" s="6"/>
      <c r="I2" s="10"/>
      <c r="J2" s="10"/>
    </row>
    <row r="3" spans="1:10" ht="20" customHeight="1" x14ac:dyDescent="0.15">
      <c r="A3" s="57" t="s">
        <v>10</v>
      </c>
      <c r="B3" s="8"/>
      <c r="C3" s="9"/>
      <c r="D3" s="9"/>
      <c r="E3" s="10"/>
      <c r="F3" s="8"/>
      <c r="G3" s="11"/>
      <c r="H3" s="10"/>
      <c r="I3" s="10"/>
    </row>
    <row r="4" spans="1:10" ht="28" x14ac:dyDescent="0.15">
      <c r="A4" s="58"/>
      <c r="B4" s="14"/>
      <c r="C4" s="14" t="s">
        <v>0</v>
      </c>
      <c r="D4" s="15" t="s">
        <v>23</v>
      </c>
      <c r="E4" s="13"/>
      <c r="F4" s="16" t="s">
        <v>1</v>
      </c>
      <c r="G4" s="16"/>
      <c r="H4" s="16" t="s">
        <v>11</v>
      </c>
    </row>
    <row r="5" spans="1:10" s="38" customFormat="1" ht="39" x14ac:dyDescent="0.15">
      <c r="A5" s="32" t="s">
        <v>9</v>
      </c>
      <c r="B5" s="33"/>
      <c r="C5" s="34">
        <v>1</v>
      </c>
      <c r="D5" s="73">
        <v>0</v>
      </c>
      <c r="E5" s="34"/>
      <c r="F5" s="35">
        <f>D5*C5</f>
        <v>0</v>
      </c>
      <c r="G5" s="36"/>
      <c r="H5" s="37">
        <f>F5*4</f>
        <v>0</v>
      </c>
    </row>
    <row r="6" spans="1:10" s="38" customFormat="1" x14ac:dyDescent="0.15">
      <c r="A6" s="63" t="s">
        <v>21</v>
      </c>
      <c r="B6" s="39"/>
      <c r="C6" s="40"/>
      <c r="D6" s="41"/>
      <c r="E6" s="39"/>
      <c r="F6" s="42"/>
      <c r="G6" s="43"/>
      <c r="H6" s="43"/>
    </row>
    <row r="7" spans="1:10" s="38" customFormat="1" ht="26" x14ac:dyDescent="0.15">
      <c r="A7" s="59" t="s">
        <v>22</v>
      </c>
      <c r="B7" s="75"/>
      <c r="C7" s="44">
        <v>1</v>
      </c>
      <c r="D7" s="45">
        <v>0</v>
      </c>
      <c r="E7" s="75"/>
      <c r="F7" s="35">
        <f>D7*C7</f>
        <v>0</v>
      </c>
      <c r="G7" s="75"/>
      <c r="H7" s="37">
        <f>F7*4</f>
        <v>0</v>
      </c>
    </row>
    <row r="8" spans="1:10" s="38" customFormat="1" ht="12" x14ac:dyDescent="0.15">
      <c r="A8" s="60"/>
      <c r="B8" s="39"/>
      <c r="C8" s="40"/>
      <c r="D8" s="48"/>
      <c r="E8" s="39"/>
      <c r="F8" s="49"/>
      <c r="G8" s="43"/>
      <c r="H8" s="48"/>
    </row>
    <row r="9" spans="1:10" s="38" customFormat="1" x14ac:dyDescent="0.15">
      <c r="A9" s="61" t="s">
        <v>13</v>
      </c>
      <c r="B9" s="51"/>
      <c r="C9" s="51" t="s">
        <v>5</v>
      </c>
      <c r="D9" s="52" t="s">
        <v>24</v>
      </c>
      <c r="E9" s="50"/>
      <c r="F9" s="53" t="s">
        <v>1</v>
      </c>
      <c r="G9" s="53"/>
      <c r="H9" s="53" t="s">
        <v>11</v>
      </c>
    </row>
    <row r="10" spans="1:10" s="38" customFormat="1" x14ac:dyDescent="0.15">
      <c r="A10" s="59" t="s">
        <v>2</v>
      </c>
      <c r="B10" s="90"/>
      <c r="C10" s="44">
        <v>10</v>
      </c>
      <c r="D10" s="45">
        <v>0</v>
      </c>
      <c r="E10" s="90"/>
      <c r="F10" s="46">
        <f>C10*D10</f>
        <v>0</v>
      </c>
      <c r="G10" s="79"/>
      <c r="H10" s="47">
        <f>F10*4</f>
        <v>0</v>
      </c>
    </row>
    <row r="11" spans="1:10" s="38" customFormat="1" x14ac:dyDescent="0.15">
      <c r="A11" s="59" t="s">
        <v>6</v>
      </c>
      <c r="B11" s="91"/>
      <c r="C11" s="44">
        <v>10</v>
      </c>
      <c r="D11" s="45">
        <v>0</v>
      </c>
      <c r="E11" s="91"/>
      <c r="F11" s="46">
        <f>C11*D11</f>
        <v>0</v>
      </c>
      <c r="G11" s="80"/>
      <c r="H11" s="47">
        <f>F11*4</f>
        <v>0</v>
      </c>
    </row>
    <row r="12" spans="1:10" s="38" customFormat="1" x14ac:dyDescent="0.15">
      <c r="A12" s="59" t="s">
        <v>3</v>
      </c>
      <c r="B12" s="91"/>
      <c r="C12" s="44">
        <v>10</v>
      </c>
      <c r="D12" s="45">
        <v>0</v>
      </c>
      <c r="E12" s="91"/>
      <c r="F12" s="46">
        <f>C12*D12</f>
        <v>0</v>
      </c>
      <c r="G12" s="80"/>
      <c r="H12" s="47">
        <f>F12*4</f>
        <v>0</v>
      </c>
    </row>
    <row r="13" spans="1:10" s="38" customFormat="1" x14ac:dyDescent="0.15">
      <c r="A13" s="59" t="s">
        <v>4</v>
      </c>
      <c r="B13" s="92"/>
      <c r="C13" s="44">
        <v>10</v>
      </c>
      <c r="D13" s="45">
        <v>0</v>
      </c>
      <c r="E13" s="54"/>
      <c r="F13" s="46">
        <f>C13*D13</f>
        <v>0</v>
      </c>
      <c r="G13" s="81"/>
      <c r="H13" s="47">
        <f>F13*4</f>
        <v>0</v>
      </c>
    </row>
    <row r="14" spans="1:10" s="38" customFormat="1" ht="12" x14ac:dyDescent="0.15">
      <c r="A14" s="60"/>
      <c r="B14" s="39"/>
      <c r="C14" s="40"/>
      <c r="D14" s="48"/>
      <c r="E14" s="39"/>
      <c r="F14" s="49"/>
      <c r="G14" s="43"/>
      <c r="H14" s="48"/>
    </row>
    <row r="15" spans="1:10" s="38" customFormat="1" ht="12" x14ac:dyDescent="0.15">
      <c r="A15" s="60"/>
      <c r="B15" s="39"/>
      <c r="C15" s="40"/>
      <c r="D15" s="93" t="s">
        <v>12</v>
      </c>
      <c r="E15" s="94"/>
      <c r="F15" s="94"/>
      <c r="G15" s="95"/>
      <c r="H15" s="55">
        <f>SUM(H5:H13)</f>
        <v>0</v>
      </c>
    </row>
    <row r="16" spans="1:10" s="38" customFormat="1" ht="12" x14ac:dyDescent="0.15">
      <c r="A16" s="62"/>
      <c r="C16" s="56"/>
      <c r="D16" s="56"/>
    </row>
    <row r="17" spans="1:9" ht="20" customHeight="1" x14ac:dyDescent="0.15">
      <c r="A17" s="57" t="s">
        <v>16</v>
      </c>
      <c r="B17" s="8"/>
      <c r="C17" s="9"/>
      <c r="D17" s="9"/>
      <c r="E17" s="10"/>
      <c r="F17" s="8"/>
      <c r="G17" s="11"/>
      <c r="H17" s="10"/>
      <c r="I17" s="10"/>
    </row>
    <row r="18" spans="1:9" ht="28" x14ac:dyDescent="0.15">
      <c r="A18" s="58"/>
      <c r="B18" s="14"/>
      <c r="C18" s="14" t="s">
        <v>0</v>
      </c>
      <c r="D18" s="15" t="s">
        <v>23</v>
      </c>
      <c r="E18" s="13"/>
      <c r="F18" s="16" t="s">
        <v>14</v>
      </c>
    </row>
    <row r="19" spans="1:9" s="38" customFormat="1" ht="39" x14ac:dyDescent="0.15">
      <c r="A19" s="32" t="str">
        <f>A5</f>
        <v>Jaarrekening (controle, accountantsverklaring, rapportage), inclusief twee adviesgesprekken Raad van Toezicht (bespreken jaarrekening) en twee adviesgesprekken met het College van bestuur (advies wijziging wetgeving, relevante ontwikkelingen).*</v>
      </c>
      <c r="B19" s="33"/>
      <c r="C19" s="34">
        <f>C5</f>
        <v>1</v>
      </c>
      <c r="D19" s="73">
        <v>0</v>
      </c>
      <c r="E19" s="69"/>
      <c r="F19" s="37">
        <f>D19*C19</f>
        <v>0</v>
      </c>
    </row>
    <row r="20" spans="1:9" s="38" customFormat="1" x14ac:dyDescent="0.15">
      <c r="A20" s="63" t="s">
        <v>21</v>
      </c>
      <c r="B20" s="39"/>
      <c r="C20" s="40"/>
      <c r="D20" s="41"/>
      <c r="E20" s="39"/>
      <c r="F20" s="43"/>
    </row>
    <row r="21" spans="1:9" s="38" customFormat="1" ht="12" x14ac:dyDescent="0.15">
      <c r="A21" s="60"/>
      <c r="B21" s="39"/>
      <c r="C21" s="40"/>
      <c r="D21" s="48"/>
      <c r="E21" s="39"/>
      <c r="F21" s="48"/>
    </row>
    <row r="22" spans="1:9" s="38" customFormat="1" x14ac:dyDescent="0.15">
      <c r="A22" s="61" t="s">
        <v>13</v>
      </c>
      <c r="B22" s="51"/>
      <c r="C22" s="51" t="s">
        <v>5</v>
      </c>
      <c r="D22" s="52" t="s">
        <v>24</v>
      </c>
      <c r="E22" s="50"/>
      <c r="F22" s="53"/>
    </row>
    <row r="23" spans="1:9" s="38" customFormat="1" x14ac:dyDescent="0.15">
      <c r="A23" s="59" t="str">
        <f>A10</f>
        <v>Partner</v>
      </c>
      <c r="B23" s="90"/>
      <c r="C23" s="44">
        <f>C10</f>
        <v>10</v>
      </c>
      <c r="D23" s="45">
        <v>0</v>
      </c>
      <c r="E23" s="90"/>
      <c r="F23" s="47">
        <f>C23*D23</f>
        <v>0</v>
      </c>
    </row>
    <row r="24" spans="1:9" s="38" customFormat="1" x14ac:dyDescent="0.15">
      <c r="A24" s="59" t="str">
        <f>A11</f>
        <v>Teamleider (controle)</v>
      </c>
      <c r="B24" s="91"/>
      <c r="C24" s="44">
        <f>C11</f>
        <v>10</v>
      </c>
      <c r="D24" s="45">
        <v>0</v>
      </c>
      <c r="E24" s="91"/>
      <c r="F24" s="47">
        <f>C24*D24</f>
        <v>0</v>
      </c>
    </row>
    <row r="25" spans="1:9" s="38" customFormat="1" x14ac:dyDescent="0.15">
      <c r="A25" s="59" t="str">
        <f>A12</f>
        <v>Senior assistent</v>
      </c>
      <c r="B25" s="91"/>
      <c r="C25" s="44">
        <f>C12</f>
        <v>10</v>
      </c>
      <c r="D25" s="45">
        <v>0</v>
      </c>
      <c r="E25" s="91"/>
      <c r="F25" s="47">
        <f>C25*D25</f>
        <v>0</v>
      </c>
    </row>
    <row r="26" spans="1:9" s="38" customFormat="1" x14ac:dyDescent="0.15">
      <c r="A26" s="59" t="str">
        <f>A13</f>
        <v>Junior assistent</v>
      </c>
      <c r="B26" s="92"/>
      <c r="C26" s="44">
        <f>C13</f>
        <v>10</v>
      </c>
      <c r="D26" s="70">
        <v>0</v>
      </c>
      <c r="E26" s="66"/>
      <c r="F26" s="47">
        <f>C26*D26</f>
        <v>0</v>
      </c>
    </row>
    <row r="27" spans="1:9" x14ac:dyDescent="0.15">
      <c r="A27" s="64"/>
      <c r="B27" s="17"/>
      <c r="C27" s="9"/>
      <c r="D27" s="19"/>
      <c r="E27" s="17"/>
      <c r="F27" s="20"/>
      <c r="G27" s="18"/>
      <c r="H27" s="19"/>
    </row>
    <row r="28" spans="1:9" x14ac:dyDescent="0.15">
      <c r="A28" s="64"/>
      <c r="B28" s="17"/>
      <c r="C28" s="9"/>
      <c r="D28" s="67" t="s">
        <v>18</v>
      </c>
      <c r="E28" s="68"/>
      <c r="F28" s="21">
        <f>SUM(F19:F26)</f>
        <v>0</v>
      </c>
    </row>
    <row r="29" spans="1:9" x14ac:dyDescent="0.15">
      <c r="A29" s="64"/>
      <c r="B29" s="17"/>
      <c r="C29" s="9"/>
      <c r="D29" s="30"/>
      <c r="E29" s="30"/>
      <c r="F29" s="30"/>
      <c r="G29" s="30"/>
      <c r="H29" s="31"/>
    </row>
    <row r="30" spans="1:9" ht="20" customHeight="1" x14ac:dyDescent="0.15">
      <c r="A30" s="57" t="s">
        <v>15</v>
      </c>
      <c r="B30" s="8"/>
      <c r="C30" s="9"/>
      <c r="D30" s="9"/>
      <c r="E30" s="10"/>
      <c r="F30" s="8"/>
      <c r="G30" s="11"/>
      <c r="H30" s="10"/>
      <c r="I30" s="10"/>
    </row>
    <row r="31" spans="1:9" ht="28" x14ac:dyDescent="0.15">
      <c r="A31" s="58"/>
      <c r="B31" s="14"/>
      <c r="C31" s="14" t="s">
        <v>0</v>
      </c>
      <c r="D31" s="15" t="s">
        <v>23</v>
      </c>
      <c r="E31" s="16"/>
      <c r="F31" s="16" t="s">
        <v>14</v>
      </c>
    </row>
    <row r="32" spans="1:9" s="38" customFormat="1" ht="39" x14ac:dyDescent="0.15">
      <c r="A32" s="32" t="str">
        <f>A5</f>
        <v>Jaarrekening (controle, accountantsverklaring, rapportage), inclusief twee adviesgesprekken Raad van Toezicht (bespreken jaarrekening) en twee adviesgesprekken met het College van bestuur (advies wijziging wetgeving, relevante ontwikkelingen).*</v>
      </c>
      <c r="B32" s="33"/>
      <c r="C32" s="34">
        <f>C19</f>
        <v>1</v>
      </c>
      <c r="D32" s="74">
        <v>0</v>
      </c>
      <c r="E32" s="36"/>
      <c r="F32" s="37">
        <f>D32*C32</f>
        <v>0</v>
      </c>
    </row>
    <row r="33" spans="1:9" s="38" customFormat="1" x14ac:dyDescent="0.15">
      <c r="A33" s="72" t="s">
        <v>21</v>
      </c>
      <c r="B33" s="39"/>
      <c r="C33" s="40"/>
      <c r="D33" s="41"/>
      <c r="E33" s="43"/>
      <c r="F33" s="43"/>
    </row>
    <row r="34" spans="1:9" s="38" customFormat="1" ht="12" x14ac:dyDescent="0.15">
      <c r="A34" s="60"/>
      <c r="B34" s="39"/>
      <c r="C34" s="40"/>
      <c r="D34" s="48"/>
      <c r="E34" s="43"/>
      <c r="F34" s="48"/>
    </row>
    <row r="35" spans="1:9" s="38" customFormat="1" x14ac:dyDescent="0.15">
      <c r="A35" s="61" t="s">
        <v>13</v>
      </c>
      <c r="B35" s="51"/>
      <c r="C35" s="51" t="s">
        <v>5</v>
      </c>
      <c r="D35" s="52" t="s">
        <v>24</v>
      </c>
      <c r="E35" s="53"/>
      <c r="F35" s="53"/>
    </row>
    <row r="36" spans="1:9" s="38" customFormat="1" x14ac:dyDescent="0.15">
      <c r="A36" s="59" t="str">
        <f>A23</f>
        <v>Partner</v>
      </c>
      <c r="B36" s="90"/>
      <c r="C36" s="44">
        <f>C23</f>
        <v>10</v>
      </c>
      <c r="D36" s="45">
        <v>0</v>
      </c>
      <c r="E36" s="79"/>
      <c r="F36" s="47">
        <f>C36*D36</f>
        <v>0</v>
      </c>
    </row>
    <row r="37" spans="1:9" s="38" customFormat="1" x14ac:dyDescent="0.15">
      <c r="A37" s="59" t="str">
        <f>A24</f>
        <v>Teamleider (controle)</v>
      </c>
      <c r="B37" s="91"/>
      <c r="C37" s="44">
        <f>C24</f>
        <v>10</v>
      </c>
      <c r="D37" s="45">
        <v>0</v>
      </c>
      <c r="E37" s="80"/>
      <c r="F37" s="47">
        <f>C37*D37</f>
        <v>0</v>
      </c>
    </row>
    <row r="38" spans="1:9" s="38" customFormat="1" x14ac:dyDescent="0.15">
      <c r="A38" s="59" t="str">
        <f>A25</f>
        <v>Senior assistent</v>
      </c>
      <c r="B38" s="91"/>
      <c r="C38" s="44">
        <f>C25</f>
        <v>10</v>
      </c>
      <c r="D38" s="45">
        <v>0</v>
      </c>
      <c r="E38" s="80"/>
      <c r="F38" s="47">
        <f>C38*D38</f>
        <v>0</v>
      </c>
    </row>
    <row r="39" spans="1:9" s="38" customFormat="1" x14ac:dyDescent="0.15">
      <c r="A39" s="59" t="str">
        <f>A26</f>
        <v>Junior assistent</v>
      </c>
      <c r="B39" s="92"/>
      <c r="C39" s="44">
        <f>C26</f>
        <v>10</v>
      </c>
      <c r="D39" s="45">
        <v>0</v>
      </c>
      <c r="E39" s="81"/>
      <c r="F39" s="47">
        <f t="shared" ref="F39" si="0">C39*D39</f>
        <v>0</v>
      </c>
    </row>
    <row r="40" spans="1:9" x14ac:dyDescent="0.15">
      <c r="A40" s="64"/>
      <c r="B40" s="17"/>
      <c r="C40" s="9"/>
      <c r="D40" s="19"/>
      <c r="E40" s="17"/>
      <c r="F40" s="20"/>
      <c r="G40" s="18"/>
      <c r="H40" s="19"/>
    </row>
    <row r="41" spans="1:9" x14ac:dyDescent="0.15">
      <c r="A41" s="64"/>
      <c r="B41" s="17"/>
      <c r="C41" s="9"/>
      <c r="D41" s="82" t="s">
        <v>17</v>
      </c>
      <c r="E41" s="83"/>
      <c r="F41" s="21">
        <f>SUM(F32:F39)</f>
        <v>0</v>
      </c>
    </row>
    <row r="42" spans="1:9" x14ac:dyDescent="0.15">
      <c r="A42" s="64"/>
      <c r="B42" s="17"/>
      <c r="C42" s="9"/>
      <c r="D42" s="30"/>
      <c r="E42" s="30"/>
      <c r="F42" s="30"/>
      <c r="G42" s="30"/>
      <c r="H42" s="31"/>
    </row>
    <row r="43" spans="1:9" ht="20" customHeight="1" x14ac:dyDescent="0.15">
      <c r="A43" s="57" t="s">
        <v>19</v>
      </c>
      <c r="B43" s="8"/>
      <c r="C43" s="9"/>
      <c r="D43" s="9"/>
      <c r="E43" s="10"/>
      <c r="F43" s="8"/>
      <c r="G43" s="11"/>
      <c r="H43" s="10"/>
      <c r="I43" s="10"/>
    </row>
    <row r="44" spans="1:9" ht="28" x14ac:dyDescent="0.15">
      <c r="A44" s="58"/>
      <c r="B44" s="14"/>
      <c r="C44" s="14" t="s">
        <v>0</v>
      </c>
      <c r="D44" s="15" t="s">
        <v>23</v>
      </c>
      <c r="E44" s="16"/>
      <c r="F44" s="16" t="s">
        <v>14</v>
      </c>
    </row>
    <row r="45" spans="1:9" s="38" customFormat="1" ht="39" x14ac:dyDescent="0.15">
      <c r="A45" s="32" t="str">
        <f>A19</f>
        <v>Jaarrekening (controle, accountantsverklaring, rapportage), inclusief twee adviesgesprekken Raad van Toezicht (bespreken jaarrekening) en twee adviesgesprekken met het College van bestuur (advies wijziging wetgeving, relevante ontwikkelingen).*</v>
      </c>
      <c r="B45" s="33"/>
      <c r="C45" s="34">
        <f>C32</f>
        <v>1</v>
      </c>
      <c r="D45" s="73">
        <v>0</v>
      </c>
      <c r="E45" s="36"/>
      <c r="F45" s="37">
        <f>D45*C45</f>
        <v>0</v>
      </c>
    </row>
    <row r="46" spans="1:9" s="38" customFormat="1" x14ac:dyDescent="0.15">
      <c r="A46" s="72" t="s">
        <v>21</v>
      </c>
      <c r="B46" s="39"/>
      <c r="C46" s="40"/>
      <c r="D46" s="41"/>
      <c r="E46" s="43"/>
      <c r="F46" s="43"/>
    </row>
    <row r="47" spans="1:9" s="38" customFormat="1" ht="12" x14ac:dyDescent="0.15">
      <c r="A47" s="60"/>
      <c r="B47" s="39"/>
      <c r="C47" s="40"/>
      <c r="D47" s="48"/>
      <c r="E47" s="43"/>
      <c r="F47" s="48"/>
    </row>
    <row r="48" spans="1:9" s="38" customFormat="1" x14ac:dyDescent="0.15">
      <c r="A48" s="61" t="s">
        <v>13</v>
      </c>
      <c r="B48" s="51"/>
      <c r="C48" s="51" t="s">
        <v>5</v>
      </c>
      <c r="D48" s="52" t="s">
        <v>24</v>
      </c>
      <c r="E48" s="53"/>
      <c r="F48" s="53"/>
    </row>
    <row r="49" spans="1:8" s="38" customFormat="1" x14ac:dyDescent="0.15">
      <c r="A49" s="59" t="str">
        <f>A36</f>
        <v>Partner</v>
      </c>
      <c r="B49" s="90"/>
      <c r="C49" s="44">
        <f>C36</f>
        <v>10</v>
      </c>
      <c r="D49" s="45">
        <v>0</v>
      </c>
      <c r="E49" s="79"/>
      <c r="F49" s="47">
        <f>C49*D49</f>
        <v>0</v>
      </c>
    </row>
    <row r="50" spans="1:8" s="38" customFormat="1" x14ac:dyDescent="0.15">
      <c r="A50" s="59" t="str">
        <f>A37</f>
        <v>Teamleider (controle)</v>
      </c>
      <c r="B50" s="91"/>
      <c r="C50" s="44">
        <f>C37</f>
        <v>10</v>
      </c>
      <c r="D50" s="45">
        <v>0</v>
      </c>
      <c r="E50" s="80"/>
      <c r="F50" s="47">
        <f>C50*D50</f>
        <v>0</v>
      </c>
    </row>
    <row r="51" spans="1:8" s="38" customFormat="1" x14ac:dyDescent="0.15">
      <c r="A51" s="59" t="str">
        <f>A38</f>
        <v>Senior assistent</v>
      </c>
      <c r="B51" s="91"/>
      <c r="C51" s="44">
        <f>C38</f>
        <v>10</v>
      </c>
      <c r="D51" s="45">
        <v>0</v>
      </c>
      <c r="E51" s="80"/>
      <c r="F51" s="47">
        <f>C51*D51</f>
        <v>0</v>
      </c>
    </row>
    <row r="52" spans="1:8" s="38" customFormat="1" x14ac:dyDescent="0.15">
      <c r="A52" s="59" t="str">
        <f>A39</f>
        <v>Junior assistent</v>
      </c>
      <c r="B52" s="92"/>
      <c r="C52" s="44">
        <f>C39</f>
        <v>10</v>
      </c>
      <c r="D52" s="45">
        <v>0</v>
      </c>
      <c r="E52" s="81"/>
      <c r="F52" s="47">
        <f t="shared" ref="F52" si="1">C52*D52</f>
        <v>0</v>
      </c>
    </row>
    <row r="53" spans="1:8" x14ac:dyDescent="0.15">
      <c r="A53" s="64"/>
      <c r="B53" s="17"/>
      <c r="C53" s="9"/>
      <c r="D53" s="19"/>
      <c r="E53" s="17"/>
      <c r="F53" s="20"/>
      <c r="G53" s="18"/>
      <c r="H53" s="19"/>
    </row>
    <row r="54" spans="1:8" x14ac:dyDescent="0.15">
      <c r="A54" s="64"/>
      <c r="B54" s="17"/>
      <c r="C54" s="9"/>
      <c r="D54" s="67" t="s">
        <v>20</v>
      </c>
      <c r="E54" s="68"/>
      <c r="F54" s="21">
        <f>SUM(F45:F52)</f>
        <v>0</v>
      </c>
    </row>
    <row r="55" spans="1:8" x14ac:dyDescent="0.15">
      <c r="A55" s="64"/>
      <c r="B55" s="17"/>
      <c r="C55" s="9"/>
      <c r="D55" s="30"/>
      <c r="E55" s="30"/>
      <c r="F55" s="30"/>
      <c r="G55" s="30"/>
      <c r="H55" s="31"/>
    </row>
    <row r="56" spans="1:8" x14ac:dyDescent="0.15">
      <c r="A56" s="64"/>
      <c r="B56" s="17"/>
      <c r="C56" s="9"/>
      <c r="D56" s="30"/>
      <c r="E56" s="30"/>
      <c r="F56" s="30"/>
      <c r="G56" s="30"/>
      <c r="H56" s="31"/>
    </row>
    <row r="57" spans="1:8" ht="30" customHeight="1" x14ac:dyDescent="0.15">
      <c r="A57" s="22" t="s">
        <v>28</v>
      </c>
      <c r="B57" s="85">
        <f>SUM(H15+F28+F41+F54)</f>
        <v>0</v>
      </c>
      <c r="C57" s="85"/>
      <c r="D57" s="85"/>
    </row>
    <row r="58" spans="1:8" ht="18" x14ac:dyDescent="0.15">
      <c r="A58" s="23"/>
      <c r="B58" s="76"/>
      <c r="C58" s="77"/>
      <c r="D58" s="77"/>
    </row>
    <row r="59" spans="1:8" ht="30" customHeight="1" x14ac:dyDescent="0.15">
      <c r="A59" s="22" t="s">
        <v>31</v>
      </c>
      <c r="B59" s="85">
        <f>'Werkblad A'!B57</f>
        <v>0</v>
      </c>
      <c r="C59" s="85"/>
      <c r="D59" s="85"/>
    </row>
    <row r="60" spans="1:8" ht="18" x14ac:dyDescent="0.15">
      <c r="A60" s="23"/>
      <c r="B60" s="76"/>
      <c r="C60" s="77"/>
      <c r="D60" s="77"/>
    </row>
    <row r="61" spans="1:8" ht="30" customHeight="1" x14ac:dyDescent="0.15">
      <c r="A61" s="22" t="s">
        <v>32</v>
      </c>
      <c r="B61" s="85">
        <f>'Werkblad B'!B57</f>
        <v>0</v>
      </c>
      <c r="C61" s="85"/>
      <c r="D61" s="85"/>
    </row>
    <row r="62" spans="1:8" ht="14" thickBot="1" x14ac:dyDescent="0.2">
      <c r="A62" s="23"/>
      <c r="B62" s="24"/>
      <c r="C62" s="25"/>
      <c r="D62" s="25"/>
      <c r="E62" s="26"/>
      <c r="F62" s="27"/>
      <c r="G62" s="28"/>
    </row>
    <row r="63" spans="1:8" ht="66" customHeight="1" thickBot="1" x14ac:dyDescent="0.2">
      <c r="A63" s="22" t="s">
        <v>30</v>
      </c>
      <c r="B63" s="86">
        <f>(B57+B59+B61)/3</f>
        <v>0</v>
      </c>
      <c r="C63" s="86"/>
      <c r="D63" s="86"/>
      <c r="E63" s="87" t="s">
        <v>7</v>
      </c>
      <c r="F63" s="88"/>
      <c r="G63" s="88"/>
      <c r="H63" s="78">
        <f>B63/7</f>
        <v>0</v>
      </c>
    </row>
    <row r="64" spans="1:8" ht="20" customHeight="1" x14ac:dyDescent="0.15">
      <c r="A64" s="23"/>
      <c r="B64" s="29"/>
      <c r="C64" s="29"/>
      <c r="D64" s="29"/>
    </row>
    <row r="65" spans="1:4" ht="20" customHeight="1" x14ac:dyDescent="0.15">
      <c r="A65" s="23"/>
      <c r="B65" s="29"/>
      <c r="C65" s="29"/>
      <c r="D65" s="29"/>
    </row>
    <row r="66" spans="1:4" ht="61.25" customHeight="1" x14ac:dyDescent="0.15">
      <c r="A66" s="22" t="s">
        <v>8</v>
      </c>
      <c r="B66" s="84"/>
      <c r="C66" s="84"/>
      <c r="D66" s="84"/>
    </row>
  </sheetData>
  <sheetProtection algorithmName="SHA-512" hashValue="XLxbGUWwhTXjfnSNoO3T9g2yWfStVJsOrNbUsLQD3kpxdFI0TBXbpqeKnUOESMkQEmJV7CMYg9pk3nIAbFF1pQ==" saltValue="lkWRz/m7PBqLAShgOycITw==" spinCount="100000" sheet="1" selectLockedCells="1"/>
  <mergeCells count="18">
    <mergeCell ref="A1:F1"/>
    <mergeCell ref="B59:D59"/>
    <mergeCell ref="B61:D61"/>
    <mergeCell ref="B36:B39"/>
    <mergeCell ref="E36:E39"/>
    <mergeCell ref="E23:E25"/>
    <mergeCell ref="B10:B13"/>
    <mergeCell ref="D15:G15"/>
    <mergeCell ref="G10:G13"/>
    <mergeCell ref="E10:E12"/>
    <mergeCell ref="B23:B26"/>
    <mergeCell ref="B49:B52"/>
    <mergeCell ref="E49:E52"/>
    <mergeCell ref="D41:E41"/>
    <mergeCell ref="B66:D66"/>
    <mergeCell ref="B57:D57"/>
    <mergeCell ref="B63:D63"/>
    <mergeCell ref="E63:G63"/>
  </mergeCells>
  <phoneticPr fontId="5" type="noConversion"/>
  <conditionalFormatting sqref="D5">
    <cfRule type="expression" dxfId="11" priority="6">
      <formula>$D$5&gt;75000</formula>
    </cfRule>
  </conditionalFormatting>
  <conditionalFormatting sqref="D19">
    <cfRule type="expression" dxfId="10" priority="4">
      <formula>$D$19&gt;80000</formula>
    </cfRule>
  </conditionalFormatting>
  <conditionalFormatting sqref="D32">
    <cfRule type="expression" dxfId="9" priority="3">
      <formula>$D$32&gt;85000</formula>
    </cfRule>
  </conditionalFormatting>
  <conditionalFormatting sqref="D45">
    <cfRule type="expression" dxfId="8" priority="1">
      <formula>$D$45&gt;90000</formula>
    </cfRule>
  </conditionalFormatting>
  <pageMargins left="0.75" right="0.75" top="1" bottom="1" header="0.5" footer="0.5"/>
  <pageSetup paperSize="8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4EE6A-EEC2-014D-9EDE-169A3DAED2A8}">
  <dimension ref="A1:J58"/>
  <sheetViews>
    <sheetView showGridLines="0" topLeftCell="A11" zoomScale="130" zoomScaleNormal="130" workbookViewId="0">
      <selection activeCell="D5" sqref="D5"/>
    </sheetView>
  </sheetViews>
  <sheetFormatPr baseColWidth="10" defaultRowHeight="13" x14ac:dyDescent="0.15"/>
  <cols>
    <col min="1" max="1" width="74.83203125" style="65" customWidth="1"/>
    <col min="2" max="2" width="1.83203125" customWidth="1"/>
    <col min="3" max="3" width="19.6640625" style="12" bestFit="1" customWidth="1"/>
    <col min="4" max="4" width="23.33203125" style="12" customWidth="1"/>
    <col min="5" max="5" width="1.83203125" customWidth="1"/>
    <col min="6" max="6" width="30.6640625" customWidth="1"/>
    <col min="7" max="7" width="1.83203125" customWidth="1"/>
    <col min="8" max="8" width="52.5" customWidth="1"/>
  </cols>
  <sheetData>
    <row r="1" spans="1:10" ht="60" customHeight="1" x14ac:dyDescent="0.15">
      <c r="A1" s="89" t="s">
        <v>26</v>
      </c>
      <c r="B1" s="89"/>
      <c r="C1" s="89"/>
      <c r="D1" s="89"/>
      <c r="E1" s="2"/>
      <c r="F1" s="1"/>
      <c r="G1" s="3"/>
      <c r="H1" s="2"/>
    </row>
    <row r="2" spans="1:10" ht="23" customHeight="1" x14ac:dyDescent="0.15">
      <c r="A2" s="71"/>
      <c r="B2" s="4"/>
      <c r="C2" s="5"/>
      <c r="D2" s="5"/>
      <c r="E2" s="6"/>
      <c r="F2" s="4"/>
      <c r="G2" s="7"/>
      <c r="H2" s="6"/>
      <c r="I2" s="10"/>
      <c r="J2" s="10"/>
    </row>
    <row r="3" spans="1:10" ht="20" customHeight="1" x14ac:dyDescent="0.15">
      <c r="A3" s="57" t="s">
        <v>10</v>
      </c>
      <c r="B3" s="8"/>
      <c r="C3" s="9"/>
      <c r="D3" s="9"/>
      <c r="E3" s="10"/>
      <c r="F3" s="8"/>
      <c r="G3" s="11"/>
      <c r="H3" s="10"/>
      <c r="I3" s="10"/>
    </row>
    <row r="4" spans="1:10" ht="42" x14ac:dyDescent="0.15">
      <c r="A4" s="58"/>
      <c r="B4" s="14"/>
      <c r="C4" s="14" t="s">
        <v>0</v>
      </c>
      <c r="D4" s="15" t="s">
        <v>23</v>
      </c>
      <c r="E4" s="13"/>
      <c r="F4" s="16" t="s">
        <v>1</v>
      </c>
      <c r="G4" s="16"/>
      <c r="H4" s="16" t="s">
        <v>11</v>
      </c>
    </row>
    <row r="5" spans="1:10" s="38" customFormat="1" ht="39" x14ac:dyDescent="0.15">
      <c r="A5" s="32" t="s">
        <v>9</v>
      </c>
      <c r="B5" s="33"/>
      <c r="C5" s="34">
        <v>1</v>
      </c>
      <c r="D5" s="73">
        <v>0</v>
      </c>
      <c r="E5" s="34"/>
      <c r="F5" s="35">
        <f>D5*C5</f>
        <v>0</v>
      </c>
      <c r="G5" s="36"/>
      <c r="H5" s="37">
        <f>F5*4</f>
        <v>0</v>
      </c>
    </row>
    <row r="6" spans="1:10" s="38" customFormat="1" x14ac:dyDescent="0.15">
      <c r="A6" s="63" t="s">
        <v>21</v>
      </c>
      <c r="B6" s="39"/>
      <c r="C6" s="40"/>
      <c r="D6" s="41"/>
      <c r="E6" s="39"/>
      <c r="F6" s="42"/>
      <c r="G6" s="43"/>
      <c r="H6" s="43"/>
    </row>
    <row r="7" spans="1:10" s="38" customFormat="1" ht="26" x14ac:dyDescent="0.15">
      <c r="A7" s="59" t="s">
        <v>22</v>
      </c>
      <c r="B7" s="75"/>
      <c r="C7" s="44">
        <v>1</v>
      </c>
      <c r="D7" s="45">
        <v>0</v>
      </c>
      <c r="E7" s="75"/>
      <c r="F7" s="35">
        <f>D7*C7</f>
        <v>0</v>
      </c>
      <c r="G7" s="75"/>
      <c r="H7" s="37">
        <f>F7*4</f>
        <v>0</v>
      </c>
    </row>
    <row r="8" spans="1:10" s="38" customFormat="1" ht="12" x14ac:dyDescent="0.15">
      <c r="A8" s="60"/>
      <c r="B8" s="39"/>
      <c r="C8" s="40"/>
      <c r="D8" s="48"/>
      <c r="E8" s="39"/>
      <c r="F8" s="49"/>
      <c r="G8" s="43"/>
      <c r="H8" s="48"/>
    </row>
    <row r="9" spans="1:10" s="38" customFormat="1" ht="26" x14ac:dyDescent="0.15">
      <c r="A9" s="61" t="s">
        <v>13</v>
      </c>
      <c r="B9" s="51"/>
      <c r="C9" s="51" t="s">
        <v>5</v>
      </c>
      <c r="D9" s="52" t="s">
        <v>24</v>
      </c>
      <c r="E9" s="50"/>
      <c r="F9" s="53" t="s">
        <v>1</v>
      </c>
      <c r="G9" s="53"/>
      <c r="H9" s="53" t="s">
        <v>11</v>
      </c>
    </row>
    <row r="10" spans="1:10" s="38" customFormat="1" x14ac:dyDescent="0.15">
      <c r="A10" s="59" t="s">
        <v>2</v>
      </c>
      <c r="B10" s="90"/>
      <c r="C10" s="44">
        <v>10</v>
      </c>
      <c r="D10" s="45">
        <v>0</v>
      </c>
      <c r="E10" s="90"/>
      <c r="F10" s="46">
        <f>C10*D10</f>
        <v>0</v>
      </c>
      <c r="G10" s="79"/>
      <c r="H10" s="47">
        <f>F10*4</f>
        <v>0</v>
      </c>
    </row>
    <row r="11" spans="1:10" s="38" customFormat="1" x14ac:dyDescent="0.15">
      <c r="A11" s="59" t="s">
        <v>6</v>
      </c>
      <c r="B11" s="91"/>
      <c r="C11" s="44">
        <v>10</v>
      </c>
      <c r="D11" s="45">
        <v>0</v>
      </c>
      <c r="E11" s="91"/>
      <c r="F11" s="46">
        <f>C11*D11</f>
        <v>0</v>
      </c>
      <c r="G11" s="80"/>
      <c r="H11" s="47">
        <f>F11*4</f>
        <v>0</v>
      </c>
    </row>
    <row r="12" spans="1:10" s="38" customFormat="1" x14ac:dyDescent="0.15">
      <c r="A12" s="59" t="s">
        <v>3</v>
      </c>
      <c r="B12" s="91"/>
      <c r="C12" s="44">
        <v>10</v>
      </c>
      <c r="D12" s="45">
        <v>0</v>
      </c>
      <c r="E12" s="91"/>
      <c r="F12" s="46">
        <f>C12*D12</f>
        <v>0</v>
      </c>
      <c r="G12" s="80"/>
      <c r="H12" s="47">
        <f>F12*4</f>
        <v>0</v>
      </c>
    </row>
    <row r="13" spans="1:10" s="38" customFormat="1" x14ac:dyDescent="0.15">
      <c r="A13" s="59" t="s">
        <v>4</v>
      </c>
      <c r="B13" s="92"/>
      <c r="C13" s="44">
        <v>10</v>
      </c>
      <c r="D13" s="45">
        <v>0</v>
      </c>
      <c r="E13" s="54"/>
      <c r="F13" s="46">
        <f>C13*D13</f>
        <v>0</v>
      </c>
      <c r="G13" s="81"/>
      <c r="H13" s="47">
        <f>F13*4</f>
        <v>0</v>
      </c>
    </row>
    <row r="14" spans="1:10" s="38" customFormat="1" ht="12" x14ac:dyDescent="0.15">
      <c r="A14" s="60"/>
      <c r="B14" s="39"/>
      <c r="C14" s="40"/>
      <c r="D14" s="48"/>
      <c r="E14" s="39"/>
      <c r="F14" s="49"/>
      <c r="G14" s="43"/>
      <c r="H14" s="48"/>
    </row>
    <row r="15" spans="1:10" s="38" customFormat="1" ht="12" x14ac:dyDescent="0.15">
      <c r="A15" s="60"/>
      <c r="B15" s="39"/>
      <c r="C15" s="40"/>
      <c r="D15" s="93" t="s">
        <v>12</v>
      </c>
      <c r="E15" s="94"/>
      <c r="F15" s="94"/>
      <c r="G15" s="95"/>
      <c r="H15" s="55">
        <f>SUM(H5:H13)</f>
        <v>0</v>
      </c>
    </row>
    <row r="16" spans="1:10" s="38" customFormat="1" ht="12" x14ac:dyDescent="0.15">
      <c r="A16" s="62"/>
      <c r="C16" s="56"/>
      <c r="D16" s="56"/>
    </row>
    <row r="17" spans="1:9" ht="20" customHeight="1" x14ac:dyDescent="0.15">
      <c r="A17" s="57" t="s">
        <v>16</v>
      </c>
      <c r="B17" s="8"/>
      <c r="C17" s="9"/>
      <c r="D17" s="9"/>
      <c r="E17" s="10"/>
      <c r="F17" s="8"/>
      <c r="G17" s="11"/>
      <c r="H17" s="10"/>
      <c r="I17" s="10"/>
    </row>
    <row r="18" spans="1:9" ht="42" x14ac:dyDescent="0.15">
      <c r="A18" s="58"/>
      <c r="B18" s="14"/>
      <c r="C18" s="14" t="s">
        <v>0</v>
      </c>
      <c r="D18" s="15" t="s">
        <v>23</v>
      </c>
      <c r="E18" s="13"/>
      <c r="F18" s="16" t="s">
        <v>14</v>
      </c>
    </row>
    <row r="19" spans="1:9" s="38" customFormat="1" ht="39" x14ac:dyDescent="0.15">
      <c r="A19" s="32" t="str">
        <f>A5</f>
        <v>Jaarrekening (controle, accountantsverklaring, rapportage), inclusief twee adviesgesprekken Raad van Toezicht (bespreken jaarrekening) en twee adviesgesprekken met het College van bestuur (advies wijziging wetgeving, relevante ontwikkelingen).*</v>
      </c>
      <c r="B19" s="33"/>
      <c r="C19" s="34">
        <f>C5</f>
        <v>1</v>
      </c>
      <c r="D19" s="73">
        <v>0</v>
      </c>
      <c r="E19" s="69"/>
      <c r="F19" s="37">
        <f>D19*C19</f>
        <v>0</v>
      </c>
    </row>
    <row r="20" spans="1:9" s="38" customFormat="1" x14ac:dyDescent="0.15">
      <c r="A20" s="63" t="s">
        <v>21</v>
      </c>
      <c r="B20" s="39"/>
      <c r="C20" s="40"/>
      <c r="D20" s="41"/>
      <c r="E20" s="39"/>
      <c r="F20" s="43"/>
    </row>
    <row r="21" spans="1:9" s="38" customFormat="1" ht="12" x14ac:dyDescent="0.15">
      <c r="A21" s="60"/>
      <c r="B21" s="39"/>
      <c r="C21" s="40"/>
      <c r="D21" s="48"/>
      <c r="E21" s="39"/>
      <c r="F21" s="48"/>
    </row>
    <row r="22" spans="1:9" s="38" customFormat="1" ht="26" x14ac:dyDescent="0.15">
      <c r="A22" s="61" t="s">
        <v>13</v>
      </c>
      <c r="B22" s="51"/>
      <c r="C22" s="51" t="s">
        <v>5</v>
      </c>
      <c r="D22" s="52" t="s">
        <v>24</v>
      </c>
      <c r="E22" s="50"/>
      <c r="F22" s="53"/>
    </row>
    <row r="23" spans="1:9" s="38" customFormat="1" x14ac:dyDescent="0.15">
      <c r="A23" s="59" t="str">
        <f>A10</f>
        <v>Partner</v>
      </c>
      <c r="B23" s="90"/>
      <c r="C23" s="44">
        <f>C10</f>
        <v>10</v>
      </c>
      <c r="D23" s="45">
        <v>0</v>
      </c>
      <c r="E23" s="90"/>
      <c r="F23" s="47">
        <f>C23*D23</f>
        <v>0</v>
      </c>
    </row>
    <row r="24" spans="1:9" s="38" customFormat="1" x14ac:dyDescent="0.15">
      <c r="A24" s="59" t="str">
        <f>A11</f>
        <v>Teamleider (controle)</v>
      </c>
      <c r="B24" s="91"/>
      <c r="C24" s="44">
        <f>C11</f>
        <v>10</v>
      </c>
      <c r="D24" s="45">
        <v>0</v>
      </c>
      <c r="E24" s="91"/>
      <c r="F24" s="47">
        <f>C24*D24</f>
        <v>0</v>
      </c>
    </row>
    <row r="25" spans="1:9" s="38" customFormat="1" x14ac:dyDescent="0.15">
      <c r="A25" s="59" t="str">
        <f>A12</f>
        <v>Senior assistent</v>
      </c>
      <c r="B25" s="91"/>
      <c r="C25" s="44">
        <f>C12</f>
        <v>10</v>
      </c>
      <c r="D25" s="45">
        <v>0</v>
      </c>
      <c r="E25" s="91"/>
      <c r="F25" s="47">
        <f>C25*D25</f>
        <v>0</v>
      </c>
    </row>
    <row r="26" spans="1:9" s="38" customFormat="1" x14ac:dyDescent="0.15">
      <c r="A26" s="59" t="str">
        <f>A13</f>
        <v>Junior assistent</v>
      </c>
      <c r="B26" s="92"/>
      <c r="C26" s="44">
        <f>C13</f>
        <v>10</v>
      </c>
      <c r="D26" s="70">
        <v>0</v>
      </c>
      <c r="E26" s="66"/>
      <c r="F26" s="47">
        <f>C26*D26</f>
        <v>0</v>
      </c>
    </row>
    <row r="27" spans="1:9" x14ac:dyDescent="0.15">
      <c r="A27" s="64"/>
      <c r="B27" s="17"/>
      <c r="C27" s="9"/>
      <c r="D27" s="19"/>
      <c r="E27" s="17"/>
      <c r="F27" s="20"/>
      <c r="G27" s="18"/>
      <c r="H27" s="19"/>
    </row>
    <row r="28" spans="1:9" x14ac:dyDescent="0.15">
      <c r="A28" s="64"/>
      <c r="B28" s="17"/>
      <c r="C28" s="9"/>
      <c r="D28" s="67" t="s">
        <v>18</v>
      </c>
      <c r="E28" s="68"/>
      <c r="F28" s="21">
        <f>SUM(F19:F26)</f>
        <v>0</v>
      </c>
    </row>
    <row r="29" spans="1:9" x14ac:dyDescent="0.15">
      <c r="A29" s="64"/>
      <c r="B29" s="17"/>
      <c r="C29" s="9"/>
      <c r="D29" s="30"/>
      <c r="E29" s="30"/>
      <c r="F29" s="30"/>
      <c r="G29" s="30"/>
      <c r="H29" s="31"/>
    </row>
    <row r="30" spans="1:9" ht="20" customHeight="1" x14ac:dyDescent="0.15">
      <c r="A30" s="57" t="s">
        <v>15</v>
      </c>
      <c r="B30" s="8"/>
      <c r="C30" s="9"/>
      <c r="D30" s="9"/>
      <c r="E30" s="10"/>
      <c r="F30" s="8"/>
      <c r="G30" s="11"/>
      <c r="H30" s="10"/>
      <c r="I30" s="10"/>
    </row>
    <row r="31" spans="1:9" ht="42" x14ac:dyDescent="0.15">
      <c r="A31" s="58"/>
      <c r="B31" s="14"/>
      <c r="C31" s="14" t="s">
        <v>0</v>
      </c>
      <c r="D31" s="15" t="s">
        <v>23</v>
      </c>
      <c r="E31" s="16"/>
      <c r="F31" s="16" t="s">
        <v>14</v>
      </c>
    </row>
    <row r="32" spans="1:9" s="38" customFormat="1" ht="39" x14ac:dyDescent="0.15">
      <c r="A32" s="32" t="str">
        <f>A5</f>
        <v>Jaarrekening (controle, accountantsverklaring, rapportage), inclusief twee adviesgesprekken Raad van Toezicht (bespreken jaarrekening) en twee adviesgesprekken met het College van bestuur (advies wijziging wetgeving, relevante ontwikkelingen).*</v>
      </c>
      <c r="B32" s="33"/>
      <c r="C32" s="34">
        <f>C19</f>
        <v>1</v>
      </c>
      <c r="D32" s="74">
        <v>0</v>
      </c>
      <c r="E32" s="36"/>
      <c r="F32" s="37">
        <f>D32*C32</f>
        <v>0</v>
      </c>
    </row>
    <row r="33" spans="1:9" s="38" customFormat="1" x14ac:dyDescent="0.15">
      <c r="A33" s="72" t="s">
        <v>21</v>
      </c>
      <c r="B33" s="39"/>
      <c r="C33" s="40"/>
      <c r="D33" s="41"/>
      <c r="E33" s="43"/>
      <c r="F33" s="43"/>
    </row>
    <row r="34" spans="1:9" s="38" customFormat="1" ht="12" x14ac:dyDescent="0.15">
      <c r="A34" s="60"/>
      <c r="B34" s="39"/>
      <c r="C34" s="40"/>
      <c r="D34" s="48"/>
      <c r="E34" s="43"/>
      <c r="F34" s="48"/>
    </row>
    <row r="35" spans="1:9" s="38" customFormat="1" ht="26" x14ac:dyDescent="0.15">
      <c r="A35" s="61" t="s">
        <v>13</v>
      </c>
      <c r="B35" s="51"/>
      <c r="C35" s="51" t="s">
        <v>5</v>
      </c>
      <c r="D35" s="52" t="s">
        <v>24</v>
      </c>
      <c r="E35" s="53"/>
      <c r="F35" s="53"/>
    </row>
    <row r="36" spans="1:9" s="38" customFormat="1" x14ac:dyDescent="0.15">
      <c r="A36" s="59" t="str">
        <f>A23</f>
        <v>Partner</v>
      </c>
      <c r="B36" s="90"/>
      <c r="C36" s="44">
        <f>C23</f>
        <v>10</v>
      </c>
      <c r="D36" s="45">
        <v>0</v>
      </c>
      <c r="E36" s="79"/>
      <c r="F36" s="47">
        <f>C36*D36</f>
        <v>0</v>
      </c>
    </row>
    <row r="37" spans="1:9" s="38" customFormat="1" x14ac:dyDescent="0.15">
      <c r="A37" s="59" t="str">
        <f>A24</f>
        <v>Teamleider (controle)</v>
      </c>
      <c r="B37" s="91"/>
      <c r="C37" s="44">
        <f>C24</f>
        <v>10</v>
      </c>
      <c r="D37" s="45">
        <v>0</v>
      </c>
      <c r="E37" s="80"/>
      <c r="F37" s="47">
        <f>C37*D37</f>
        <v>0</v>
      </c>
    </row>
    <row r="38" spans="1:9" s="38" customFormat="1" x14ac:dyDescent="0.15">
      <c r="A38" s="59" t="str">
        <f>A25</f>
        <v>Senior assistent</v>
      </c>
      <c r="B38" s="91"/>
      <c r="C38" s="44">
        <f>C25</f>
        <v>10</v>
      </c>
      <c r="D38" s="45">
        <v>0</v>
      </c>
      <c r="E38" s="80"/>
      <c r="F38" s="47">
        <f>C38*D38</f>
        <v>0</v>
      </c>
    </row>
    <row r="39" spans="1:9" s="38" customFormat="1" x14ac:dyDescent="0.15">
      <c r="A39" s="59" t="str">
        <f>A26</f>
        <v>Junior assistent</v>
      </c>
      <c r="B39" s="92"/>
      <c r="C39" s="44">
        <f>C26</f>
        <v>10</v>
      </c>
      <c r="D39" s="45">
        <v>0</v>
      </c>
      <c r="E39" s="81"/>
      <c r="F39" s="47">
        <f t="shared" ref="F39" si="0">C39*D39</f>
        <v>0</v>
      </c>
    </row>
    <row r="40" spans="1:9" x14ac:dyDescent="0.15">
      <c r="A40" s="64"/>
      <c r="B40" s="17"/>
      <c r="C40" s="9"/>
      <c r="D40" s="19"/>
      <c r="E40" s="17"/>
      <c r="F40" s="20"/>
      <c r="G40" s="18"/>
      <c r="H40" s="19"/>
    </row>
    <row r="41" spans="1:9" x14ac:dyDescent="0.15">
      <c r="A41" s="64"/>
      <c r="B41" s="17"/>
      <c r="C41" s="9"/>
      <c r="D41" s="82" t="s">
        <v>17</v>
      </c>
      <c r="E41" s="83"/>
      <c r="F41" s="21">
        <f>SUM(F32:F39)</f>
        <v>0</v>
      </c>
    </row>
    <row r="42" spans="1:9" x14ac:dyDescent="0.15">
      <c r="A42" s="64"/>
      <c r="B42" s="17"/>
      <c r="C42" s="9"/>
      <c r="D42" s="30"/>
      <c r="E42" s="30"/>
      <c r="F42" s="30"/>
      <c r="G42" s="30"/>
      <c r="H42" s="31"/>
    </row>
    <row r="43" spans="1:9" ht="20" customHeight="1" x14ac:dyDescent="0.15">
      <c r="A43" s="57" t="s">
        <v>19</v>
      </c>
      <c r="B43" s="8"/>
      <c r="C43" s="9"/>
      <c r="D43" s="9"/>
      <c r="E43" s="10"/>
      <c r="F43" s="8"/>
      <c r="G43" s="11"/>
      <c r="H43" s="10"/>
      <c r="I43" s="10"/>
    </row>
    <row r="44" spans="1:9" ht="42" x14ac:dyDescent="0.15">
      <c r="A44" s="58"/>
      <c r="B44" s="14"/>
      <c r="C44" s="14" t="s">
        <v>0</v>
      </c>
      <c r="D44" s="15" t="s">
        <v>23</v>
      </c>
      <c r="E44" s="16"/>
      <c r="F44" s="16" t="s">
        <v>14</v>
      </c>
    </row>
    <row r="45" spans="1:9" s="38" customFormat="1" ht="39" x14ac:dyDescent="0.15">
      <c r="A45" s="32" t="str">
        <f>A19</f>
        <v>Jaarrekening (controle, accountantsverklaring, rapportage), inclusief twee adviesgesprekken Raad van Toezicht (bespreken jaarrekening) en twee adviesgesprekken met het College van bestuur (advies wijziging wetgeving, relevante ontwikkelingen).*</v>
      </c>
      <c r="B45" s="33"/>
      <c r="C45" s="34">
        <f>C32</f>
        <v>1</v>
      </c>
      <c r="D45" s="73">
        <v>0</v>
      </c>
      <c r="E45" s="36"/>
      <c r="F45" s="37">
        <f>D45*C45</f>
        <v>0</v>
      </c>
    </row>
    <row r="46" spans="1:9" s="38" customFormat="1" x14ac:dyDescent="0.15">
      <c r="A46" s="72" t="s">
        <v>21</v>
      </c>
      <c r="B46" s="39"/>
      <c r="C46" s="40"/>
      <c r="D46" s="41"/>
      <c r="E46" s="43"/>
      <c r="F46" s="43"/>
    </row>
    <row r="47" spans="1:9" s="38" customFormat="1" ht="12" x14ac:dyDescent="0.15">
      <c r="A47" s="60"/>
      <c r="B47" s="39"/>
      <c r="C47" s="40"/>
      <c r="D47" s="48"/>
      <c r="E47" s="43"/>
      <c r="F47" s="48"/>
    </row>
    <row r="48" spans="1:9" s="38" customFormat="1" ht="26" x14ac:dyDescent="0.15">
      <c r="A48" s="61" t="s">
        <v>13</v>
      </c>
      <c r="B48" s="51"/>
      <c r="C48" s="51" t="s">
        <v>5</v>
      </c>
      <c r="D48" s="52" t="s">
        <v>24</v>
      </c>
      <c r="E48" s="53"/>
      <c r="F48" s="53"/>
    </row>
    <row r="49" spans="1:8" s="38" customFormat="1" x14ac:dyDescent="0.15">
      <c r="A49" s="59" t="str">
        <f>A36</f>
        <v>Partner</v>
      </c>
      <c r="B49" s="90"/>
      <c r="C49" s="44">
        <f>C36</f>
        <v>10</v>
      </c>
      <c r="D49" s="45">
        <v>0</v>
      </c>
      <c r="E49" s="79"/>
      <c r="F49" s="47">
        <f>C49*D49</f>
        <v>0</v>
      </c>
    </row>
    <row r="50" spans="1:8" s="38" customFormat="1" x14ac:dyDescent="0.15">
      <c r="A50" s="59" t="str">
        <f>A37</f>
        <v>Teamleider (controle)</v>
      </c>
      <c r="B50" s="91"/>
      <c r="C50" s="44">
        <f>C37</f>
        <v>10</v>
      </c>
      <c r="D50" s="45">
        <v>0</v>
      </c>
      <c r="E50" s="80"/>
      <c r="F50" s="47">
        <f>C50*D50</f>
        <v>0</v>
      </c>
    </row>
    <row r="51" spans="1:8" s="38" customFormat="1" x14ac:dyDescent="0.15">
      <c r="A51" s="59" t="str">
        <f>A38</f>
        <v>Senior assistent</v>
      </c>
      <c r="B51" s="91"/>
      <c r="C51" s="44">
        <f>C38</f>
        <v>10</v>
      </c>
      <c r="D51" s="45">
        <v>0</v>
      </c>
      <c r="E51" s="80"/>
      <c r="F51" s="47">
        <f>C51*D51</f>
        <v>0</v>
      </c>
    </row>
    <row r="52" spans="1:8" s="38" customFormat="1" x14ac:dyDescent="0.15">
      <c r="A52" s="59" t="str">
        <f>A39</f>
        <v>Junior assistent</v>
      </c>
      <c r="B52" s="92"/>
      <c r="C52" s="44">
        <f>C39</f>
        <v>10</v>
      </c>
      <c r="D52" s="45">
        <v>0</v>
      </c>
      <c r="E52" s="81"/>
      <c r="F52" s="47">
        <f t="shared" ref="F52" si="1">C52*D52</f>
        <v>0</v>
      </c>
    </row>
    <row r="53" spans="1:8" x14ac:dyDescent="0.15">
      <c r="A53" s="64"/>
      <c r="B53" s="17"/>
      <c r="C53" s="9"/>
      <c r="D53" s="19"/>
      <c r="E53" s="17"/>
      <c r="F53" s="20"/>
      <c r="G53" s="18"/>
      <c r="H53" s="19"/>
    </row>
    <row r="54" spans="1:8" x14ac:dyDescent="0.15">
      <c r="A54" s="64"/>
      <c r="B54" s="17"/>
      <c r="C54" s="9"/>
      <c r="D54" s="67" t="s">
        <v>20</v>
      </c>
      <c r="E54" s="68"/>
      <c r="F54" s="21">
        <f>SUM(F45:F52)</f>
        <v>0</v>
      </c>
    </row>
    <row r="55" spans="1:8" x14ac:dyDescent="0.15">
      <c r="A55" s="64"/>
      <c r="B55" s="17"/>
      <c r="C55" s="9"/>
      <c r="D55" s="30"/>
      <c r="E55" s="30"/>
      <c r="F55" s="30"/>
      <c r="G55" s="30"/>
      <c r="H55" s="31"/>
    </row>
    <row r="56" spans="1:8" x14ac:dyDescent="0.15">
      <c r="A56" s="64"/>
      <c r="B56" s="17"/>
      <c r="C56" s="9"/>
      <c r="D56" s="30"/>
      <c r="E56" s="30"/>
      <c r="F56" s="30"/>
      <c r="G56" s="30"/>
      <c r="H56" s="31"/>
    </row>
    <row r="57" spans="1:8" ht="66" customHeight="1" x14ac:dyDescent="0.15">
      <c r="A57" s="22" t="s">
        <v>25</v>
      </c>
      <c r="B57" s="96">
        <f>SUM(H15+F28+F41+F54)</f>
        <v>0</v>
      </c>
      <c r="C57" s="96"/>
      <c r="D57" s="96"/>
    </row>
    <row r="58" spans="1:8" x14ac:dyDescent="0.15">
      <c r="A58" s="23"/>
      <c r="B58" s="24"/>
      <c r="C58" s="25"/>
      <c r="D58" s="25"/>
    </row>
  </sheetData>
  <sheetProtection algorithmName="SHA-512" hashValue="kTE4cXlpgzijQiBUVHsNw9H36HGaMiLA953+MfsH4I4eaDOMDI4fip8Ft0jAK5J+1/cztjdIeUYGuiS/YsFqlQ==" saltValue="uckBnLMIrBiwpJliXrF0gw==" spinCount="100000" sheet="1" objects="1" scenarios="1"/>
  <mergeCells count="13">
    <mergeCell ref="B57:D57"/>
    <mergeCell ref="B10:B13"/>
    <mergeCell ref="E10:E12"/>
    <mergeCell ref="G10:G13"/>
    <mergeCell ref="D15:G15"/>
    <mergeCell ref="B23:B26"/>
    <mergeCell ref="E23:E25"/>
    <mergeCell ref="A1:D1"/>
    <mergeCell ref="B36:B39"/>
    <mergeCell ref="E36:E39"/>
    <mergeCell ref="D41:E41"/>
    <mergeCell ref="B49:B52"/>
    <mergeCell ref="E49:E52"/>
  </mergeCells>
  <conditionalFormatting sqref="D5">
    <cfRule type="expression" dxfId="7" priority="4">
      <formula>$D$5&gt;75000</formula>
    </cfRule>
  </conditionalFormatting>
  <conditionalFormatting sqref="D19">
    <cfRule type="expression" dxfId="6" priority="3">
      <formula>$D$19&gt;80000</formula>
    </cfRule>
  </conditionalFormatting>
  <conditionalFormatting sqref="D32">
    <cfRule type="expression" dxfId="5" priority="2">
      <formula>$D$32&gt;85000</formula>
    </cfRule>
  </conditionalFormatting>
  <conditionalFormatting sqref="D45">
    <cfRule type="expression" dxfId="4" priority="1">
      <formula>$D$45&gt;90000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14728-F815-EF40-A134-6B9E6AB83C80}">
  <dimension ref="A1:J58"/>
  <sheetViews>
    <sheetView showGridLines="0" topLeftCell="A39" zoomScale="130" zoomScaleNormal="130" workbookViewId="0">
      <selection activeCell="D5" sqref="D5"/>
    </sheetView>
  </sheetViews>
  <sheetFormatPr baseColWidth="10" defaultRowHeight="13" x14ac:dyDescent="0.15"/>
  <cols>
    <col min="1" max="1" width="74.83203125" style="65" customWidth="1"/>
    <col min="2" max="2" width="1.83203125" customWidth="1"/>
    <col min="3" max="3" width="19.6640625" style="12" bestFit="1" customWidth="1"/>
    <col min="4" max="4" width="23.33203125" style="12" customWidth="1"/>
    <col min="5" max="5" width="1.83203125" customWidth="1"/>
    <col min="6" max="6" width="30.6640625" customWidth="1"/>
    <col min="7" max="7" width="1.83203125" customWidth="1"/>
    <col min="8" max="8" width="52.5" customWidth="1"/>
  </cols>
  <sheetData>
    <row r="1" spans="1:10" ht="60" customHeight="1" x14ac:dyDescent="0.15">
      <c r="A1" s="89" t="s">
        <v>27</v>
      </c>
      <c r="B1" s="89"/>
      <c r="C1" s="89"/>
      <c r="D1" s="89"/>
      <c r="E1" s="89"/>
      <c r="F1" s="89"/>
      <c r="G1" s="3"/>
      <c r="H1" s="2"/>
    </row>
    <row r="2" spans="1:10" ht="23" customHeight="1" x14ac:dyDescent="0.15">
      <c r="A2" s="71"/>
      <c r="B2" s="4"/>
      <c r="C2" s="5"/>
      <c r="D2" s="5"/>
      <c r="E2" s="6"/>
      <c r="F2" s="4"/>
      <c r="G2" s="7"/>
      <c r="H2" s="6"/>
      <c r="I2" s="10"/>
      <c r="J2" s="10"/>
    </row>
    <row r="3" spans="1:10" ht="20" customHeight="1" x14ac:dyDescent="0.15">
      <c r="A3" s="57" t="s">
        <v>10</v>
      </c>
      <c r="B3" s="8"/>
      <c r="C3" s="9"/>
      <c r="D3" s="9"/>
      <c r="E3" s="10"/>
      <c r="F3" s="8"/>
      <c r="G3" s="11"/>
      <c r="H3" s="10"/>
      <c r="I3" s="10"/>
    </row>
    <row r="4" spans="1:10" ht="42" x14ac:dyDescent="0.15">
      <c r="A4" s="58"/>
      <c r="B4" s="14"/>
      <c r="C4" s="14" t="s">
        <v>0</v>
      </c>
      <c r="D4" s="15" t="s">
        <v>23</v>
      </c>
      <c r="E4" s="13"/>
      <c r="F4" s="16" t="s">
        <v>1</v>
      </c>
      <c r="G4" s="16"/>
      <c r="H4" s="16" t="s">
        <v>11</v>
      </c>
    </row>
    <row r="5" spans="1:10" s="38" customFormat="1" ht="39" x14ac:dyDescent="0.15">
      <c r="A5" s="32" t="s">
        <v>9</v>
      </c>
      <c r="B5" s="33"/>
      <c r="C5" s="34">
        <v>1</v>
      </c>
      <c r="D5" s="73">
        <v>0</v>
      </c>
      <c r="E5" s="34"/>
      <c r="F5" s="35">
        <f>D5*C5</f>
        <v>0</v>
      </c>
      <c r="G5" s="36"/>
      <c r="H5" s="37">
        <f>F5*4</f>
        <v>0</v>
      </c>
    </row>
    <row r="6" spans="1:10" s="38" customFormat="1" x14ac:dyDescent="0.15">
      <c r="A6" s="63" t="s">
        <v>21</v>
      </c>
      <c r="B6" s="39"/>
      <c r="C6" s="40"/>
      <c r="D6" s="41"/>
      <c r="E6" s="39"/>
      <c r="F6" s="42"/>
      <c r="G6" s="43"/>
      <c r="H6" s="43"/>
    </row>
    <row r="7" spans="1:10" s="38" customFormat="1" ht="26" x14ac:dyDescent="0.15">
      <c r="A7" s="59" t="s">
        <v>22</v>
      </c>
      <c r="B7" s="75"/>
      <c r="C7" s="44">
        <v>1</v>
      </c>
      <c r="D7" s="45">
        <v>0</v>
      </c>
      <c r="E7" s="75"/>
      <c r="F7" s="35">
        <f>D7*C7</f>
        <v>0</v>
      </c>
      <c r="G7" s="75"/>
      <c r="H7" s="37">
        <f>F7*4</f>
        <v>0</v>
      </c>
    </row>
    <row r="8" spans="1:10" s="38" customFormat="1" ht="12" x14ac:dyDescent="0.15">
      <c r="A8" s="60"/>
      <c r="B8" s="39"/>
      <c r="C8" s="40"/>
      <c r="D8" s="48"/>
      <c r="E8" s="39"/>
      <c r="F8" s="49"/>
      <c r="G8" s="43"/>
      <c r="H8" s="48"/>
    </row>
    <row r="9" spans="1:10" s="38" customFormat="1" ht="26" x14ac:dyDescent="0.15">
      <c r="A9" s="61" t="s">
        <v>13</v>
      </c>
      <c r="B9" s="51"/>
      <c r="C9" s="51" t="s">
        <v>5</v>
      </c>
      <c r="D9" s="52" t="s">
        <v>24</v>
      </c>
      <c r="E9" s="50"/>
      <c r="F9" s="53" t="s">
        <v>1</v>
      </c>
      <c r="G9" s="53"/>
      <c r="H9" s="53" t="s">
        <v>11</v>
      </c>
    </row>
    <row r="10" spans="1:10" s="38" customFormat="1" x14ac:dyDescent="0.15">
      <c r="A10" s="59" t="s">
        <v>2</v>
      </c>
      <c r="B10" s="90"/>
      <c r="C10" s="44">
        <v>10</v>
      </c>
      <c r="D10" s="45">
        <v>0</v>
      </c>
      <c r="E10" s="90"/>
      <c r="F10" s="46">
        <f>C10*D10</f>
        <v>0</v>
      </c>
      <c r="G10" s="79"/>
      <c r="H10" s="47">
        <f>F10*4</f>
        <v>0</v>
      </c>
    </row>
    <row r="11" spans="1:10" s="38" customFormat="1" x14ac:dyDescent="0.15">
      <c r="A11" s="59" t="s">
        <v>6</v>
      </c>
      <c r="B11" s="91"/>
      <c r="C11" s="44">
        <v>10</v>
      </c>
      <c r="D11" s="45">
        <v>0</v>
      </c>
      <c r="E11" s="91"/>
      <c r="F11" s="46">
        <f>C11*D11</f>
        <v>0</v>
      </c>
      <c r="G11" s="80"/>
      <c r="H11" s="47">
        <f>F11*4</f>
        <v>0</v>
      </c>
    </row>
    <row r="12" spans="1:10" s="38" customFormat="1" x14ac:dyDescent="0.15">
      <c r="A12" s="59" t="s">
        <v>3</v>
      </c>
      <c r="B12" s="91"/>
      <c r="C12" s="44">
        <v>10</v>
      </c>
      <c r="D12" s="45">
        <v>0</v>
      </c>
      <c r="E12" s="91"/>
      <c r="F12" s="46">
        <f>C12*D12</f>
        <v>0</v>
      </c>
      <c r="G12" s="80"/>
      <c r="H12" s="47">
        <f>F12*4</f>
        <v>0</v>
      </c>
    </row>
    <row r="13" spans="1:10" s="38" customFormat="1" x14ac:dyDescent="0.15">
      <c r="A13" s="59" t="s">
        <v>4</v>
      </c>
      <c r="B13" s="92"/>
      <c r="C13" s="44">
        <v>10</v>
      </c>
      <c r="D13" s="45">
        <v>0</v>
      </c>
      <c r="E13" s="54"/>
      <c r="F13" s="46">
        <f>C13*D13</f>
        <v>0</v>
      </c>
      <c r="G13" s="81"/>
      <c r="H13" s="47">
        <f>F13*4</f>
        <v>0</v>
      </c>
    </row>
    <row r="14" spans="1:10" s="38" customFormat="1" ht="12" x14ac:dyDescent="0.15">
      <c r="A14" s="60"/>
      <c r="B14" s="39"/>
      <c r="C14" s="40"/>
      <c r="D14" s="48"/>
      <c r="E14" s="39"/>
      <c r="F14" s="49"/>
      <c r="G14" s="43"/>
      <c r="H14" s="48"/>
    </row>
    <row r="15" spans="1:10" s="38" customFormat="1" ht="12" x14ac:dyDescent="0.15">
      <c r="A15" s="60"/>
      <c r="B15" s="39"/>
      <c r="C15" s="40"/>
      <c r="D15" s="93" t="s">
        <v>12</v>
      </c>
      <c r="E15" s="94"/>
      <c r="F15" s="94"/>
      <c r="G15" s="95"/>
      <c r="H15" s="55">
        <f>SUM(H5:H13)</f>
        <v>0</v>
      </c>
    </row>
    <row r="16" spans="1:10" s="38" customFormat="1" ht="12" x14ac:dyDescent="0.15">
      <c r="A16" s="62"/>
      <c r="C16" s="56"/>
      <c r="D16" s="56"/>
    </row>
    <row r="17" spans="1:9" ht="20" customHeight="1" x14ac:dyDescent="0.15">
      <c r="A17" s="57" t="s">
        <v>16</v>
      </c>
      <c r="B17" s="8"/>
      <c r="C17" s="9"/>
      <c r="D17" s="9"/>
      <c r="E17" s="10"/>
      <c r="F17" s="8"/>
      <c r="G17" s="11"/>
      <c r="H17" s="10"/>
      <c r="I17" s="10"/>
    </row>
    <row r="18" spans="1:9" ht="42" x14ac:dyDescent="0.15">
      <c r="A18" s="58"/>
      <c r="B18" s="14"/>
      <c r="C18" s="14" t="s">
        <v>0</v>
      </c>
      <c r="D18" s="15" t="s">
        <v>23</v>
      </c>
      <c r="E18" s="13"/>
      <c r="F18" s="16" t="s">
        <v>14</v>
      </c>
    </row>
    <row r="19" spans="1:9" s="38" customFormat="1" ht="39" x14ac:dyDescent="0.15">
      <c r="A19" s="32" t="str">
        <f>A5</f>
        <v>Jaarrekening (controle, accountantsverklaring, rapportage), inclusief twee adviesgesprekken Raad van Toezicht (bespreken jaarrekening) en twee adviesgesprekken met het College van bestuur (advies wijziging wetgeving, relevante ontwikkelingen).*</v>
      </c>
      <c r="B19" s="33"/>
      <c r="C19" s="34">
        <f>C5</f>
        <v>1</v>
      </c>
      <c r="D19" s="73">
        <v>0</v>
      </c>
      <c r="E19" s="69"/>
      <c r="F19" s="37">
        <f>D19*C19</f>
        <v>0</v>
      </c>
    </row>
    <row r="20" spans="1:9" s="38" customFormat="1" x14ac:dyDescent="0.15">
      <c r="A20" s="63" t="s">
        <v>21</v>
      </c>
      <c r="B20" s="39"/>
      <c r="C20" s="40"/>
      <c r="D20" s="41"/>
      <c r="E20" s="39"/>
      <c r="F20" s="43"/>
    </row>
    <row r="21" spans="1:9" s="38" customFormat="1" ht="12" x14ac:dyDescent="0.15">
      <c r="A21" s="60"/>
      <c r="B21" s="39"/>
      <c r="C21" s="40"/>
      <c r="D21" s="48"/>
      <c r="E21" s="39"/>
      <c r="F21" s="48"/>
    </row>
    <row r="22" spans="1:9" s="38" customFormat="1" ht="26" x14ac:dyDescent="0.15">
      <c r="A22" s="61" t="s">
        <v>13</v>
      </c>
      <c r="B22" s="51"/>
      <c r="C22" s="51" t="s">
        <v>5</v>
      </c>
      <c r="D22" s="52" t="s">
        <v>24</v>
      </c>
      <c r="E22" s="50"/>
      <c r="F22" s="53"/>
    </row>
    <row r="23" spans="1:9" s="38" customFormat="1" x14ac:dyDescent="0.15">
      <c r="A23" s="59" t="str">
        <f>A10</f>
        <v>Partner</v>
      </c>
      <c r="B23" s="90"/>
      <c r="C23" s="44">
        <f>C10</f>
        <v>10</v>
      </c>
      <c r="D23" s="45">
        <v>0</v>
      </c>
      <c r="E23" s="90"/>
      <c r="F23" s="47">
        <f>C23*D23</f>
        <v>0</v>
      </c>
    </row>
    <row r="24" spans="1:9" s="38" customFormat="1" x14ac:dyDescent="0.15">
      <c r="A24" s="59" t="str">
        <f>A11</f>
        <v>Teamleider (controle)</v>
      </c>
      <c r="B24" s="91"/>
      <c r="C24" s="44">
        <f>C11</f>
        <v>10</v>
      </c>
      <c r="D24" s="45">
        <v>0</v>
      </c>
      <c r="E24" s="91"/>
      <c r="F24" s="47">
        <f>C24*D24</f>
        <v>0</v>
      </c>
    </row>
    <row r="25" spans="1:9" s="38" customFormat="1" x14ac:dyDescent="0.15">
      <c r="A25" s="59" t="str">
        <f>A12</f>
        <v>Senior assistent</v>
      </c>
      <c r="B25" s="91"/>
      <c r="C25" s="44">
        <f>C12</f>
        <v>10</v>
      </c>
      <c r="D25" s="45">
        <v>0</v>
      </c>
      <c r="E25" s="91"/>
      <c r="F25" s="47">
        <f>C25*D25</f>
        <v>0</v>
      </c>
    </row>
    <row r="26" spans="1:9" s="38" customFormat="1" x14ac:dyDescent="0.15">
      <c r="A26" s="59" t="str">
        <f>A13</f>
        <v>Junior assistent</v>
      </c>
      <c r="B26" s="92"/>
      <c r="C26" s="44">
        <f>C13</f>
        <v>10</v>
      </c>
      <c r="D26" s="70">
        <v>0</v>
      </c>
      <c r="E26" s="66"/>
      <c r="F26" s="47">
        <f>C26*D26</f>
        <v>0</v>
      </c>
    </row>
    <row r="27" spans="1:9" x14ac:dyDescent="0.15">
      <c r="A27" s="64"/>
      <c r="B27" s="17"/>
      <c r="C27" s="9"/>
      <c r="D27" s="19"/>
      <c r="E27" s="17"/>
      <c r="F27" s="20"/>
      <c r="G27" s="18"/>
      <c r="H27" s="19"/>
    </row>
    <row r="28" spans="1:9" x14ac:dyDescent="0.15">
      <c r="A28" s="64"/>
      <c r="B28" s="17"/>
      <c r="C28" s="9"/>
      <c r="D28" s="67" t="s">
        <v>18</v>
      </c>
      <c r="E28" s="68"/>
      <c r="F28" s="21">
        <f>SUM(F19:F26)</f>
        <v>0</v>
      </c>
    </row>
    <row r="29" spans="1:9" x14ac:dyDescent="0.15">
      <c r="A29" s="64"/>
      <c r="B29" s="17"/>
      <c r="C29" s="9"/>
      <c r="D29" s="30"/>
      <c r="E29" s="30"/>
      <c r="F29" s="30"/>
      <c r="G29" s="30"/>
      <c r="H29" s="31"/>
    </row>
    <row r="30" spans="1:9" ht="20" customHeight="1" x14ac:dyDescent="0.15">
      <c r="A30" s="57" t="s">
        <v>15</v>
      </c>
      <c r="B30" s="8"/>
      <c r="C30" s="9"/>
      <c r="D30" s="9"/>
      <c r="E30" s="10"/>
      <c r="F30" s="8"/>
      <c r="G30" s="11"/>
      <c r="H30" s="10"/>
      <c r="I30" s="10"/>
    </row>
    <row r="31" spans="1:9" ht="42" x14ac:dyDescent="0.15">
      <c r="A31" s="58"/>
      <c r="B31" s="14"/>
      <c r="C31" s="14" t="s">
        <v>0</v>
      </c>
      <c r="D31" s="15" t="s">
        <v>23</v>
      </c>
      <c r="E31" s="16"/>
      <c r="F31" s="16" t="s">
        <v>14</v>
      </c>
    </row>
    <row r="32" spans="1:9" s="38" customFormat="1" ht="39" x14ac:dyDescent="0.15">
      <c r="A32" s="32" t="str">
        <f>A5</f>
        <v>Jaarrekening (controle, accountantsverklaring, rapportage), inclusief twee adviesgesprekken Raad van Toezicht (bespreken jaarrekening) en twee adviesgesprekken met het College van bestuur (advies wijziging wetgeving, relevante ontwikkelingen).*</v>
      </c>
      <c r="B32" s="33"/>
      <c r="C32" s="34">
        <f>C19</f>
        <v>1</v>
      </c>
      <c r="D32" s="74">
        <v>0</v>
      </c>
      <c r="E32" s="36"/>
      <c r="F32" s="37">
        <f>D32*C32</f>
        <v>0</v>
      </c>
    </row>
    <row r="33" spans="1:9" s="38" customFormat="1" x14ac:dyDescent="0.15">
      <c r="A33" s="72" t="s">
        <v>21</v>
      </c>
      <c r="B33" s="39"/>
      <c r="C33" s="40"/>
      <c r="D33" s="41"/>
      <c r="E33" s="43"/>
      <c r="F33" s="43"/>
    </row>
    <row r="34" spans="1:9" s="38" customFormat="1" ht="12" x14ac:dyDescent="0.15">
      <c r="A34" s="60"/>
      <c r="B34" s="39"/>
      <c r="C34" s="40"/>
      <c r="D34" s="48"/>
      <c r="E34" s="43"/>
      <c r="F34" s="48"/>
    </row>
    <row r="35" spans="1:9" s="38" customFormat="1" ht="26" x14ac:dyDescent="0.15">
      <c r="A35" s="61" t="s">
        <v>13</v>
      </c>
      <c r="B35" s="51"/>
      <c r="C35" s="51" t="s">
        <v>5</v>
      </c>
      <c r="D35" s="52" t="s">
        <v>24</v>
      </c>
      <c r="E35" s="53"/>
      <c r="F35" s="53"/>
    </row>
    <row r="36" spans="1:9" s="38" customFormat="1" x14ac:dyDescent="0.15">
      <c r="A36" s="59" t="str">
        <f>A23</f>
        <v>Partner</v>
      </c>
      <c r="B36" s="90"/>
      <c r="C36" s="44">
        <f>C23</f>
        <v>10</v>
      </c>
      <c r="D36" s="45">
        <v>0</v>
      </c>
      <c r="E36" s="79"/>
      <c r="F36" s="47">
        <f>C36*D36</f>
        <v>0</v>
      </c>
    </row>
    <row r="37" spans="1:9" s="38" customFormat="1" x14ac:dyDescent="0.15">
      <c r="A37" s="59" t="str">
        <f>A24</f>
        <v>Teamleider (controle)</v>
      </c>
      <c r="B37" s="91"/>
      <c r="C37" s="44">
        <f>C24</f>
        <v>10</v>
      </c>
      <c r="D37" s="45">
        <v>0</v>
      </c>
      <c r="E37" s="80"/>
      <c r="F37" s="47">
        <f>C37*D37</f>
        <v>0</v>
      </c>
    </row>
    <row r="38" spans="1:9" s="38" customFormat="1" x14ac:dyDescent="0.15">
      <c r="A38" s="59" t="str">
        <f>A25</f>
        <v>Senior assistent</v>
      </c>
      <c r="B38" s="91"/>
      <c r="C38" s="44">
        <f>C25</f>
        <v>10</v>
      </c>
      <c r="D38" s="45">
        <v>0</v>
      </c>
      <c r="E38" s="80"/>
      <c r="F38" s="47">
        <f>C38*D38</f>
        <v>0</v>
      </c>
    </row>
    <row r="39" spans="1:9" s="38" customFormat="1" x14ac:dyDescent="0.15">
      <c r="A39" s="59" t="str">
        <f>A26</f>
        <v>Junior assistent</v>
      </c>
      <c r="B39" s="92"/>
      <c r="C39" s="44">
        <f>C26</f>
        <v>10</v>
      </c>
      <c r="D39" s="45">
        <v>0</v>
      </c>
      <c r="E39" s="81"/>
      <c r="F39" s="47">
        <f t="shared" ref="F39" si="0">C39*D39</f>
        <v>0</v>
      </c>
    </row>
    <row r="40" spans="1:9" x14ac:dyDescent="0.15">
      <c r="A40" s="64"/>
      <c r="B40" s="17"/>
      <c r="C40" s="9"/>
      <c r="D40" s="19"/>
      <c r="E40" s="17"/>
      <c r="F40" s="20"/>
      <c r="G40" s="18"/>
      <c r="H40" s="19"/>
    </row>
    <row r="41" spans="1:9" x14ac:dyDescent="0.15">
      <c r="A41" s="64"/>
      <c r="B41" s="17"/>
      <c r="C41" s="9"/>
      <c r="D41" s="82" t="s">
        <v>17</v>
      </c>
      <c r="E41" s="83"/>
      <c r="F41" s="21">
        <f>SUM(F32:F39)</f>
        <v>0</v>
      </c>
    </row>
    <row r="42" spans="1:9" x14ac:dyDescent="0.15">
      <c r="A42" s="64"/>
      <c r="B42" s="17"/>
      <c r="C42" s="9"/>
      <c r="D42" s="30"/>
      <c r="E42" s="30"/>
      <c r="F42" s="30"/>
      <c r="G42" s="30"/>
      <c r="H42" s="31"/>
    </row>
    <row r="43" spans="1:9" ht="20" customHeight="1" x14ac:dyDescent="0.15">
      <c r="A43" s="57" t="s">
        <v>19</v>
      </c>
      <c r="B43" s="8"/>
      <c r="C43" s="9"/>
      <c r="D43" s="9"/>
      <c r="E43" s="10"/>
      <c r="F43" s="8"/>
      <c r="G43" s="11"/>
      <c r="H43" s="10"/>
      <c r="I43" s="10"/>
    </row>
    <row r="44" spans="1:9" ht="42" x14ac:dyDescent="0.15">
      <c r="A44" s="58"/>
      <c r="B44" s="14"/>
      <c r="C44" s="14" t="s">
        <v>0</v>
      </c>
      <c r="D44" s="15" t="s">
        <v>23</v>
      </c>
      <c r="E44" s="16"/>
      <c r="F44" s="16" t="s">
        <v>14</v>
      </c>
    </row>
    <row r="45" spans="1:9" s="38" customFormat="1" ht="39" x14ac:dyDescent="0.15">
      <c r="A45" s="32" t="str">
        <f>A19</f>
        <v>Jaarrekening (controle, accountantsverklaring, rapportage), inclusief twee adviesgesprekken Raad van Toezicht (bespreken jaarrekening) en twee adviesgesprekken met het College van bestuur (advies wijziging wetgeving, relevante ontwikkelingen).*</v>
      </c>
      <c r="B45" s="33"/>
      <c r="C45" s="34">
        <f>C32</f>
        <v>1</v>
      </c>
      <c r="D45" s="73">
        <v>0</v>
      </c>
      <c r="E45" s="36"/>
      <c r="F45" s="37">
        <f>D45*C45</f>
        <v>0</v>
      </c>
    </row>
    <row r="46" spans="1:9" s="38" customFormat="1" x14ac:dyDescent="0.15">
      <c r="A46" s="72" t="s">
        <v>21</v>
      </c>
      <c r="B46" s="39"/>
      <c r="C46" s="40"/>
      <c r="D46" s="41"/>
      <c r="E46" s="43"/>
      <c r="F46" s="43"/>
    </row>
    <row r="47" spans="1:9" s="38" customFormat="1" ht="12" x14ac:dyDescent="0.15">
      <c r="A47" s="60"/>
      <c r="B47" s="39"/>
      <c r="C47" s="40"/>
      <c r="D47" s="48"/>
      <c r="E47" s="43"/>
      <c r="F47" s="48"/>
    </row>
    <row r="48" spans="1:9" s="38" customFormat="1" ht="26" x14ac:dyDescent="0.15">
      <c r="A48" s="61" t="s">
        <v>13</v>
      </c>
      <c r="B48" s="51"/>
      <c r="C48" s="51" t="s">
        <v>5</v>
      </c>
      <c r="D48" s="52" t="s">
        <v>24</v>
      </c>
      <c r="E48" s="53"/>
      <c r="F48" s="53"/>
    </row>
    <row r="49" spans="1:8" s="38" customFormat="1" x14ac:dyDescent="0.15">
      <c r="A49" s="59" t="str">
        <f>A36</f>
        <v>Partner</v>
      </c>
      <c r="B49" s="90"/>
      <c r="C49" s="44">
        <f>C36</f>
        <v>10</v>
      </c>
      <c r="D49" s="45">
        <v>0</v>
      </c>
      <c r="E49" s="79"/>
      <c r="F49" s="47">
        <f>C49*D49</f>
        <v>0</v>
      </c>
    </row>
    <row r="50" spans="1:8" s="38" customFormat="1" x14ac:dyDescent="0.15">
      <c r="A50" s="59" t="str">
        <f>A37</f>
        <v>Teamleider (controle)</v>
      </c>
      <c r="B50" s="91"/>
      <c r="C50" s="44">
        <f>C37</f>
        <v>10</v>
      </c>
      <c r="D50" s="45">
        <v>0</v>
      </c>
      <c r="E50" s="80"/>
      <c r="F50" s="47">
        <f>C50*D50</f>
        <v>0</v>
      </c>
    </row>
    <row r="51" spans="1:8" s="38" customFormat="1" x14ac:dyDescent="0.15">
      <c r="A51" s="59" t="str">
        <f>A38</f>
        <v>Senior assistent</v>
      </c>
      <c r="B51" s="91"/>
      <c r="C51" s="44">
        <f>C38</f>
        <v>10</v>
      </c>
      <c r="D51" s="45">
        <v>0</v>
      </c>
      <c r="E51" s="80"/>
      <c r="F51" s="47">
        <f>C51*D51</f>
        <v>0</v>
      </c>
    </row>
    <row r="52" spans="1:8" s="38" customFormat="1" x14ac:dyDescent="0.15">
      <c r="A52" s="59" t="str">
        <f>A39</f>
        <v>Junior assistent</v>
      </c>
      <c r="B52" s="92"/>
      <c r="C52" s="44">
        <f>C39</f>
        <v>10</v>
      </c>
      <c r="D52" s="45">
        <v>0</v>
      </c>
      <c r="E52" s="81"/>
      <c r="F52" s="47">
        <f t="shared" ref="F52" si="1">C52*D52</f>
        <v>0</v>
      </c>
    </row>
    <row r="53" spans="1:8" x14ac:dyDescent="0.15">
      <c r="A53" s="64"/>
      <c r="B53" s="17"/>
      <c r="C53" s="9"/>
      <c r="D53" s="19"/>
      <c r="E53" s="17"/>
      <c r="F53" s="20"/>
      <c r="G53" s="18"/>
      <c r="H53" s="19"/>
    </row>
    <row r="54" spans="1:8" x14ac:dyDescent="0.15">
      <c r="A54" s="64"/>
      <c r="B54" s="17"/>
      <c r="C54" s="9"/>
      <c r="D54" s="67" t="s">
        <v>20</v>
      </c>
      <c r="E54" s="68"/>
      <c r="F54" s="21">
        <f>SUM(F45:F52)</f>
        <v>0</v>
      </c>
    </row>
    <row r="55" spans="1:8" x14ac:dyDescent="0.15">
      <c r="A55" s="64"/>
      <c r="B55" s="17"/>
      <c r="C55" s="9"/>
      <c r="D55" s="30"/>
      <c r="E55" s="30"/>
      <c r="F55" s="30"/>
      <c r="G55" s="30"/>
      <c r="H55" s="31"/>
    </row>
    <row r="56" spans="1:8" x14ac:dyDescent="0.15">
      <c r="A56" s="64"/>
      <c r="B56" s="17"/>
      <c r="C56" s="9"/>
      <c r="D56" s="30"/>
      <c r="E56" s="30"/>
      <c r="F56" s="30"/>
      <c r="G56" s="30"/>
      <c r="H56" s="31"/>
    </row>
    <row r="57" spans="1:8" ht="66" customHeight="1" x14ac:dyDescent="0.15">
      <c r="A57" s="22" t="s">
        <v>25</v>
      </c>
      <c r="B57" s="96">
        <f>SUM(H15+F28+F41+F54)</f>
        <v>0</v>
      </c>
      <c r="C57" s="96"/>
      <c r="D57" s="96"/>
    </row>
    <row r="58" spans="1:8" x14ac:dyDescent="0.15">
      <c r="A58" s="23"/>
      <c r="B58" s="24"/>
      <c r="C58" s="25"/>
      <c r="D58" s="25"/>
      <c r="E58" s="26"/>
      <c r="F58" s="27"/>
      <c r="G58" s="28"/>
    </row>
  </sheetData>
  <sheetProtection algorithmName="SHA-512" hashValue="ekqq6aTuG5Y/RIXt2N+CNOHo8kQ7w6VXSZZ8/oK0Ml1r9P6+fvNHAJ1HCe2985hcpXMP1fEp6WogEdHCXjBl6A==" saltValue="Op3Z0NqI2vT364CBL6eQ4A==" spinCount="100000" sheet="1" objects="1" scenarios="1"/>
  <mergeCells count="13">
    <mergeCell ref="B57:D57"/>
    <mergeCell ref="B10:B13"/>
    <mergeCell ref="E10:E12"/>
    <mergeCell ref="G10:G13"/>
    <mergeCell ref="D15:G15"/>
    <mergeCell ref="B23:B26"/>
    <mergeCell ref="E23:E25"/>
    <mergeCell ref="A1:F1"/>
    <mergeCell ref="B36:B39"/>
    <mergeCell ref="E36:E39"/>
    <mergeCell ref="D41:E41"/>
    <mergeCell ref="B49:B52"/>
    <mergeCell ref="E49:E52"/>
  </mergeCells>
  <conditionalFormatting sqref="D5">
    <cfRule type="expression" dxfId="3" priority="4">
      <formula>$D$5&gt;75000</formula>
    </cfRule>
  </conditionalFormatting>
  <conditionalFormatting sqref="D19">
    <cfRule type="expression" dxfId="2" priority="3">
      <formula>$D$19&gt;80000</formula>
    </cfRule>
  </conditionalFormatting>
  <conditionalFormatting sqref="D32">
    <cfRule type="expression" dxfId="1" priority="2">
      <formula>$D$32&gt;85000</formula>
    </cfRule>
  </conditionalFormatting>
  <conditionalFormatting sqref="D45">
    <cfRule type="expression" dxfId="0" priority="1">
      <formula>$D$45&gt;90000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Prijzenblad </vt:lpstr>
      <vt:lpstr>Werkblad A</vt:lpstr>
      <vt:lpstr>Werkblad B</vt:lpstr>
      <vt:lpstr>'Prijzenblad 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 </dc:description>
  <cp:lastModifiedBy/>
  <dcterms:created xsi:type="dcterms:W3CDTF">2014-10-31T15:34:42Z</dcterms:created>
  <dcterms:modified xsi:type="dcterms:W3CDTF">2022-09-30T13:07:34Z</dcterms:modified>
  <cp:category/>
</cp:coreProperties>
</file>