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s\inkoopbureau-vlaardingen\documentLibrary\1 Aanbestedingen\IV.100040 Uitzendkrachten\4. Nota van Inlichtingen\1e NVI Uitzendkrachten\Herzien eerste Nota van Inlichtingen\"/>
    </mc:Choice>
  </mc:AlternateContent>
  <xr:revisionPtr revIDLastSave="0" documentId="13_ncr:1_{51BD5499-ED01-4B7A-A305-A14EA7E6DD48}" xr6:coauthVersionLast="47" xr6:coauthVersionMax="47" xr10:uidLastSave="{00000000-0000-0000-0000-000000000000}"/>
  <bookViews>
    <workbookView xWindow="-120" yWindow="-120" windowWidth="29040" windowHeight="14055" xr2:uid="{412887C6-A3EE-4C49-A50D-DD87EABDC62C}"/>
  </bookViews>
  <sheets>
    <sheet name="Kostprijs" sheetId="2" r:id="rId1"/>
    <sheet name="Aanbod bureaumarge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4" i="2" l="1"/>
  <c r="Q24" i="2" s="1"/>
  <c r="Q28" i="2" s="1"/>
  <c r="P37" i="2"/>
  <c r="P38" i="2"/>
  <c r="N24" i="2"/>
  <c r="O24" i="2" s="1"/>
  <c r="O28" i="2" s="1"/>
  <c r="N41" i="2"/>
  <c r="N39" i="2"/>
  <c r="N38" i="2"/>
  <c r="N37" i="2"/>
  <c r="N36" i="2"/>
  <c r="N35" i="2"/>
  <c r="N34" i="2"/>
  <c r="K38" i="2"/>
  <c r="K37" i="2"/>
  <c r="I39" i="2"/>
  <c r="I38" i="2"/>
  <c r="I37" i="2"/>
  <c r="I36" i="2"/>
  <c r="I35" i="2"/>
  <c r="I34" i="2"/>
  <c r="K42" i="2" l="1"/>
  <c r="L42" i="2" s="1"/>
  <c r="K50" i="2" s="1"/>
  <c r="I42" i="2"/>
  <c r="J42" i="2" s="1"/>
  <c r="I50" i="2" s="1"/>
  <c r="N42" i="2"/>
  <c r="O42" i="2" s="1"/>
  <c r="N50" i="2" s="1"/>
  <c r="P42" i="2"/>
  <c r="Q42" i="2" s="1"/>
  <c r="P50" i="2" s="1"/>
  <c r="F48" i="2" l="1"/>
  <c r="F38" i="2"/>
  <c r="F37" i="2"/>
  <c r="D42" i="2"/>
  <c r="F24" i="2"/>
  <c r="G24" i="2" s="1"/>
  <c r="G28" i="2" s="1"/>
  <c r="D48" i="2"/>
  <c r="F42" i="2" l="1"/>
  <c r="G42" i="2" s="1"/>
  <c r="G48" i="2" s="1"/>
  <c r="F50" i="2" s="1"/>
  <c r="F17" i="5" s="1"/>
  <c r="I17" i="5" s="1"/>
  <c r="K17" i="5" s="1"/>
  <c r="D24" i="2" l="1"/>
  <c r="D19" i="2"/>
  <c r="E19" i="2" s="1"/>
  <c r="E24" i="2" l="1"/>
  <c r="E28" i="2" s="1"/>
  <c r="E42" i="2" s="1"/>
  <c r="E48" i="2" s="1"/>
  <c r="D50" i="2" s="1"/>
  <c r="F16" i="5" s="1"/>
  <c r="I16" i="5" s="1"/>
  <c r="K16" i="5" s="1"/>
  <c r="K18" i="5" s="1"/>
</calcChain>
</file>

<file path=xl/sharedStrings.xml><?xml version="1.0" encoding="utf-8"?>
<sst xmlns="http://schemas.openxmlformats.org/spreadsheetml/2006/main" count="55" uniqueCount="49">
  <si>
    <t>Blok 1 - brutoloon</t>
  </si>
  <si>
    <t>Blok 2 - 
reserveringen</t>
  </si>
  <si>
    <t>Vakantiedagen (25)</t>
  </si>
  <si>
    <t>Feestdagen</t>
  </si>
  <si>
    <t>Blok 3 - 
Werkgeverslasten</t>
  </si>
  <si>
    <t>Zorgverzekeringswet</t>
  </si>
  <si>
    <t>Awf-premie</t>
  </si>
  <si>
    <t>Aof-premie (incl. kinderopvang)</t>
  </si>
  <si>
    <t>WGA-premie</t>
  </si>
  <si>
    <t>ZW Flex (gedifferentieerde premiepercentage Whk)</t>
  </si>
  <si>
    <t>Transitievergoeding</t>
  </si>
  <si>
    <t xml:space="preserve">Pensioenpremie </t>
  </si>
  <si>
    <t>Scholing</t>
  </si>
  <si>
    <t>Blok 4 - overige lasten</t>
  </si>
  <si>
    <t>Kostprijs</t>
  </si>
  <si>
    <t>Kostprijsfactoren - reguliere uren</t>
  </si>
  <si>
    <t>Kostprijsfactoren - overuren</t>
  </si>
  <si>
    <t>Kostprijsfactoren - toeslaguren</t>
  </si>
  <si>
    <t>ABU fase A NBBU
 fase 1 en 2</t>
  </si>
  <si>
    <t>ABU fase B
 NBBU fase 3</t>
  </si>
  <si>
    <t>Brutoloon</t>
  </si>
  <si>
    <t>Vakantiebijslag</t>
  </si>
  <si>
    <t>…</t>
  </si>
  <si>
    <t>Contractvorm</t>
  </si>
  <si>
    <t>Omrekenfactor</t>
  </si>
  <si>
    <t>Weging</t>
  </si>
  <si>
    <t>ABU fase B / NBBU fase 3</t>
  </si>
  <si>
    <t>ABU fase A / NBBU fase 1 en 2</t>
  </si>
  <si>
    <t>Max toegestane
bureaumarge</t>
  </si>
  <si>
    <t>Aanbod 
bureaumarge</t>
  </si>
  <si>
    <t>Gewogen omrekenfactor</t>
  </si>
  <si>
    <t>1). Past Inschrijver het uitzendbeding toe in ABU: fase A / NBBU: fase één (1) en twee (2)</t>
  </si>
  <si>
    <t>2). Is Inschrijver eigen risicodrager voor de WGA</t>
  </si>
  <si>
    <t>3). Is Inschrijver eigen risicodrager voor de ZW Flex</t>
  </si>
  <si>
    <t>Onderstaand in te vullen door Inschrijver:</t>
  </si>
  <si>
    <t>Naam inschrijver</t>
  </si>
  <si>
    <r>
      <t>Wachtdagcompensatie (</t>
    </r>
    <r>
      <rPr>
        <u/>
        <sz val="10"/>
        <rFont val="Arial"/>
        <family val="2"/>
      </rPr>
      <t>alleen bij uitzendbeding JA</t>
    </r>
    <r>
      <rPr>
        <sz val="10"/>
        <rFont val="Arial"/>
        <family val="2"/>
      </rPr>
      <t>)</t>
    </r>
  </si>
  <si>
    <r>
      <t>Kort verzuim (</t>
    </r>
    <r>
      <rPr>
        <u/>
        <sz val="10"/>
        <rFont val="Arial"/>
        <family val="2"/>
      </rPr>
      <t>in fase A alleen bij uitzendbeding JA</t>
    </r>
    <r>
      <rPr>
        <sz val="10"/>
        <rFont val="Arial"/>
        <family val="2"/>
      </rPr>
      <t>)</t>
    </r>
  </si>
  <si>
    <r>
      <t>Aanvulling ZW (</t>
    </r>
    <r>
      <rPr>
        <u/>
        <sz val="10"/>
        <rFont val="Arial"/>
        <family val="2"/>
      </rPr>
      <t>alleen bij uitzendbeding JA</t>
    </r>
    <r>
      <rPr>
        <sz val="10"/>
        <rFont val="Arial"/>
        <family val="2"/>
      </rPr>
      <t>)</t>
    </r>
  </si>
  <si>
    <r>
      <t>Private aanvulling WW (</t>
    </r>
    <r>
      <rPr>
        <u/>
        <sz val="10"/>
        <rFont val="Arial"/>
        <family val="2"/>
      </rPr>
      <t>optioneel, max 0,15%</t>
    </r>
    <r>
      <rPr>
        <sz val="10"/>
        <rFont val="Arial"/>
        <family val="2"/>
      </rPr>
      <t>)</t>
    </r>
  </si>
  <si>
    <r>
      <t>Sociaal fonds (</t>
    </r>
    <r>
      <rPr>
        <u/>
        <sz val="10"/>
        <rFont val="Arial"/>
        <family val="2"/>
      </rPr>
      <t>maximaal 0,2%</t>
    </r>
    <r>
      <rPr>
        <sz val="10"/>
        <rFont val="Arial"/>
        <family val="2"/>
      </rPr>
      <t>)</t>
    </r>
  </si>
  <si>
    <r>
      <t>Ziekte (</t>
    </r>
    <r>
      <rPr>
        <u/>
        <sz val="10"/>
        <rFont val="Arial"/>
        <family val="2"/>
      </rPr>
      <t>niet van toepassing in fase A bij uitzendbeding NEE</t>
    </r>
    <r>
      <rPr>
        <sz val="10"/>
        <rFont val="Arial"/>
        <family val="2"/>
      </rPr>
      <t>)</t>
    </r>
  </si>
  <si>
    <r>
      <t>Leegloop (</t>
    </r>
    <r>
      <rPr>
        <u/>
        <sz val="10"/>
        <rFont val="Arial"/>
        <family val="2"/>
      </rPr>
      <t>niet van toepassing in fase A bij uitzendbeding NEE</t>
    </r>
    <r>
      <rPr>
        <sz val="10"/>
        <rFont val="Arial"/>
        <family val="2"/>
      </rPr>
      <t>)</t>
    </r>
  </si>
  <si>
    <t xml:space="preserve">&gt; Inschrijver dient gebruik te maken van onderstaande tabel. Tarieven zijn exclusief btw. 
&gt; Aanpassingen van deze, behoudens de gele gearceerde velden, dan wel manipulatief inschrijven leidt tot uitsluiting. 
&gt; De onderste regel (kostprijs) vermeldt de kostprijs factor die geldt als grondslag voor de berekening van het uurtarief (zie tabblad Aanbod bureaumarge). </t>
  </si>
  <si>
    <t xml:space="preserve">&gt; Vul eerst tabblad 'Kostprijs' in voordat de bureaumarges worden vermeld in dit tabblad 'Aanbod bureaumarge'.
&gt; Vul alleen de geel gearceerde velden in. 
</t>
  </si>
  <si>
    <t>Inschrijfprijs</t>
  </si>
  <si>
    <t>Aanbod bureaumarge</t>
  </si>
  <si>
    <t>Maximale omrekenfactor en Inschrijfprijs</t>
  </si>
  <si>
    <t>Bijlage 6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</si>
</sst>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"/>
    <numFmt numFmtId="165" formatCode="0.000%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 tint="0.249977111117893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11">
    <xf numFmtId="0" fontId="0" fillId="0" borderId="0" xfId="0"/>
    <xf numFmtId="2" fontId="0" fillId="0" borderId="13" xfId="0" applyNumberFormat="1" applyBorder="1"/>
    <xf numFmtId="10" fontId="0" fillId="0" borderId="13" xfId="1" applyNumberFormat="1" applyFont="1" applyBorder="1"/>
    <xf numFmtId="164" fontId="0" fillId="0" borderId="13" xfId="0" applyNumberFormat="1" applyBorder="1"/>
    <xf numFmtId="0" fontId="10" fillId="0" borderId="0" xfId="0" applyFont="1"/>
    <xf numFmtId="164" fontId="0" fillId="0" borderId="29" xfId="0" applyNumberFormat="1" applyBorder="1"/>
    <xf numFmtId="164" fontId="0" fillId="4" borderId="9" xfId="0" applyNumberFormat="1" applyFill="1" applyBorder="1"/>
    <xf numFmtId="9" fontId="0" fillId="0" borderId="13" xfId="1" applyFont="1" applyBorder="1"/>
    <xf numFmtId="9" fontId="0" fillId="0" borderId="29" xfId="1" applyFont="1" applyBorder="1"/>
    <xf numFmtId="0" fontId="11" fillId="5" borderId="28" xfId="0" applyFont="1" applyFill="1" applyBorder="1" applyAlignment="1">
      <alignment horizontal="center"/>
    </xf>
    <xf numFmtId="0" fontId="10" fillId="0" borderId="0" xfId="0" applyFont="1" applyProtection="1"/>
    <xf numFmtId="0" fontId="0" fillId="0" borderId="0" xfId="0" applyFont="1" applyProtection="1"/>
    <xf numFmtId="0" fontId="2" fillId="0" borderId="7" xfId="0" applyFont="1" applyBorder="1" applyProtection="1"/>
    <xf numFmtId="0" fontId="3" fillId="2" borderId="1" xfId="0" applyFont="1" applyFill="1" applyBorder="1" applyProtection="1"/>
    <xf numFmtId="0" fontId="3" fillId="2" borderId="2" xfId="0" applyFont="1" applyFill="1" applyBorder="1" applyProtection="1"/>
    <xf numFmtId="0" fontId="4" fillId="2" borderId="0" xfId="0" applyFont="1" applyFill="1" applyAlignment="1" applyProtection="1">
      <alignment horizontal="center"/>
    </xf>
    <xf numFmtId="0" fontId="4" fillId="2" borderId="0" xfId="0" applyFont="1" applyFill="1" applyProtection="1"/>
    <xf numFmtId="0" fontId="4" fillId="2" borderId="3" xfId="0" applyFont="1" applyFill="1" applyBorder="1" applyAlignment="1" applyProtection="1">
      <alignment horizontal="left"/>
    </xf>
    <xf numFmtId="0" fontId="4" fillId="2" borderId="2" xfId="0" applyFont="1" applyFill="1" applyBorder="1" applyProtection="1"/>
    <xf numFmtId="0" fontId="0" fillId="0" borderId="4" xfId="0" applyFont="1" applyBorder="1" applyProtection="1"/>
    <xf numFmtId="0" fontId="4" fillId="2" borderId="4" xfId="0" applyFont="1" applyFill="1" applyBorder="1" applyAlignment="1" applyProtection="1">
      <alignment vertical="top"/>
    </xf>
    <xf numFmtId="0" fontId="0" fillId="0" borderId="10" xfId="0" applyFont="1" applyBorder="1" applyAlignment="1" applyProtection="1">
      <alignment horizontal="center"/>
    </xf>
    <xf numFmtId="9" fontId="0" fillId="0" borderId="14" xfId="0" applyNumberFormat="1" applyFont="1" applyBorder="1" applyAlignment="1" applyProtection="1">
      <alignment horizontal="right"/>
    </xf>
    <xf numFmtId="9" fontId="0" fillId="0" borderId="14" xfId="0" applyNumberFormat="1" applyFont="1" applyBorder="1" applyAlignment="1" applyProtection="1">
      <alignment horizontal="center"/>
    </xf>
    <xf numFmtId="0" fontId="0" fillId="0" borderId="10" xfId="0" applyFont="1" applyBorder="1" applyProtection="1"/>
    <xf numFmtId="9" fontId="0" fillId="0" borderId="14" xfId="1" applyFont="1" applyBorder="1" applyProtection="1"/>
    <xf numFmtId="0" fontId="0" fillId="0" borderId="14" xfId="0" applyFont="1" applyBorder="1" applyProtection="1"/>
    <xf numFmtId="9" fontId="0" fillId="0" borderId="14" xfId="0" applyNumberFormat="1" applyFont="1" applyBorder="1" applyProtection="1"/>
    <xf numFmtId="10" fontId="0" fillId="0" borderId="15" xfId="0" applyNumberFormat="1" applyFont="1" applyBorder="1" applyAlignment="1" applyProtection="1">
      <alignment horizontal="right"/>
    </xf>
    <xf numFmtId="0" fontId="0" fillId="0" borderId="12" xfId="0" applyFont="1" applyBorder="1" applyProtection="1"/>
    <xf numFmtId="0" fontId="0" fillId="0" borderId="15" xfId="0" applyFont="1" applyBorder="1" applyProtection="1"/>
    <xf numFmtId="0" fontId="0" fillId="0" borderId="18" xfId="0" applyFont="1" applyBorder="1" applyProtection="1"/>
    <xf numFmtId="10" fontId="0" fillId="0" borderId="12" xfId="0" applyNumberFormat="1" applyFont="1" applyBorder="1" applyProtection="1"/>
    <xf numFmtId="9" fontId="0" fillId="0" borderId="15" xfId="0" applyNumberFormat="1" applyFont="1" applyBorder="1" applyAlignment="1" applyProtection="1">
      <alignment horizontal="right"/>
    </xf>
    <xf numFmtId="10" fontId="0" fillId="0" borderId="12" xfId="1" applyNumberFormat="1" applyFont="1" applyBorder="1" applyProtection="1"/>
    <xf numFmtId="0" fontId="3" fillId="2" borderId="3" xfId="0" applyFont="1" applyFill="1" applyBorder="1" applyAlignment="1" applyProtection="1">
      <alignment vertical="top"/>
    </xf>
    <xf numFmtId="10" fontId="0" fillId="0" borderId="15" xfId="0" applyNumberFormat="1" applyFont="1" applyBorder="1" applyProtection="1"/>
    <xf numFmtId="0" fontId="4" fillId="2" borderId="4" xfId="0" quotePrefix="1" applyFont="1" applyFill="1" applyBorder="1" applyProtection="1"/>
    <xf numFmtId="0" fontId="4" fillId="2" borderId="4" xfId="0" quotePrefix="1" applyFont="1" applyFill="1" applyBorder="1" applyAlignment="1" applyProtection="1">
      <alignment vertical="top"/>
    </xf>
    <xf numFmtId="9" fontId="0" fillId="0" borderId="15" xfId="1" applyFont="1" applyBorder="1" applyProtection="1"/>
    <xf numFmtId="9" fontId="0" fillId="0" borderId="0" xfId="1" applyFont="1" applyBorder="1" applyProtection="1"/>
    <xf numFmtId="10" fontId="0" fillId="0" borderId="15" xfId="1" applyNumberFormat="1" applyFont="1" applyBorder="1" applyProtection="1"/>
    <xf numFmtId="10" fontId="0" fillId="0" borderId="18" xfId="0" applyNumberFormat="1" applyFont="1" applyBorder="1" applyProtection="1"/>
    <xf numFmtId="10" fontId="0" fillId="0" borderId="18" xfId="1" applyNumberFormat="1" applyFont="1" applyBorder="1" applyProtection="1"/>
    <xf numFmtId="0" fontId="3" fillId="2" borderId="3" xfId="0" applyFont="1" applyFill="1" applyBorder="1" applyAlignment="1" applyProtection="1">
      <alignment horizontal="left" vertical="top"/>
    </xf>
    <xf numFmtId="9" fontId="0" fillId="0" borderId="12" xfId="1" applyFont="1" applyBorder="1" applyProtection="1"/>
    <xf numFmtId="9" fontId="0" fillId="0" borderId="0" xfId="1" applyFont="1" applyProtection="1"/>
    <xf numFmtId="0" fontId="4" fillId="2" borderId="4" xfId="0" applyFont="1" applyFill="1" applyBorder="1" applyProtection="1"/>
    <xf numFmtId="10" fontId="0" fillId="0" borderId="12" xfId="0" applyNumberFormat="1" applyFont="1" applyFill="1" applyBorder="1" applyProtection="1"/>
    <xf numFmtId="10" fontId="0" fillId="0" borderId="18" xfId="0" applyNumberFormat="1" applyFont="1" applyFill="1" applyBorder="1" applyProtection="1"/>
    <xf numFmtId="0" fontId="4" fillId="2" borderId="3" xfId="0" applyFont="1" applyFill="1" applyBorder="1" applyAlignment="1" applyProtection="1">
      <alignment vertical="top"/>
    </xf>
    <xf numFmtId="0" fontId="0" fillId="0" borderId="16" xfId="0" applyFont="1" applyBorder="1" applyProtection="1"/>
    <xf numFmtId="0" fontId="0" fillId="0" borderId="17" xfId="0" applyFont="1" applyBorder="1" applyProtection="1"/>
    <xf numFmtId="0" fontId="4" fillId="2" borderId="5" xfId="0" applyFont="1" applyFill="1" applyBorder="1" applyAlignment="1" applyProtection="1">
      <alignment vertical="top"/>
    </xf>
    <xf numFmtId="0" fontId="8" fillId="2" borderId="6" xfId="0" applyFont="1" applyFill="1" applyBorder="1" applyAlignment="1" applyProtection="1">
      <alignment horizontal="right" vertical="top"/>
    </xf>
    <xf numFmtId="2" fontId="0" fillId="0" borderId="0" xfId="0" applyNumberFormat="1" applyFont="1" applyProtection="1"/>
    <xf numFmtId="165" fontId="0" fillId="3" borderId="18" xfId="0" applyNumberFormat="1" applyFont="1" applyFill="1" applyBorder="1" applyProtection="1">
      <protection locked="0"/>
    </xf>
    <xf numFmtId="165" fontId="0" fillId="3" borderId="18" xfId="1" applyNumberFormat="1" applyFont="1" applyFill="1" applyBorder="1" applyProtection="1">
      <protection locked="0"/>
    </xf>
    <xf numFmtId="165" fontId="0" fillId="3" borderId="12" xfId="0" applyNumberFormat="1" applyFont="1" applyFill="1" applyBorder="1" applyProtection="1">
      <protection locked="0"/>
    </xf>
    <xf numFmtId="0" fontId="4" fillId="3" borderId="4" xfId="0" applyFont="1" applyFill="1" applyBorder="1" applyAlignment="1" applyProtection="1">
      <alignment vertical="top"/>
      <protection locked="0"/>
    </xf>
    <xf numFmtId="165" fontId="0" fillId="3" borderId="12" xfId="1" applyNumberFormat="1" applyFont="1" applyFill="1" applyBorder="1" applyProtection="1">
      <protection locked="0"/>
    </xf>
    <xf numFmtId="0" fontId="8" fillId="3" borderId="25" xfId="0" applyFont="1" applyFill="1" applyBorder="1" applyProtection="1">
      <protection locked="0"/>
    </xf>
    <xf numFmtId="0" fontId="8" fillId="3" borderId="27" xfId="0" applyFont="1" applyFill="1" applyBorder="1" applyProtection="1">
      <protection locked="0"/>
    </xf>
    <xf numFmtId="9" fontId="0" fillId="3" borderId="13" xfId="1" applyFont="1" applyFill="1" applyBorder="1" applyAlignment="1" applyProtection="1">
      <alignment horizontal="center"/>
      <protection locked="0"/>
    </xf>
    <xf numFmtId="0" fontId="0" fillId="3" borderId="8" xfId="0" applyFont="1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horizontal="center"/>
      <protection locked="0"/>
    </xf>
    <xf numFmtId="0" fontId="0" fillId="0" borderId="23" xfId="0" applyFont="1" applyBorder="1" applyAlignment="1" applyProtection="1">
      <alignment horizontal="left"/>
    </xf>
    <xf numFmtId="0" fontId="0" fillId="0" borderId="13" xfId="0" applyFont="1" applyBorder="1" applyAlignment="1" applyProtection="1">
      <alignment horizontal="left"/>
    </xf>
    <xf numFmtId="0" fontId="0" fillId="0" borderId="24" xfId="0" applyFont="1" applyBorder="1" applyAlignment="1" applyProtection="1">
      <alignment horizontal="left"/>
    </xf>
    <xf numFmtId="0" fontId="0" fillId="0" borderId="26" xfId="0" applyFont="1" applyBorder="1" applyAlignment="1" applyProtection="1">
      <alignment horizontal="left"/>
    </xf>
    <xf numFmtId="0" fontId="0" fillId="4" borderId="20" xfId="0" applyFont="1" applyFill="1" applyBorder="1" applyAlignment="1" applyProtection="1">
      <alignment horizontal="left"/>
    </xf>
    <xf numFmtId="0" fontId="0" fillId="4" borderId="21" xfId="0" applyFont="1" applyFill="1" applyBorder="1" applyAlignment="1" applyProtection="1">
      <alignment horizontal="left"/>
    </xf>
    <xf numFmtId="0" fontId="0" fillId="4" borderId="22" xfId="0" applyFont="1" applyFill="1" applyBorder="1" applyAlignment="1" applyProtection="1">
      <alignment horizontal="left"/>
    </xf>
    <xf numFmtId="0" fontId="0" fillId="0" borderId="30" xfId="0" applyFont="1" applyBorder="1" applyAlignment="1" applyProtection="1">
      <alignment horizontal="left" vertical="top" wrapText="1"/>
    </xf>
    <xf numFmtId="0" fontId="0" fillId="0" borderId="31" xfId="0" applyFont="1" applyBorder="1" applyAlignment="1" applyProtection="1">
      <alignment horizontal="left" vertical="top" wrapText="1"/>
    </xf>
    <xf numFmtId="0" fontId="0" fillId="0" borderId="32" xfId="0" applyFont="1" applyBorder="1" applyAlignment="1" applyProtection="1">
      <alignment horizontal="left" vertical="top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6" fillId="0" borderId="16" xfId="0" applyFont="1" applyBorder="1" applyAlignment="1" applyProtection="1">
      <alignment horizontal="center" wrapText="1"/>
    </xf>
    <xf numFmtId="0" fontId="6" fillId="0" borderId="17" xfId="0" applyFont="1" applyBorder="1" applyAlignment="1" applyProtection="1">
      <alignment horizontal="center" wrapText="1"/>
    </xf>
    <xf numFmtId="0" fontId="3" fillId="2" borderId="19" xfId="0" applyFont="1" applyFill="1" applyBorder="1" applyAlignment="1" applyProtection="1">
      <alignment vertical="top" wrapText="1"/>
    </xf>
    <xf numFmtId="0" fontId="3" fillId="2" borderId="19" xfId="0" applyFont="1" applyFill="1" applyBorder="1" applyAlignment="1" applyProtection="1">
      <alignment horizontal="left" vertical="top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8" fillId="2" borderId="19" xfId="0" applyFont="1" applyFill="1" applyBorder="1" applyAlignment="1" applyProtection="1">
      <alignment horizontal="left" vertical="top" wrapText="1"/>
    </xf>
    <xf numFmtId="2" fontId="2" fillId="0" borderId="7" xfId="0" applyNumberFormat="1" applyFont="1" applyBorder="1" applyAlignment="1" applyProtection="1">
      <alignment horizontal="right"/>
    </xf>
    <xf numFmtId="2" fontId="2" fillId="0" borderId="9" xfId="0" applyNumberFormat="1" applyFont="1" applyBorder="1" applyAlignment="1" applyProtection="1">
      <alignment horizontal="right"/>
    </xf>
    <xf numFmtId="2" fontId="2" fillId="0" borderId="7" xfId="1" applyNumberFormat="1" applyFont="1" applyBorder="1" applyAlignment="1" applyProtection="1">
      <alignment horizontal="right"/>
    </xf>
    <xf numFmtId="2" fontId="2" fillId="0" borderId="9" xfId="1" applyNumberFormat="1" applyFont="1" applyBorder="1" applyAlignment="1" applyProtection="1">
      <alignment horizontal="right"/>
    </xf>
    <xf numFmtId="0" fontId="0" fillId="0" borderId="7" xfId="0" applyFont="1" applyBorder="1" applyAlignment="1" applyProtection="1">
      <alignment horizontal="center"/>
    </xf>
    <xf numFmtId="0" fontId="0" fillId="0" borderId="9" xfId="0" applyFont="1" applyBorder="1" applyAlignment="1" applyProtection="1">
      <alignment horizont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left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2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0" fillId="0" borderId="13" xfId="0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0" fillId="3" borderId="13" xfId="0" applyFill="1" applyBorder="1" applyAlignment="1" applyProtection="1">
      <alignment horizontal="center"/>
      <protection locked="0"/>
    </xf>
  </cellXfs>
  <cellStyles count="3">
    <cellStyle name="Procent" xfId="1" builtinId="5"/>
    <cellStyle name="Standaard" xfId="0" builtinId="0"/>
    <cellStyle name="Valuta 2" xfId="2" xr:uid="{05CA3FD6-C4BC-4B79-8C60-7970255E55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B5ED-5DB0-454E-91E3-34FCE3DB1372}">
  <dimension ref="B2:Q52"/>
  <sheetViews>
    <sheetView tabSelected="1" topLeftCell="A10" zoomScale="85" zoomScaleNormal="85" workbookViewId="0">
      <selection activeCell="F33" sqref="F33"/>
    </sheetView>
  </sheetViews>
  <sheetFormatPr defaultColWidth="9.140625" defaultRowHeight="12.75" x14ac:dyDescent="0.2"/>
  <cols>
    <col min="1" max="1" width="9.140625" style="11"/>
    <col min="2" max="2" width="23.140625" style="11" bestFit="1" customWidth="1"/>
    <col min="3" max="3" width="55.42578125" style="11" customWidth="1"/>
    <col min="4" max="4" width="10" style="11" bestFit="1" customWidth="1"/>
    <col min="5" max="5" width="11.140625" style="11" bestFit="1" customWidth="1"/>
    <col min="6" max="6" width="9.140625" style="11"/>
    <col min="7" max="7" width="11.140625" style="11" bestFit="1" customWidth="1"/>
    <col min="8" max="14" width="9.140625" style="11"/>
    <col min="15" max="15" width="10.42578125" style="11" bestFit="1" customWidth="1"/>
    <col min="16" max="16" width="9.140625" style="11"/>
    <col min="17" max="17" width="10.42578125" style="11" bestFit="1" customWidth="1"/>
    <col min="18" max="16384" width="9.140625" style="11"/>
  </cols>
  <sheetData>
    <row r="2" spans="2:17" ht="20.25" x14ac:dyDescent="0.3">
      <c r="B2" s="10" t="s">
        <v>48</v>
      </c>
    </row>
    <row r="3" spans="2:17" ht="20.25" x14ac:dyDescent="0.3">
      <c r="B3" s="10"/>
    </row>
    <row r="4" spans="2:17" ht="40.5" customHeight="1" x14ac:dyDescent="0.2">
      <c r="B4" s="73" t="s">
        <v>43</v>
      </c>
      <c r="C4" s="74"/>
      <c r="D4" s="74"/>
      <c r="E4" s="74"/>
      <c r="F4" s="74"/>
      <c r="G4" s="74"/>
      <c r="H4" s="74"/>
      <c r="I4" s="74"/>
      <c r="J4" s="75"/>
    </row>
    <row r="5" spans="2:17" ht="21" thickBot="1" x14ac:dyDescent="0.35">
      <c r="B5" s="10"/>
    </row>
    <row r="6" spans="2:17" ht="13.5" thickBot="1" x14ac:dyDescent="0.25">
      <c r="C6" s="12" t="s">
        <v>35</v>
      </c>
      <c r="D6" s="64"/>
      <c r="E6" s="64"/>
      <c r="F6" s="65"/>
    </row>
    <row r="7" spans="2:17" ht="13.5" thickBot="1" x14ac:dyDescent="0.25"/>
    <row r="8" spans="2:17" x14ac:dyDescent="0.2">
      <c r="C8" s="70" t="s">
        <v>34</v>
      </c>
      <c r="D8" s="71"/>
      <c r="E8" s="71"/>
      <c r="F8" s="72"/>
    </row>
    <row r="9" spans="2:17" x14ac:dyDescent="0.2">
      <c r="C9" s="66" t="s">
        <v>31</v>
      </c>
      <c r="D9" s="67"/>
      <c r="E9" s="67"/>
      <c r="F9" s="61"/>
    </row>
    <row r="10" spans="2:17" x14ac:dyDescent="0.2">
      <c r="C10" s="66" t="s">
        <v>32</v>
      </c>
      <c r="D10" s="67"/>
      <c r="E10" s="67"/>
      <c r="F10" s="61"/>
    </row>
    <row r="11" spans="2:17" ht="13.5" thickBot="1" x14ac:dyDescent="0.25">
      <c r="C11" s="68" t="s">
        <v>33</v>
      </c>
      <c r="D11" s="69"/>
      <c r="E11" s="69"/>
      <c r="F11" s="62"/>
    </row>
    <row r="13" spans="2:17" ht="13.5" thickBot="1" x14ac:dyDescent="0.25"/>
    <row r="14" spans="2:17" ht="15.75" customHeight="1" thickBot="1" x14ac:dyDescent="0.25">
      <c r="B14" s="13"/>
      <c r="C14" s="14"/>
      <c r="D14" s="85" t="s">
        <v>15</v>
      </c>
      <c r="E14" s="86"/>
      <c r="F14" s="86"/>
      <c r="G14" s="87"/>
      <c r="H14" s="15"/>
      <c r="I14" s="85" t="s">
        <v>16</v>
      </c>
      <c r="J14" s="86"/>
      <c r="K14" s="86"/>
      <c r="L14" s="87"/>
      <c r="M14" s="16"/>
      <c r="N14" s="76" t="s">
        <v>17</v>
      </c>
      <c r="O14" s="77"/>
      <c r="P14" s="77"/>
      <c r="Q14" s="78"/>
    </row>
    <row r="15" spans="2:17" ht="12.75" customHeight="1" x14ac:dyDescent="0.2">
      <c r="B15" s="17"/>
      <c r="C15" s="18"/>
      <c r="D15" s="79" t="s">
        <v>18</v>
      </c>
      <c r="E15" s="80"/>
      <c r="F15" s="79" t="s">
        <v>19</v>
      </c>
      <c r="G15" s="80"/>
      <c r="I15" s="79" t="s">
        <v>18</v>
      </c>
      <c r="J15" s="80"/>
      <c r="K15" s="79" t="s">
        <v>19</v>
      </c>
      <c r="L15" s="80"/>
      <c r="N15" s="79" t="s">
        <v>18</v>
      </c>
      <c r="O15" s="80"/>
      <c r="P15" s="79" t="s">
        <v>19</v>
      </c>
      <c r="Q15" s="80"/>
    </row>
    <row r="16" spans="2:17" ht="13.9" customHeight="1" thickBot="1" x14ac:dyDescent="0.25">
      <c r="B16" s="83" t="s">
        <v>0</v>
      </c>
      <c r="C16" s="19"/>
      <c r="D16" s="81"/>
      <c r="E16" s="82"/>
      <c r="F16" s="81"/>
      <c r="G16" s="82"/>
      <c r="I16" s="81"/>
      <c r="J16" s="82"/>
      <c r="K16" s="81"/>
      <c r="L16" s="82"/>
      <c r="N16" s="81"/>
      <c r="O16" s="82"/>
      <c r="P16" s="81"/>
      <c r="Q16" s="82"/>
    </row>
    <row r="17" spans="2:17" ht="13.9" customHeight="1" x14ac:dyDescent="0.2">
      <c r="B17" s="83"/>
      <c r="C17" s="20" t="s">
        <v>20</v>
      </c>
      <c r="D17" s="21"/>
      <c r="E17" s="22">
        <v>1</v>
      </c>
      <c r="F17" s="21"/>
      <c r="G17" s="23">
        <v>1</v>
      </c>
      <c r="I17" s="24"/>
      <c r="J17" s="25">
        <v>1</v>
      </c>
      <c r="K17" s="24"/>
      <c r="L17" s="26">
        <v>100</v>
      </c>
      <c r="N17" s="24"/>
      <c r="O17" s="27">
        <v>1</v>
      </c>
      <c r="P17" s="24"/>
      <c r="Q17" s="27">
        <v>1</v>
      </c>
    </row>
    <row r="18" spans="2:17" x14ac:dyDescent="0.2">
      <c r="B18" s="83"/>
      <c r="C18" s="20" t="s">
        <v>36</v>
      </c>
      <c r="D18" s="56"/>
      <c r="E18" s="28"/>
      <c r="F18" s="29"/>
      <c r="G18" s="30"/>
      <c r="I18" s="31"/>
      <c r="J18" s="30"/>
      <c r="K18" s="31"/>
      <c r="L18" s="30"/>
      <c r="N18" s="31"/>
      <c r="O18" s="30"/>
      <c r="P18" s="31"/>
      <c r="Q18" s="30"/>
    </row>
    <row r="19" spans="2:17" x14ac:dyDescent="0.2">
      <c r="B19" s="83"/>
      <c r="C19" s="20"/>
      <c r="D19" s="32">
        <f>D18</f>
        <v>0</v>
      </c>
      <c r="E19" s="33">
        <f>E17+D19</f>
        <v>1</v>
      </c>
      <c r="F19" s="29"/>
      <c r="G19" s="30"/>
      <c r="I19" s="34">
        <v>0</v>
      </c>
      <c r="J19" s="30"/>
      <c r="K19" s="34">
        <v>0</v>
      </c>
      <c r="L19" s="30"/>
      <c r="N19" s="29"/>
      <c r="O19" s="30"/>
      <c r="P19" s="29"/>
      <c r="Q19" s="30"/>
    </row>
    <row r="20" spans="2:17" x14ac:dyDescent="0.2">
      <c r="B20" s="35"/>
      <c r="C20" s="20"/>
      <c r="D20" s="29"/>
      <c r="E20" s="36"/>
      <c r="F20" s="29"/>
      <c r="G20" s="30"/>
      <c r="I20" s="29"/>
      <c r="J20" s="30"/>
      <c r="K20" s="29"/>
      <c r="L20" s="30"/>
      <c r="N20" s="29"/>
      <c r="O20" s="30"/>
      <c r="P20" s="29"/>
      <c r="Q20" s="30"/>
    </row>
    <row r="21" spans="2:17" ht="12.75" customHeight="1" x14ac:dyDescent="0.2">
      <c r="B21" s="84" t="s">
        <v>1</v>
      </c>
      <c r="C21" s="37" t="s">
        <v>2</v>
      </c>
      <c r="D21" s="32">
        <v>0.1087</v>
      </c>
      <c r="E21" s="36"/>
      <c r="F21" s="32">
        <v>0.1087</v>
      </c>
      <c r="G21" s="30"/>
      <c r="I21" s="29"/>
      <c r="J21" s="30"/>
      <c r="K21" s="29"/>
      <c r="L21" s="30"/>
      <c r="N21" s="34">
        <v>0.1087</v>
      </c>
      <c r="O21" s="30"/>
      <c r="P21" s="34">
        <v>0.10780000000000001</v>
      </c>
      <c r="Q21" s="30"/>
    </row>
    <row r="22" spans="2:17" x14ac:dyDescent="0.2">
      <c r="B22" s="84"/>
      <c r="C22" s="38" t="s">
        <v>3</v>
      </c>
      <c r="D22" s="32">
        <v>2.1700000000000001E-2</v>
      </c>
      <c r="E22" s="36"/>
      <c r="F22" s="32">
        <v>2.1700000000000001E-2</v>
      </c>
      <c r="G22" s="30"/>
      <c r="I22" s="29"/>
      <c r="J22" s="30"/>
      <c r="K22" s="29"/>
      <c r="L22" s="30"/>
      <c r="N22" s="29"/>
      <c r="O22" s="30"/>
      <c r="P22" s="29"/>
      <c r="Q22" s="30"/>
    </row>
    <row r="23" spans="2:17" x14ac:dyDescent="0.2">
      <c r="B23" s="84"/>
      <c r="C23" s="38" t="s">
        <v>37</v>
      </c>
      <c r="D23" s="57"/>
      <c r="E23" s="36"/>
      <c r="F23" s="57"/>
      <c r="G23" s="30"/>
      <c r="I23" s="31"/>
      <c r="J23" s="39"/>
      <c r="K23" s="31"/>
      <c r="L23" s="39"/>
      <c r="N23" s="31"/>
      <c r="O23" s="30"/>
      <c r="P23" s="31"/>
      <c r="Q23" s="30"/>
    </row>
    <row r="24" spans="2:17" x14ac:dyDescent="0.2">
      <c r="B24" s="84"/>
      <c r="C24" s="20"/>
      <c r="D24" s="32">
        <f>D21+D22</f>
        <v>0.13040000000000002</v>
      </c>
      <c r="E24" s="36">
        <f>E19+D24</f>
        <v>1.1304000000000001</v>
      </c>
      <c r="F24" s="32">
        <f>F21+F22+F23</f>
        <v>0.13040000000000002</v>
      </c>
      <c r="G24" s="36">
        <f>G17+F24</f>
        <v>1.1304000000000001</v>
      </c>
      <c r="I24" s="34">
        <v>0</v>
      </c>
      <c r="J24" s="40">
        <v>1</v>
      </c>
      <c r="K24" s="40">
        <v>0</v>
      </c>
      <c r="L24" s="39">
        <v>1</v>
      </c>
      <c r="N24" s="34">
        <f>N21</f>
        <v>0.1087</v>
      </c>
      <c r="O24" s="41">
        <f>O17+N24</f>
        <v>1.1087</v>
      </c>
      <c r="P24" s="34">
        <f>P21</f>
        <v>0.10780000000000001</v>
      </c>
      <c r="Q24" s="41">
        <f>Q17+P24</f>
        <v>1.1078000000000001</v>
      </c>
    </row>
    <row r="25" spans="2:17" x14ac:dyDescent="0.2">
      <c r="B25" s="84"/>
      <c r="C25" s="20"/>
      <c r="D25" s="29"/>
      <c r="E25" s="30"/>
      <c r="F25" s="29"/>
      <c r="G25" s="30"/>
      <c r="I25" s="29"/>
      <c r="J25" s="30"/>
      <c r="K25" s="29"/>
      <c r="L25" s="30"/>
      <c r="N25" s="29"/>
      <c r="O25" s="30"/>
      <c r="P25" s="29"/>
      <c r="Q25" s="30"/>
    </row>
    <row r="26" spans="2:17" x14ac:dyDescent="0.2">
      <c r="B26" s="84"/>
      <c r="C26" s="20"/>
      <c r="D26" s="29"/>
      <c r="E26" s="30"/>
      <c r="F26" s="29"/>
      <c r="G26" s="30"/>
      <c r="I26" s="29"/>
      <c r="J26" s="30"/>
      <c r="K26" s="29"/>
      <c r="L26" s="30"/>
      <c r="N26" s="29"/>
      <c r="O26" s="30"/>
      <c r="P26" s="29"/>
      <c r="Q26" s="30"/>
    </row>
    <row r="27" spans="2:17" x14ac:dyDescent="0.2">
      <c r="B27" s="84"/>
      <c r="C27" s="20" t="s">
        <v>21</v>
      </c>
      <c r="D27" s="42">
        <v>8.3299999999999999E-2</v>
      </c>
      <c r="E27" s="30"/>
      <c r="F27" s="43">
        <v>8.3299999999999999E-2</v>
      </c>
      <c r="G27" s="30"/>
      <c r="I27" s="31"/>
      <c r="J27" s="30"/>
      <c r="K27" s="31"/>
      <c r="L27" s="30"/>
      <c r="N27" s="31"/>
      <c r="O27" s="30"/>
      <c r="P27" s="31"/>
      <c r="Q27" s="30"/>
    </row>
    <row r="28" spans="2:17" x14ac:dyDescent="0.2">
      <c r="B28" s="44"/>
      <c r="C28" s="20"/>
      <c r="D28" s="32">
        <v>8.3299999999999999E-2</v>
      </c>
      <c r="E28" s="36">
        <f>E24+D28</f>
        <v>1.2137</v>
      </c>
      <c r="F28" s="34">
        <v>8.3299999999999999E-2</v>
      </c>
      <c r="G28" s="36">
        <f>G24+F28</f>
        <v>1.2137</v>
      </c>
      <c r="I28" s="34">
        <v>0</v>
      </c>
      <c r="J28" s="39">
        <v>1</v>
      </c>
      <c r="K28" s="45">
        <v>0</v>
      </c>
      <c r="L28" s="39">
        <v>1</v>
      </c>
      <c r="M28" s="46"/>
      <c r="N28" s="34">
        <v>0</v>
      </c>
      <c r="O28" s="41">
        <f>O24+N28</f>
        <v>1.1087</v>
      </c>
      <c r="P28" s="34">
        <v>0</v>
      </c>
      <c r="Q28" s="41">
        <f>Q24+P28</f>
        <v>1.1078000000000001</v>
      </c>
    </row>
    <row r="29" spans="2:17" x14ac:dyDescent="0.2">
      <c r="B29" s="35"/>
      <c r="C29" s="20"/>
      <c r="D29" s="29"/>
      <c r="E29" s="30"/>
      <c r="F29" s="29"/>
      <c r="G29" s="30"/>
      <c r="I29" s="29"/>
      <c r="J29" s="30"/>
      <c r="K29" s="29"/>
      <c r="L29" s="30"/>
      <c r="N29" s="29"/>
      <c r="O29" s="30"/>
      <c r="P29" s="29"/>
      <c r="Q29" s="30"/>
    </row>
    <row r="30" spans="2:17" x14ac:dyDescent="0.2">
      <c r="B30" s="35"/>
      <c r="C30" s="20"/>
      <c r="D30" s="29"/>
      <c r="E30" s="30"/>
      <c r="F30" s="29"/>
      <c r="G30" s="30"/>
      <c r="I30" s="29"/>
      <c r="J30" s="30"/>
      <c r="K30" s="29"/>
      <c r="L30" s="30"/>
      <c r="N30" s="29"/>
      <c r="O30" s="30"/>
      <c r="P30" s="29"/>
      <c r="Q30" s="30"/>
    </row>
    <row r="31" spans="2:17" ht="12.75" customHeight="1" x14ac:dyDescent="0.2">
      <c r="B31" s="83" t="s">
        <v>4</v>
      </c>
      <c r="C31" s="37" t="s">
        <v>5</v>
      </c>
      <c r="D31" s="32">
        <v>6.7500000000000004E-2</v>
      </c>
      <c r="E31" s="30"/>
      <c r="F31" s="32">
        <v>6.7500000000000004E-2</v>
      </c>
      <c r="G31" s="30"/>
      <c r="I31" s="32">
        <v>6.7500000000000004E-2</v>
      </c>
      <c r="J31" s="30"/>
      <c r="K31" s="32">
        <v>6.7500000000000004E-2</v>
      </c>
      <c r="L31" s="30"/>
      <c r="N31" s="32">
        <v>6.7500000000000004E-2</v>
      </c>
      <c r="O31" s="30"/>
      <c r="P31" s="32">
        <v>6.7500000000000004E-2</v>
      </c>
      <c r="Q31" s="30"/>
    </row>
    <row r="32" spans="2:17" x14ac:dyDescent="0.2">
      <c r="B32" s="83"/>
      <c r="C32" s="47" t="s">
        <v>6</v>
      </c>
      <c r="D32" s="32">
        <v>7.6999999999999999E-2</v>
      </c>
      <c r="E32" s="30"/>
      <c r="F32" s="32">
        <v>7.6999999999999999E-2</v>
      </c>
      <c r="G32" s="30"/>
      <c r="I32" s="32">
        <v>7.6999999999999999E-2</v>
      </c>
      <c r="J32" s="30"/>
      <c r="K32" s="32">
        <v>7.6999999999999999E-2</v>
      </c>
      <c r="L32" s="30"/>
      <c r="N32" s="32">
        <v>7.6999999999999999E-2</v>
      </c>
      <c r="O32" s="30"/>
      <c r="P32" s="32">
        <v>7.6999999999999999E-2</v>
      </c>
      <c r="Q32" s="30"/>
    </row>
    <row r="33" spans="2:17" x14ac:dyDescent="0.2">
      <c r="B33" s="83"/>
      <c r="C33" s="47" t="s">
        <v>7</v>
      </c>
      <c r="D33" s="32">
        <v>7.5499999999999998E-2</v>
      </c>
      <c r="E33" s="30"/>
      <c r="F33" s="32">
        <v>7.5499999999999998E-2</v>
      </c>
      <c r="G33" s="30"/>
      <c r="I33" s="32">
        <v>7.5499999999999998E-2</v>
      </c>
      <c r="J33" s="30"/>
      <c r="K33" s="32">
        <v>7.5499999999999998E-2</v>
      </c>
      <c r="L33" s="30"/>
      <c r="N33" s="32">
        <v>7.5499999999999998E-2</v>
      </c>
      <c r="O33" s="30"/>
      <c r="P33" s="32">
        <v>7.5499999999999998E-2</v>
      </c>
      <c r="Q33" s="30"/>
    </row>
    <row r="34" spans="2:17" x14ac:dyDescent="0.2">
      <c r="B34" s="83"/>
      <c r="C34" s="47" t="s">
        <v>8</v>
      </c>
      <c r="D34" s="58"/>
      <c r="E34" s="30"/>
      <c r="F34" s="58"/>
      <c r="G34" s="30"/>
      <c r="I34" s="32">
        <f t="shared" ref="I34:I39" si="0">D34</f>
        <v>0</v>
      </c>
      <c r="J34" s="30"/>
      <c r="K34" s="29"/>
      <c r="L34" s="30"/>
      <c r="N34" s="32">
        <f t="shared" ref="N34:N39" si="1">D34</f>
        <v>0</v>
      </c>
      <c r="O34" s="30"/>
      <c r="P34" s="29"/>
      <c r="Q34" s="30"/>
    </row>
    <row r="35" spans="2:17" x14ac:dyDescent="0.2">
      <c r="B35" s="83"/>
      <c r="C35" s="37" t="s">
        <v>9</v>
      </c>
      <c r="D35" s="58"/>
      <c r="E35" s="30"/>
      <c r="F35" s="58"/>
      <c r="G35" s="30"/>
      <c r="I35" s="32">
        <f t="shared" si="0"/>
        <v>0</v>
      </c>
      <c r="J35" s="30"/>
      <c r="K35" s="29"/>
      <c r="L35" s="30"/>
      <c r="N35" s="32">
        <f t="shared" si="1"/>
        <v>0</v>
      </c>
      <c r="O35" s="30"/>
      <c r="P35" s="29"/>
      <c r="Q35" s="30"/>
    </row>
    <row r="36" spans="2:17" x14ac:dyDescent="0.2">
      <c r="B36" s="83"/>
      <c r="C36" s="37" t="s">
        <v>38</v>
      </c>
      <c r="D36" s="58"/>
      <c r="E36" s="30"/>
      <c r="F36" s="48"/>
      <c r="G36" s="30"/>
      <c r="I36" s="32">
        <f t="shared" si="0"/>
        <v>0</v>
      </c>
      <c r="J36" s="30"/>
      <c r="K36" s="29"/>
      <c r="L36" s="30"/>
      <c r="N36" s="32">
        <f t="shared" si="1"/>
        <v>0</v>
      </c>
      <c r="O36" s="30"/>
      <c r="P36" s="29"/>
      <c r="Q36" s="30"/>
    </row>
    <row r="37" spans="2:17" x14ac:dyDescent="0.2">
      <c r="B37" s="83"/>
      <c r="C37" s="37" t="s">
        <v>39</v>
      </c>
      <c r="D37" s="58"/>
      <c r="E37" s="30"/>
      <c r="F37" s="48">
        <f>D37</f>
        <v>0</v>
      </c>
      <c r="G37" s="30"/>
      <c r="I37" s="32">
        <f t="shared" si="0"/>
        <v>0</v>
      </c>
      <c r="J37" s="30"/>
      <c r="K37" s="32">
        <f>D37</f>
        <v>0</v>
      </c>
      <c r="L37" s="30"/>
      <c r="N37" s="32">
        <f t="shared" si="1"/>
        <v>0</v>
      </c>
      <c r="O37" s="30"/>
      <c r="P37" s="32">
        <f>D37</f>
        <v>0</v>
      </c>
      <c r="Q37" s="30"/>
    </row>
    <row r="38" spans="2:17" x14ac:dyDescent="0.2">
      <c r="B38" s="83"/>
      <c r="C38" s="37" t="s">
        <v>10</v>
      </c>
      <c r="D38" s="58"/>
      <c r="E38" s="30"/>
      <c r="F38" s="48">
        <f>D38</f>
        <v>0</v>
      </c>
      <c r="G38" s="30"/>
      <c r="I38" s="32">
        <f t="shared" si="0"/>
        <v>0</v>
      </c>
      <c r="J38" s="30"/>
      <c r="K38" s="32">
        <f>D38</f>
        <v>0</v>
      </c>
      <c r="L38" s="30"/>
      <c r="N38" s="32">
        <f t="shared" si="1"/>
        <v>0</v>
      </c>
      <c r="O38" s="30"/>
      <c r="P38" s="32">
        <f>D38</f>
        <v>0</v>
      </c>
      <c r="Q38" s="30"/>
    </row>
    <row r="39" spans="2:17" x14ac:dyDescent="0.2">
      <c r="B39" s="83"/>
      <c r="C39" s="37" t="s">
        <v>11</v>
      </c>
      <c r="D39" s="58"/>
      <c r="E39" s="30"/>
      <c r="F39" s="58"/>
      <c r="G39" s="30"/>
      <c r="I39" s="32">
        <f t="shared" si="0"/>
        <v>0</v>
      </c>
      <c r="J39" s="30"/>
      <c r="K39" s="29"/>
      <c r="L39" s="30"/>
      <c r="N39" s="32">
        <f t="shared" si="1"/>
        <v>0</v>
      </c>
      <c r="O39" s="30"/>
      <c r="P39" s="34">
        <v>0</v>
      </c>
      <c r="Q39" s="30"/>
    </row>
    <row r="40" spans="2:17" x14ac:dyDescent="0.2">
      <c r="B40" s="83"/>
      <c r="C40" s="37" t="s">
        <v>12</v>
      </c>
      <c r="D40" s="48">
        <v>1.0200000000000001E-2</v>
      </c>
      <c r="E40" s="30"/>
      <c r="F40" s="48"/>
      <c r="G40" s="30"/>
      <c r="I40" s="29"/>
      <c r="J40" s="30"/>
      <c r="K40" s="29"/>
      <c r="L40" s="30"/>
      <c r="N40" s="32">
        <v>1.0200000000000001E-2</v>
      </c>
      <c r="O40" s="30"/>
      <c r="P40" s="29"/>
      <c r="Q40" s="30"/>
    </row>
    <row r="41" spans="2:17" x14ac:dyDescent="0.2">
      <c r="B41" s="83"/>
      <c r="C41" s="37" t="s">
        <v>40</v>
      </c>
      <c r="D41" s="56"/>
      <c r="E41" s="30"/>
      <c r="F41" s="49"/>
      <c r="G41" s="30"/>
      <c r="I41" s="31"/>
      <c r="J41" s="30"/>
      <c r="K41" s="31"/>
      <c r="L41" s="30"/>
      <c r="N41" s="42">
        <f>D41</f>
        <v>0</v>
      </c>
      <c r="O41" s="30"/>
      <c r="P41" s="31"/>
      <c r="Q41" s="30"/>
    </row>
    <row r="42" spans="2:17" x14ac:dyDescent="0.2">
      <c r="B42" s="83"/>
      <c r="C42" s="20"/>
      <c r="D42" s="32">
        <f>D31+D32+D33+D34+D35+D36+D37+D38+D39+D40+D41</f>
        <v>0.23020000000000002</v>
      </c>
      <c r="E42" s="36">
        <f>E28+D42</f>
        <v>1.4439</v>
      </c>
      <c r="F42" s="32">
        <f>F31+F32+F33+F34+F35+F36+F37+F38+F39+F40+F41</f>
        <v>0.22000000000000003</v>
      </c>
      <c r="G42" s="36">
        <f>G28+F42</f>
        <v>1.4337</v>
      </c>
      <c r="I42" s="32">
        <f>I31+I32+I33+I34+I35+I36+I37+I38+I39</f>
        <v>0.22000000000000003</v>
      </c>
      <c r="J42" s="36">
        <f>J28+I42</f>
        <v>1.22</v>
      </c>
      <c r="K42" s="32">
        <f>K31+K32+K33+K34+K35+K36+K37+K38+K39</f>
        <v>0.22000000000000003</v>
      </c>
      <c r="L42" s="36">
        <f>L28+K42</f>
        <v>1.22</v>
      </c>
      <c r="N42" s="32">
        <f>N31+N32+N33+N34+N35+N36+N37+N38+N39+N40+N41</f>
        <v>0.23020000000000002</v>
      </c>
      <c r="O42" s="36">
        <f>O28+N42</f>
        <v>1.3389</v>
      </c>
      <c r="P42" s="32">
        <f>P31+P32+P33+P37+P38+P39</f>
        <v>0.22000000000000003</v>
      </c>
      <c r="Q42" s="36">
        <f>Q28+P42</f>
        <v>1.3278000000000001</v>
      </c>
    </row>
    <row r="43" spans="2:17" x14ac:dyDescent="0.2">
      <c r="B43" s="83"/>
      <c r="C43" s="20"/>
      <c r="D43" s="29"/>
      <c r="E43" s="30"/>
      <c r="F43" s="29"/>
      <c r="G43" s="30"/>
      <c r="I43" s="29"/>
      <c r="J43" s="30"/>
      <c r="K43" s="29"/>
      <c r="L43" s="30"/>
      <c r="N43" s="29"/>
      <c r="O43" s="30"/>
      <c r="P43" s="29"/>
      <c r="Q43" s="30"/>
    </row>
    <row r="44" spans="2:17" x14ac:dyDescent="0.2">
      <c r="B44" s="50"/>
      <c r="C44" s="20"/>
      <c r="D44" s="29"/>
      <c r="E44" s="30"/>
      <c r="F44" s="29"/>
      <c r="G44" s="30"/>
      <c r="I44" s="29"/>
      <c r="J44" s="30"/>
      <c r="K44" s="29"/>
      <c r="L44" s="30"/>
      <c r="N44" s="29"/>
      <c r="O44" s="30"/>
      <c r="P44" s="29"/>
      <c r="Q44" s="30"/>
    </row>
    <row r="45" spans="2:17" x14ac:dyDescent="0.2">
      <c r="B45" s="88" t="s">
        <v>13</v>
      </c>
      <c r="C45" s="38" t="s">
        <v>41</v>
      </c>
      <c r="D45" s="58"/>
      <c r="E45" s="30"/>
      <c r="F45" s="60"/>
      <c r="G45" s="30"/>
      <c r="I45" s="29"/>
      <c r="J45" s="30"/>
      <c r="K45" s="29"/>
      <c r="L45" s="30"/>
      <c r="N45" s="29"/>
      <c r="O45" s="30"/>
      <c r="P45" s="29"/>
      <c r="Q45" s="30"/>
    </row>
    <row r="46" spans="2:17" x14ac:dyDescent="0.2">
      <c r="B46" s="88"/>
      <c r="C46" s="38" t="s">
        <v>42</v>
      </c>
      <c r="D46" s="58"/>
      <c r="E46" s="30"/>
      <c r="F46" s="60"/>
      <c r="G46" s="30"/>
      <c r="I46" s="29"/>
      <c r="J46" s="30"/>
      <c r="K46" s="29"/>
      <c r="L46" s="30"/>
      <c r="N46" s="29"/>
      <c r="O46" s="30"/>
      <c r="P46" s="29"/>
      <c r="Q46" s="30"/>
    </row>
    <row r="47" spans="2:17" x14ac:dyDescent="0.2">
      <c r="B47" s="88"/>
      <c r="C47" s="59" t="s">
        <v>22</v>
      </c>
      <c r="D47" s="56"/>
      <c r="E47" s="30"/>
      <c r="F47" s="57"/>
      <c r="G47" s="30"/>
      <c r="I47" s="29"/>
      <c r="J47" s="30"/>
      <c r="K47" s="29"/>
      <c r="L47" s="30"/>
      <c r="N47" s="29"/>
      <c r="O47" s="30"/>
      <c r="P47" s="29"/>
      <c r="Q47" s="30"/>
    </row>
    <row r="48" spans="2:17" x14ac:dyDescent="0.2">
      <c r="B48" s="50"/>
      <c r="C48" s="20"/>
      <c r="D48" s="32">
        <f>D45+D46+D47</f>
        <v>0</v>
      </c>
      <c r="E48" s="36">
        <f>E42+D48</f>
        <v>1.4439</v>
      </c>
      <c r="F48" s="32">
        <f>F45+F46+F47</f>
        <v>0</v>
      </c>
      <c r="G48" s="36">
        <f>G42+F48</f>
        <v>1.4337</v>
      </c>
      <c r="I48" s="29"/>
      <c r="J48" s="30"/>
      <c r="K48" s="29"/>
      <c r="L48" s="30"/>
      <c r="N48" s="29"/>
      <c r="O48" s="30"/>
      <c r="P48" s="29"/>
      <c r="Q48" s="30"/>
    </row>
    <row r="49" spans="2:17" ht="13.5" thickBot="1" x14ac:dyDescent="0.25">
      <c r="B49" s="50"/>
      <c r="C49" s="20"/>
      <c r="D49" s="29"/>
      <c r="E49" s="30"/>
      <c r="F49" s="29"/>
      <c r="G49" s="30"/>
      <c r="I49" s="29"/>
      <c r="J49" s="30"/>
      <c r="K49" s="29"/>
      <c r="L49" s="30"/>
      <c r="N49" s="51"/>
      <c r="O49" s="52"/>
      <c r="P49" s="51"/>
      <c r="Q49" s="52"/>
    </row>
    <row r="50" spans="2:17" ht="13.5" thickBot="1" x14ac:dyDescent="0.25">
      <c r="B50" s="53"/>
      <c r="C50" s="54" t="s">
        <v>14</v>
      </c>
      <c r="D50" s="91">
        <f>E48*100</f>
        <v>144.38999999999999</v>
      </c>
      <c r="E50" s="92"/>
      <c r="F50" s="89">
        <f>G48*100</f>
        <v>143.37</v>
      </c>
      <c r="G50" s="90"/>
      <c r="I50" s="93">
        <f>J42*100</f>
        <v>122</v>
      </c>
      <c r="J50" s="94"/>
      <c r="K50" s="93">
        <f>L42*100</f>
        <v>122</v>
      </c>
      <c r="L50" s="94"/>
      <c r="N50" s="93">
        <f>O42*100</f>
        <v>133.88999999999999</v>
      </c>
      <c r="O50" s="94"/>
      <c r="P50" s="93">
        <f>Q42*100</f>
        <v>132.78</v>
      </c>
      <c r="Q50" s="94"/>
    </row>
    <row r="51" spans="2:17" x14ac:dyDescent="0.2">
      <c r="D51" s="55"/>
    </row>
    <row r="52" spans="2:17" x14ac:dyDescent="0.2">
      <c r="D52" s="55"/>
    </row>
  </sheetData>
  <sheetProtection algorithmName="SHA-512" hashValue="S2CbwC955ZkXtMtbgJGw5kwTZQi/XP2uK3OGCSj50Osp22siSLzIIs/S6ygUCAKNs0n6e5uEcdVHOeAeXaCDMg==" saltValue="XqLz01XdNKw6odPkyq6n7A==" spinCount="100000" sheet="1" objects="1" scenarios="1"/>
  <dataConsolidate/>
  <mergeCells count="25">
    <mergeCell ref="B31:B43"/>
    <mergeCell ref="B45:B47"/>
    <mergeCell ref="N15:O16"/>
    <mergeCell ref="P15:Q16"/>
    <mergeCell ref="F50:G50"/>
    <mergeCell ref="D50:E50"/>
    <mergeCell ref="I50:J50"/>
    <mergeCell ref="K50:L50"/>
    <mergeCell ref="N50:O50"/>
    <mergeCell ref="P50:Q50"/>
    <mergeCell ref="B21:B27"/>
    <mergeCell ref="I15:J16"/>
    <mergeCell ref="K15:L16"/>
    <mergeCell ref="D14:G14"/>
    <mergeCell ref="I14:L14"/>
    <mergeCell ref="B4:J4"/>
    <mergeCell ref="N14:Q14"/>
    <mergeCell ref="D15:E16"/>
    <mergeCell ref="F15:G16"/>
    <mergeCell ref="B16:B19"/>
    <mergeCell ref="D6:F6"/>
    <mergeCell ref="C9:E9"/>
    <mergeCell ref="C10:E10"/>
    <mergeCell ref="C11:E11"/>
    <mergeCell ref="C8:F8"/>
  </mergeCells>
  <dataValidations count="1">
    <dataValidation type="list" allowBlank="1" showInputMessage="1" showErrorMessage="1" sqref="F9:F11" xr:uid="{965AD04B-BB1F-407E-97E2-613480B644B8}">
      <formula1>"Ja,Nee"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3D968-4BFF-4090-A8B6-0E3F859DBED6}">
  <dimension ref="A2:K18"/>
  <sheetViews>
    <sheetView zoomScale="80" zoomScaleNormal="80" workbookViewId="0">
      <selection activeCell="F16" sqref="F16"/>
    </sheetView>
  </sheetViews>
  <sheetFormatPr defaultRowHeight="12.75" x14ac:dyDescent="0.2"/>
  <cols>
    <col min="7" max="7" width="14.42578125" bestFit="1" customWidth="1"/>
    <col min="8" max="8" width="19.140625" bestFit="1" customWidth="1"/>
    <col min="9" max="9" width="16.28515625" customWidth="1"/>
    <col min="11" max="11" width="21.42578125" bestFit="1" customWidth="1"/>
  </cols>
  <sheetData>
    <row r="2" spans="1:11" ht="20.25" x14ac:dyDescent="0.3">
      <c r="B2" s="4" t="s">
        <v>46</v>
      </c>
    </row>
    <row r="4" spans="1:11" ht="33" customHeight="1" x14ac:dyDescent="0.2">
      <c r="B4" s="101" t="s">
        <v>44</v>
      </c>
      <c r="C4" s="102"/>
      <c r="D4" s="102"/>
      <c r="E4" s="102"/>
      <c r="F4" s="102"/>
      <c r="G4" s="102"/>
      <c r="H4" s="102"/>
      <c r="I4" s="102"/>
      <c r="J4" s="102"/>
      <c r="K4" s="103"/>
    </row>
    <row r="6" spans="1:11" x14ac:dyDescent="0.2">
      <c r="C6" s="109" t="s">
        <v>35</v>
      </c>
      <c r="D6" s="109"/>
      <c r="E6" s="109"/>
      <c r="F6" s="110"/>
      <c r="G6" s="110"/>
      <c r="H6" s="110"/>
    </row>
    <row r="10" spans="1:11" ht="13.5" thickBot="1" x14ac:dyDescent="0.25"/>
    <row r="11" spans="1:11" ht="13.5" thickBot="1" x14ac:dyDescent="0.25">
      <c r="D11" s="106" t="s">
        <v>47</v>
      </c>
      <c r="E11" s="107"/>
      <c r="F11" s="107"/>
      <c r="G11" s="107"/>
      <c r="H11" s="9">
        <v>2.75</v>
      </c>
    </row>
    <row r="12" spans="1:11" ht="13.5" thickBot="1" x14ac:dyDescent="0.25"/>
    <row r="13" spans="1:11" x14ac:dyDescent="0.2">
      <c r="A13" s="96" t="s">
        <v>23</v>
      </c>
      <c r="B13" s="97"/>
      <c r="C13" s="97"/>
      <c r="D13" s="97"/>
      <c r="E13" s="97"/>
      <c r="F13" s="95" t="s">
        <v>14</v>
      </c>
      <c r="G13" s="108" t="s">
        <v>28</v>
      </c>
      <c r="H13" s="108" t="s">
        <v>29</v>
      </c>
      <c r="I13" s="108" t="s">
        <v>24</v>
      </c>
      <c r="J13" s="95" t="s">
        <v>25</v>
      </c>
      <c r="K13" s="95" t="s">
        <v>30</v>
      </c>
    </row>
    <row r="14" spans="1:11" x14ac:dyDescent="0.2">
      <c r="A14" s="98"/>
      <c r="B14" s="99"/>
      <c r="C14" s="99"/>
      <c r="D14" s="99"/>
      <c r="E14" s="99"/>
      <c r="F14" s="95"/>
      <c r="G14" s="95"/>
      <c r="H14" s="95"/>
      <c r="I14" s="108"/>
      <c r="J14" s="95"/>
      <c r="K14" s="95"/>
    </row>
    <row r="15" spans="1:11" x14ac:dyDescent="0.2">
      <c r="A15" s="98"/>
      <c r="B15" s="99"/>
      <c r="C15" s="99"/>
      <c r="D15" s="99"/>
      <c r="E15" s="99"/>
      <c r="F15" s="95"/>
      <c r="G15" s="95"/>
      <c r="H15" s="95"/>
      <c r="I15" s="108"/>
      <c r="J15" s="95"/>
      <c r="K15" s="95"/>
    </row>
    <row r="16" spans="1:11" x14ac:dyDescent="0.2">
      <c r="A16" s="100" t="s">
        <v>27</v>
      </c>
      <c r="B16" s="100"/>
      <c r="C16" s="100"/>
      <c r="D16" s="100"/>
      <c r="E16" s="100"/>
      <c r="F16" s="1">
        <f>Kostprijs!D50</f>
        <v>144.38999999999999</v>
      </c>
      <c r="G16" s="2">
        <v>0.2651</v>
      </c>
      <c r="H16" s="63">
        <v>0</v>
      </c>
      <c r="I16" s="3">
        <f>(F16/(1-H16))/100</f>
        <v>1.4439</v>
      </c>
      <c r="J16" s="7">
        <v>0.5</v>
      </c>
      <c r="K16" s="3">
        <f>I16*J16</f>
        <v>0.72194999999999998</v>
      </c>
    </row>
    <row r="17" spans="1:11" ht="13.5" thickBot="1" x14ac:dyDescent="0.25">
      <c r="A17" s="100" t="s">
        <v>26</v>
      </c>
      <c r="B17" s="100"/>
      <c r="C17" s="100"/>
      <c r="D17" s="100"/>
      <c r="E17" s="100"/>
      <c r="F17" s="1">
        <f>Kostprijs!F50</f>
        <v>143.37</v>
      </c>
      <c r="G17" s="2">
        <v>0.2712</v>
      </c>
      <c r="H17" s="63">
        <v>0</v>
      </c>
      <c r="I17" s="5">
        <f>(F17/(1-H17))/100</f>
        <v>1.4337</v>
      </c>
      <c r="J17" s="8">
        <v>0.5</v>
      </c>
      <c r="K17" s="5">
        <f>I17*J17</f>
        <v>0.71684999999999999</v>
      </c>
    </row>
    <row r="18" spans="1:11" ht="13.5" thickBot="1" x14ac:dyDescent="0.25">
      <c r="I18" s="104" t="s">
        <v>45</v>
      </c>
      <c r="J18" s="105"/>
      <c r="K18" s="6">
        <f>K16+K17</f>
        <v>1.4388000000000001</v>
      </c>
    </row>
  </sheetData>
  <sheetProtection algorithmName="SHA-512" hashValue="P+1Ugqv4lrREVf8ZSB036xdd2byc5/hwmtD4JWq+2HZBtLD4AAkFkmcGd+Z7bpMpT/VU8txJdfWoq/uUgC+K8g==" saltValue="eqTDMHjTWnoECtMwTcR+ew==" spinCount="100000" sheet="1" objects="1" scenarios="1"/>
  <mergeCells count="14">
    <mergeCell ref="K13:K15"/>
    <mergeCell ref="A13:E15"/>
    <mergeCell ref="A16:E16"/>
    <mergeCell ref="B4:K4"/>
    <mergeCell ref="I18:J18"/>
    <mergeCell ref="D11:G11"/>
    <mergeCell ref="A17:E17"/>
    <mergeCell ref="F13:F15"/>
    <mergeCell ref="G13:G15"/>
    <mergeCell ref="H13:H15"/>
    <mergeCell ref="C6:E6"/>
    <mergeCell ref="F6:H6"/>
    <mergeCell ref="I13:I15"/>
    <mergeCell ref="J13:J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Kostprijs</vt:lpstr>
      <vt:lpstr>Aanbod bureaumarge</vt:lpstr>
    </vt:vector>
  </TitlesOfParts>
  <Company>Gemeente Vlaardingen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Oord, Sanne</dc:creator>
  <cp:lastModifiedBy>Oord, Sanne</cp:lastModifiedBy>
  <dcterms:created xsi:type="dcterms:W3CDTF">2022-05-19T11:05:53Z</dcterms:created>
  <dcterms:modified xsi:type="dcterms:W3CDTF">2022-05-24T13:34:13Z</dcterms:modified>
</cp:coreProperties>
</file>