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6"/>
  <workbookPr/>
  <mc:AlternateContent xmlns:mc="http://schemas.openxmlformats.org/markup-compatibility/2006">
    <mc:Choice Requires="x15">
      <x15ac:absPath xmlns:x15ac="http://schemas.microsoft.com/office/spreadsheetml/2010/11/ac" url="C:\Users\welterim\OneDrive - Yuverta\Liftonderhoud\"/>
    </mc:Choice>
  </mc:AlternateContent>
  <xr:revisionPtr revIDLastSave="0" documentId="8_{1C26FF16-4C6E-4DF1-88B6-740A017308FD}" xr6:coauthVersionLast="36" xr6:coauthVersionMax="36" xr10:uidLastSave="{00000000-0000-0000-0000-000000000000}"/>
  <bookViews>
    <workbookView xWindow="0" yWindow="0" windowWidth="2390" windowHeight="0" activeTab="1" xr2:uid="{00000000-000D-0000-FFFF-FFFF00000000}"/>
  </bookViews>
  <sheets>
    <sheet name="1. Invulinstructies" sheetId="8" r:id="rId1"/>
    <sheet name="2. Totaalprijs per jaar" sheetId="6" r:id="rId2"/>
    <sheet name="3. PO, liftkeuringen + overig " sheetId="4" r:id="rId3"/>
    <sheet name="4. Manuurloon + toeslagen" sheetId="7" r:id="rId4"/>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9" i="4" l="1"/>
  <c r="G18" i="4"/>
  <c r="F19" i="4"/>
  <c r="F18" i="4"/>
  <c r="F15" i="4"/>
  <c r="L66" i="4"/>
  <c r="C17" i="4" s="1"/>
  <c r="G17" i="4" s="1"/>
  <c r="F66" i="4"/>
  <c r="L59" i="4"/>
  <c r="F59" i="4"/>
  <c r="F16" i="4"/>
  <c r="G16" i="4" s="1"/>
  <c r="C14" i="4" l="1"/>
  <c r="G14" i="4" s="1"/>
  <c r="G6" i="7"/>
  <c r="G8" i="7" l="1"/>
  <c r="G7" i="7"/>
  <c r="G9" i="7" l="1"/>
  <c r="G16" i="7"/>
  <c r="G13" i="7"/>
  <c r="G15" i="7"/>
  <c r="G14" i="7"/>
  <c r="G17" i="7" l="1"/>
  <c r="G19" i="7" l="1"/>
  <c r="C6" i="6" s="1"/>
  <c r="G15" i="4"/>
  <c r="G20" i="4" s="1"/>
  <c r="C5" i="6" s="1"/>
  <c r="C7"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Rene de Bruin</author>
  </authors>
  <commentList>
    <comment ref="G26" authorId="0" shapeId="0" xr:uid="{00000000-0006-0000-0200-000001000000}">
      <text>
        <r>
          <rPr>
            <b/>
            <sz val="9"/>
            <color indexed="81"/>
            <rFont val="Tahoma"/>
            <family val="2"/>
          </rPr>
          <t>Rene de Bruin:</t>
        </r>
        <r>
          <rPr>
            <sz val="9"/>
            <color indexed="81"/>
            <rFont val="Tahoma"/>
            <family val="2"/>
          </rPr>
          <t xml:space="preserve">
Bij meerdere lasapparaten, graag nummer registereren</t>
        </r>
      </text>
    </comment>
  </commentList>
</comments>
</file>

<file path=xl/sharedStrings.xml><?xml version="1.0" encoding="utf-8"?>
<sst xmlns="http://schemas.openxmlformats.org/spreadsheetml/2006/main" count="319" uniqueCount="219">
  <si>
    <t>Nadere toelichting ten behoeve van het Prijzenblad</t>
  </si>
  <si>
    <t xml:space="preserve">In deze Bijlage, tabblad 2 'Totaalprijs per jaar', worden de prijzen automatisch ingevuld vanuit sheet 3 en 4. </t>
  </si>
  <si>
    <r>
      <t xml:space="preserve">Sheet 3 en 4 worden door de leverancier ingevuld. Leverancier vult </t>
    </r>
    <r>
      <rPr>
        <u/>
        <sz val="10"/>
        <color theme="1"/>
        <rFont val="Arial"/>
        <family val="2"/>
      </rPr>
      <t xml:space="preserve">enkel </t>
    </r>
    <r>
      <rPr>
        <sz val="10"/>
        <color theme="1"/>
        <rFont val="Arial"/>
        <family val="2"/>
      </rPr>
      <t xml:space="preserve">de gele cellen in en neemt alle directe en indirecte kosten (behorende bij de desbetreffende handeling) hierin mee. </t>
    </r>
  </si>
  <si>
    <r>
      <t xml:space="preserve">Over de opgegeven prijzen worden dus </t>
    </r>
    <r>
      <rPr>
        <u/>
        <sz val="10"/>
        <color rgb="FF000000"/>
        <rFont val="Arial"/>
        <family val="2"/>
      </rPr>
      <t>geen</t>
    </r>
    <r>
      <rPr>
        <sz val="10"/>
        <color rgb="FF000000"/>
        <rFont val="Arial"/>
        <family val="2"/>
      </rPr>
      <t xml:space="preserve"> extra toeslagen meer gerekend. 
Alle kosten dienen hierin inbegrepen te zijn. Het is niet toegestaan om naast de vastgestelde prijzen en toeslagen nog ander kosten op te voeren zoals voorrijkosten, inspectiekosten, keuringskosten, garantiekosten, rapportagekosten, projectcoördinatie, proceskosten, schoonmaakkosten, vergaderkosten of welke andere kosten dan ook.</t>
    </r>
  </si>
  <si>
    <t>Overige werkzaamheden</t>
  </si>
  <si>
    <t xml:space="preserve">Wanneer het noodzakelijk blijkt dat Opdrachtnemer werkzaamheden opneemt in een offerte die niet zijn te ondervangen in de assetlijst, dan worden deze werkzaamheden separaat gecalculeerd en opgenomen in de begroting volgens het tabblad 'P.5. Prijzen -Man+toesl.’ opgenomen manuren en toeslagen. </t>
  </si>
  <si>
    <t>Ter verduidelijking van de opslagen volgt hieronder een nadere definiëring die in het contract gehanteerd zal worden:</t>
  </si>
  <si>
    <t>Winst en risico (W&amp;R)</t>
  </si>
  <si>
    <t>Winst en risico mogen enkel opgenomen mogen bij projecten, ter vergroting van de bedrijfswinst met daarin tevens de dekking voor alle onvoorziene omstandigheden, uitvoeringsrisico's en niet verrekenbare loon- en prijsstijgingen. Ook renteverlies, het niet kunnen verrichten van werkzaamheden door regen, wachturen door te late leverantie of reparaties aan materieel vallen hieronder.</t>
  </si>
  <si>
    <t>Onderaanneming</t>
  </si>
  <si>
    <t>Deze toeslagen zijn kosten ter dekking van de inkoop en uitvoering van de coördinatie op onderaannemers. Deze toeslag kan echter alleen gehanteerd worden bij werkzaamheden die niet zijn opgenomen in de werkomschrijving van het PvE en door onderaannemers uitgevoerd worden.</t>
  </si>
  <si>
    <t>BIJLAGE 6    Prijzenblad - TOTAALPRIJS (FICTIEF) PER JAAR</t>
  </si>
  <si>
    <t>Omschrijving</t>
  </si>
  <si>
    <t>Totaal (fictief)</t>
  </si>
  <si>
    <t>P.3. Prijzenblad Preventief Onderhoud (PO) + liftkeuringen + Correctief kosten voor afkoop</t>
  </si>
  <si>
    <t>P.4. Prijzenblad Manuurloon en toeslagpercentages</t>
  </si>
  <si>
    <t>Fictieve totaalprijs offerte (incl. BTW)</t>
  </si>
  <si>
    <t>Ondertekening</t>
  </si>
  <si>
    <t>Naam</t>
  </si>
  <si>
    <t>Functie</t>
  </si>
  <si>
    <t>Onderneming en adres</t>
  </si>
  <si>
    <t>Datum en plaats</t>
  </si>
  <si>
    <t>Handtekening</t>
  </si>
  <si>
    <t xml:space="preserve">Prijsonderdeel Deel 2 Preventief onderhoud (PO) liftinstallaties, </t>
  </si>
  <si>
    <t xml:space="preserve">liftkeuringen + correctief kosten voor afkoop </t>
  </si>
  <si>
    <t xml:space="preserve">Let op: Alleen de gele cellen invullen </t>
  </si>
  <si>
    <t>Bedragen dienen inclusief btw te zijn.</t>
  </si>
  <si>
    <t>Hoeveelheden zijn indicatief en onderhevig aan aanpassingen van het gebouw en/of wettelijke eisen.</t>
  </si>
  <si>
    <t xml:space="preserve">Er is sprake van een afkoopregeling voor storingen met een kleiner bedrag dan € 250,-- incl btw. </t>
  </si>
  <si>
    <t>Prijzen per stuk:</t>
  </si>
  <si>
    <t>Bedragen inclusief btw:</t>
  </si>
  <si>
    <t>Hoeveelheid:</t>
  </si>
  <si>
    <t>Kosten PO liftinstallaties:</t>
  </si>
  <si>
    <t>kosten liftkeuringen (per installatie):</t>
  </si>
  <si>
    <t>Kosten voor afkoop (€ 250,--)</t>
  </si>
  <si>
    <t>Totaal per stuk:</t>
  </si>
  <si>
    <t>Totaal alle installaties:</t>
  </si>
  <si>
    <t>nvt</t>
  </si>
  <si>
    <t>evt later toe te voegen aan contract</t>
  </si>
  <si>
    <t>Invulblad (per locatie):</t>
  </si>
  <si>
    <t>Inclusief BTW</t>
  </si>
  <si>
    <t>L/C:</t>
  </si>
  <si>
    <t>Locatie:</t>
  </si>
  <si>
    <t>Adres:</t>
  </si>
  <si>
    <t>Aantal stopplaatsen</t>
  </si>
  <si>
    <t>opmerkingen</t>
  </si>
  <si>
    <t>Fabricaat:</t>
  </si>
  <si>
    <t>Bouwjaar:</t>
  </si>
  <si>
    <t>Soort lift:</t>
  </si>
  <si>
    <t>Instelling</t>
  </si>
  <si>
    <t>Kosten</t>
  </si>
  <si>
    <t>HV17460AA</t>
  </si>
  <si>
    <t>Aalsmeer</t>
  </si>
  <si>
    <t>Linnaeuslaan 2</t>
  </si>
  <si>
    <t>OTIS</t>
  </si>
  <si>
    <t>personenlift</t>
  </si>
  <si>
    <t>Yuverta</t>
  </si>
  <si>
    <t>HV17440AA</t>
  </si>
  <si>
    <t>Jac. P. Thijsselaan 18</t>
  </si>
  <si>
    <t>revisie 2020</t>
  </si>
  <si>
    <t>BRINKMAN</t>
  </si>
  <si>
    <t>HV17820AF</t>
  </si>
  <si>
    <t>Amersfoort</t>
  </si>
  <si>
    <t>Bergenboulevard 11</t>
  </si>
  <si>
    <t>revisie 2021</t>
  </si>
  <si>
    <t>THYSSEN</t>
  </si>
  <si>
    <t>HV17050AR</t>
  </si>
  <si>
    <t xml:space="preserve">Alphen a/d Rijn </t>
  </si>
  <si>
    <t>Kalkovenweg 62</t>
  </si>
  <si>
    <t>geplaatst 2020</t>
  </si>
  <si>
    <t>Platformlift SB-200</t>
  </si>
  <si>
    <t>plateaulift</t>
  </si>
  <si>
    <t>HV17040BK</t>
  </si>
  <si>
    <t>Boskoop</t>
  </si>
  <si>
    <t>Zijde 105</t>
  </si>
  <si>
    <t>NB</t>
  </si>
  <si>
    <t>HV16420BR</t>
  </si>
  <si>
    <t>Brielle</t>
  </si>
  <si>
    <t>Anna Hoevestraat 2</t>
  </si>
  <si>
    <t>de Molen</t>
  </si>
  <si>
    <t xml:space="preserve">Houten </t>
  </si>
  <si>
    <t>De Molen 94</t>
  </si>
  <si>
    <t>gehuurd pand</t>
  </si>
  <si>
    <t>KONE</t>
  </si>
  <si>
    <t>HV16460DO</t>
  </si>
  <si>
    <t>Dordrecht</t>
  </si>
  <si>
    <t>Groenezoom 398</t>
  </si>
  <si>
    <t>Nieuwbouw 2020</t>
  </si>
  <si>
    <t xml:space="preserve">MP lift </t>
  </si>
  <si>
    <t>Chico mendesring 825</t>
  </si>
  <si>
    <t xml:space="preserve">renovatie 2021 </t>
  </si>
  <si>
    <t>Aesy lift</t>
  </si>
  <si>
    <t>HV17060GO</t>
  </si>
  <si>
    <t>Gouda</t>
  </si>
  <si>
    <t>Ronsseweg 555</t>
  </si>
  <si>
    <t>HV16250HU</t>
  </si>
  <si>
    <t>Houten MBO</t>
  </si>
  <si>
    <t>Randhoeve 2</t>
  </si>
  <si>
    <t>HV16240HU</t>
  </si>
  <si>
    <t>Houten VMBO</t>
  </si>
  <si>
    <t>HV16430KL</t>
  </si>
  <si>
    <t>Klaaswaal</t>
  </si>
  <si>
    <t>Rijksstraatweg 30b</t>
  </si>
  <si>
    <t>AESY</t>
  </si>
  <si>
    <t>HV17220DM</t>
  </si>
  <si>
    <t>Den Haag Madestein</t>
  </si>
  <si>
    <t>Madesteinweg 25</t>
  </si>
  <si>
    <t>N/A</t>
  </si>
  <si>
    <t>HV17830NA</t>
  </si>
  <si>
    <t xml:space="preserve">Naarden </t>
  </si>
  <si>
    <t>Amersfoortsestraatweg 7</t>
  </si>
  <si>
    <t>Nieuwbouw 2019</t>
  </si>
  <si>
    <t>OTTO OOMS</t>
  </si>
  <si>
    <t>HV17030OE</t>
  </si>
  <si>
    <t>Oegstgeest</t>
  </si>
  <si>
    <t>Lange Voort 70</t>
  </si>
  <si>
    <t>HV16440OT</t>
  </si>
  <si>
    <t>Ottoland</t>
  </si>
  <si>
    <t>B 140</t>
  </si>
  <si>
    <t>NTD</t>
  </si>
  <si>
    <t>HV17020RB</t>
  </si>
  <si>
    <t>Rijnsburg</t>
  </si>
  <si>
    <t xml:space="preserve">Sandtlaan 98 </t>
  </si>
  <si>
    <t>SCHINDLER</t>
  </si>
  <si>
    <t>HV17250RT</t>
  </si>
  <si>
    <t>Rotterdam</t>
  </si>
  <si>
    <t>Laanslootseweg 1</t>
  </si>
  <si>
    <t>traplift</t>
  </si>
  <si>
    <t>HV16230UT</t>
  </si>
  <si>
    <t>Utrecht</t>
  </si>
  <si>
    <t>Theo Thijssenplein 32</t>
  </si>
  <si>
    <t>HV17230DW</t>
  </si>
  <si>
    <t>Den Haag Westvliet</t>
  </si>
  <si>
    <t>Westvlietweg 42</t>
  </si>
  <si>
    <t>HV17870NM</t>
  </si>
  <si>
    <t>Nijmegen</t>
  </si>
  <si>
    <t>Energieweg 19</t>
  </si>
  <si>
    <t>1899</t>
  </si>
  <si>
    <t>hydraulic</t>
  </si>
  <si>
    <t xml:space="preserve">Nijmegen </t>
  </si>
  <si>
    <t>CIBES</t>
  </si>
  <si>
    <t>2020</t>
  </si>
  <si>
    <t>Platform lift</t>
  </si>
  <si>
    <t>HV17850NM</t>
  </si>
  <si>
    <t>Marga Klompélaan 37</t>
  </si>
  <si>
    <t>Screw</t>
  </si>
  <si>
    <t>HV17880VE</t>
  </si>
  <si>
    <t>Velp</t>
  </si>
  <si>
    <t>Larensteinselaan 26B</t>
  </si>
  <si>
    <t>Other Elevator likes</t>
  </si>
  <si>
    <t>HV16640BX</t>
  </si>
  <si>
    <t>Boxtel</t>
  </si>
  <si>
    <t>Schouwrooij 2</t>
  </si>
  <si>
    <t>Traditional rope</t>
  </si>
  <si>
    <t>HV16820EH</t>
  </si>
  <si>
    <t>Eindhoven</t>
  </si>
  <si>
    <t>Locatellistraat 5</t>
  </si>
  <si>
    <t>Schindler Smart</t>
  </si>
  <si>
    <t>Dumbwaiter</t>
  </si>
  <si>
    <t>HV16650DB</t>
  </si>
  <si>
    <t>Den Bosch</t>
  </si>
  <si>
    <t>Vlijmenseweg 1A</t>
  </si>
  <si>
    <t>HV16840HM</t>
  </si>
  <si>
    <t>Helmond</t>
  </si>
  <si>
    <t>Scheepsboulevard 1</t>
  </si>
  <si>
    <t>Totaal:</t>
  </si>
  <si>
    <t>totaal</t>
  </si>
  <si>
    <t>Later toe te voegen locatie (ivm een nog lopend contract, voormalig Citavearde locaties)</t>
  </si>
  <si>
    <t>HV16660HS</t>
  </si>
  <si>
    <t>Hegelsom</t>
  </si>
  <si>
    <t>Spoorweg 8</t>
  </si>
  <si>
    <t>HV17630RM</t>
  </si>
  <si>
    <t>Roermond</t>
  </si>
  <si>
    <t>Jagerstraat 6</t>
  </si>
  <si>
    <t>STARLIFT</t>
  </si>
  <si>
    <t>1981</t>
  </si>
  <si>
    <t>HV17620NW</t>
  </si>
  <si>
    <t>Nederweert</t>
  </si>
  <si>
    <t>Pastoor van der Steenstraat 5</t>
  </si>
  <si>
    <t>PLATEAULIFT</t>
  </si>
  <si>
    <t>Stair lift</t>
  </si>
  <si>
    <t>HV13100KZ</t>
  </si>
  <si>
    <t>Herten</t>
  </si>
  <si>
    <t>Louis Eijssenweg 5</t>
  </si>
  <si>
    <t>LTF</t>
  </si>
  <si>
    <t xml:space="preserve"> MANUURLOON + TOESLAGEN    </t>
  </si>
  <si>
    <t>Manuurloon* Functies</t>
  </si>
  <si>
    <t>Overige functies binnen deze tariefgroep.</t>
  </si>
  <si>
    <t>Uurtarief exclusief toeslagen en inclusief btw*</t>
  </si>
  <si>
    <t>Uren (fictief)</t>
  </si>
  <si>
    <t>Manuurloon 01</t>
  </si>
  <si>
    <t>Servicemonteur</t>
  </si>
  <si>
    <t>Programmeur van gecertificeerde en complexe installaties, servicetechnicus voor service- en onderhoudswerkzaamheden.</t>
  </si>
  <si>
    <t>Manuurloon 02</t>
  </si>
  <si>
    <t>Monteur</t>
  </si>
  <si>
    <t>Zelfstandige installatiewerkzaamheden kunnen uitvoeren en leiding geven aan.</t>
  </si>
  <si>
    <t>Manuurloon 03</t>
  </si>
  <si>
    <t>Hulpmonteur</t>
  </si>
  <si>
    <t>Eenvoudige Installatie werkzaamheden onder toezicht.</t>
  </si>
  <si>
    <t>Subtotaal uren (fictief)</t>
  </si>
  <si>
    <t>Toeslagpercentages</t>
  </si>
  <si>
    <t>Opmerkingen</t>
  </si>
  <si>
    <t>Percentage</t>
  </si>
  <si>
    <t>Aantal (fictief)</t>
  </si>
  <si>
    <t>Toeslag 01</t>
  </si>
  <si>
    <t>Materiaal</t>
  </si>
  <si>
    <t>Met een maximum van 12%</t>
  </si>
  <si>
    <t>o.b.v. subtotaal uren</t>
  </si>
  <si>
    <t>Toeslag 02</t>
  </si>
  <si>
    <t>Met een maximum van 10%</t>
  </si>
  <si>
    <t>Toeslag 03</t>
  </si>
  <si>
    <t>Winst &amp; risico</t>
  </si>
  <si>
    <t>Met een maximum van 5%</t>
  </si>
  <si>
    <t>Toeslag 04</t>
  </si>
  <si>
    <t>Storingen na standaard werktijd</t>
  </si>
  <si>
    <t>Standaard werktijd is 07.00 -  18.00 uur</t>
  </si>
  <si>
    <t>Subtotaal toeslagpercentages (fictief)</t>
  </si>
  <si>
    <t>* Uurtarieven zijn inclusief voorrijkosten, reiskosten en overige functionarisgebonden kosten.</t>
  </si>
  <si>
    <t>** Toeslag (01) die wordt berekend bovenop de netto-catalogus prijs die voor Opdrachtnemer van toepassing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</si>
</sst>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0.0%"/>
    <numFmt numFmtId="166" formatCode="_ [$€-413]\ * #,##0.00_ ;_ [$€-413]\ * \-#,##0.00_ ;_ [$€-413]\ * &quot;-&quot;??_ ;_ @_ "/>
  </numFmts>
  <fonts count="38" x14ac:knownFonts="1">
    <font>
      <sz val="11"/>
      <color theme="1"/>
      <name val="Calibri"/>
      <family val="2"/>
      <scheme val="minor"/>
    </font>
    <font>
      <b/>
      <sz val="14"/>
      <color rgb="FF000000"/>
      <name val="Calibri"/>
      <family val="2"/>
      <scheme val="minor"/>
    </font>
    <font>
      <b/>
      <sz val="16"/>
      <color rgb="FF000000"/>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b/>
      <sz val="11"/>
      <color theme="1"/>
      <name val="Calibri"/>
      <family val="2"/>
      <scheme val="minor"/>
    </font>
    <font>
      <sz val="10"/>
      <color theme="1"/>
      <name val="Calibri"/>
      <family val="2"/>
      <scheme val="minor"/>
    </font>
    <font>
      <b/>
      <sz val="10"/>
      <name val="Calibri"/>
      <family val="2"/>
      <scheme val="minor"/>
    </font>
    <font>
      <b/>
      <i/>
      <sz val="11"/>
      <color theme="1"/>
      <name val="Calibri"/>
      <family val="2"/>
      <scheme val="minor"/>
    </font>
    <font>
      <b/>
      <sz val="10"/>
      <color theme="1"/>
      <name val="Calibri"/>
      <family val="2"/>
      <scheme val="minor"/>
    </font>
    <font>
      <b/>
      <i/>
      <sz val="11"/>
      <color rgb="FF000000"/>
      <name val="Calibri"/>
      <family val="2"/>
      <scheme val="minor"/>
    </font>
    <font>
      <sz val="11"/>
      <color theme="1"/>
      <name val="Calibri"/>
      <family val="2"/>
      <scheme val="minor"/>
    </font>
    <font>
      <b/>
      <i/>
      <sz val="11"/>
      <name val="Calibri"/>
      <family val="2"/>
      <scheme val="minor"/>
    </font>
    <font>
      <sz val="11"/>
      <color rgb="FF000000"/>
      <name val="Calibri"/>
      <family val="2"/>
    </font>
    <font>
      <b/>
      <sz val="12"/>
      <color rgb="FFFFFFFF"/>
      <name val="Arial"/>
      <family val="2"/>
    </font>
    <font>
      <b/>
      <sz val="10"/>
      <color rgb="FFFFFFFF"/>
      <name val="Arial"/>
      <family val="2"/>
    </font>
    <font>
      <sz val="11"/>
      <color rgb="FF000000"/>
      <name val="Arial"/>
      <family val="2"/>
    </font>
    <font>
      <sz val="10"/>
      <color rgb="FF000000"/>
      <name val="Arial"/>
      <family val="2"/>
    </font>
    <font>
      <b/>
      <sz val="12"/>
      <color theme="0"/>
      <name val="Arial"/>
      <family val="2"/>
    </font>
    <font>
      <b/>
      <sz val="10"/>
      <color theme="0"/>
      <name val="Arial"/>
      <family val="2"/>
    </font>
    <font>
      <sz val="10"/>
      <color theme="1"/>
      <name val="Arial"/>
      <family val="2"/>
    </font>
    <font>
      <i/>
      <sz val="10"/>
      <name val="Arial"/>
      <family val="2"/>
    </font>
    <font>
      <sz val="10"/>
      <color theme="4" tint="-0.249977111117893"/>
      <name val="Arial"/>
      <family val="2"/>
    </font>
    <font>
      <sz val="10"/>
      <name val="Arial"/>
      <family val="2"/>
    </font>
    <font>
      <sz val="11"/>
      <color theme="1"/>
      <name val="Arial"/>
      <family val="2"/>
    </font>
    <font>
      <b/>
      <sz val="10"/>
      <color rgb="FF000000"/>
      <name val="Arial"/>
      <family val="2"/>
    </font>
    <font>
      <u/>
      <sz val="10"/>
      <color rgb="FF000000"/>
      <name val="Arial"/>
      <family val="2"/>
    </font>
    <font>
      <u/>
      <sz val="10"/>
      <color theme="1"/>
      <name val="Arial"/>
      <family val="2"/>
    </font>
    <font>
      <b/>
      <sz val="14"/>
      <color rgb="FFFFFFFF"/>
      <name val="Arial"/>
      <family val="2"/>
    </font>
    <font>
      <sz val="11"/>
      <color rgb="FFFF0000"/>
      <name val="Calibri"/>
      <family val="2"/>
      <scheme val="minor"/>
    </font>
    <font>
      <b/>
      <sz val="14"/>
      <color theme="1"/>
      <name val="Calibri"/>
      <family val="2"/>
      <scheme val="minor"/>
    </font>
    <font>
      <sz val="11"/>
      <name val="Arial"/>
      <family val="2"/>
    </font>
    <font>
      <sz val="11"/>
      <name val="Calibri"/>
      <family val="2"/>
      <scheme val="minor"/>
    </font>
    <font>
      <sz val="12"/>
      <color theme="1"/>
      <name val="Calibri"/>
      <family val="2"/>
      <scheme val="minor"/>
    </font>
    <font>
      <sz val="12"/>
      <color rgb="FF000000"/>
      <name val="Calibri"/>
      <family val="2"/>
      <scheme val="minor"/>
    </font>
    <font>
      <b/>
      <sz val="9"/>
      <color indexed="81"/>
      <name val="Tahoma"/>
      <family val="2"/>
    </font>
    <font>
      <sz val="9"/>
      <color indexed="81"/>
      <name val="Tahoma"/>
      <family val="2"/>
    </font>
  </fonts>
  <fills count="17">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FFC00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00B0F0"/>
        <bgColor rgb="FF000000"/>
      </patternFill>
    </fill>
    <fill>
      <patternFill patternType="solid">
        <fgColor rgb="FFFFFFFF"/>
        <bgColor rgb="FF000000"/>
      </patternFill>
    </fill>
    <fill>
      <patternFill patternType="solid">
        <fgColor rgb="FF00B0F0"/>
        <bgColor indexed="64"/>
      </patternFill>
    </fill>
    <fill>
      <patternFill patternType="solid">
        <fgColor theme="0" tint="-0.14999847407452621"/>
        <bgColor indexed="64"/>
      </patternFill>
    </fill>
    <fill>
      <patternFill patternType="solid">
        <fgColor rgb="FFC0C0C0"/>
        <bgColor rgb="FF000000"/>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5" tint="0.39997558519241921"/>
        <bgColor indexed="64"/>
      </patternFill>
    </fill>
  </fills>
  <borders count="50">
    <border>
      <left/>
      <right/>
      <top/>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double">
        <color auto="1"/>
      </top>
      <bottom style="thin">
        <color auto="1"/>
      </bottom>
      <diagonal/>
    </border>
    <border>
      <left style="thin">
        <color auto="1"/>
      </left>
      <right style="double">
        <color auto="1"/>
      </right>
      <top style="double">
        <color auto="1"/>
      </top>
      <bottom style="double">
        <color auto="1"/>
      </bottom>
      <diagonal/>
    </border>
    <border>
      <left style="double">
        <color auto="1"/>
      </left>
      <right style="thin">
        <color auto="1"/>
      </right>
      <top style="double">
        <color auto="1"/>
      </top>
      <bottom/>
      <diagonal/>
    </border>
    <border>
      <left style="thin">
        <color auto="1"/>
      </left>
      <right style="double">
        <color auto="1"/>
      </right>
      <top style="medium">
        <color auto="1"/>
      </top>
      <bottom style="thin">
        <color auto="1"/>
      </bottom>
      <diagonal/>
    </border>
    <border>
      <left style="double">
        <color auto="1"/>
      </left>
      <right style="thin">
        <color auto="1"/>
      </right>
      <top style="thin">
        <color auto="1"/>
      </top>
      <bottom style="medium">
        <color auto="1"/>
      </bottom>
      <diagonal/>
    </border>
    <border>
      <left style="thin">
        <color auto="1"/>
      </left>
      <right style="thin">
        <color auto="1"/>
      </right>
      <top style="double">
        <color auto="1"/>
      </top>
      <bottom/>
      <diagonal/>
    </border>
    <border>
      <left style="thin">
        <color auto="1"/>
      </left>
      <right style="thin">
        <color auto="1"/>
      </right>
      <top style="thin">
        <color auto="1"/>
      </top>
      <bottom/>
      <diagonal/>
    </border>
    <border>
      <left style="thin">
        <color auto="1"/>
      </left>
      <right style="double">
        <color auto="1"/>
      </right>
      <top style="thin">
        <color auto="1"/>
      </top>
      <bottom/>
      <diagonal/>
    </border>
    <border>
      <left style="double">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double">
        <color auto="1"/>
      </right>
      <top style="medium">
        <color auto="1"/>
      </top>
      <bottom style="double">
        <color auto="1"/>
      </bottom>
      <diagonal/>
    </border>
    <border>
      <left/>
      <right style="thin">
        <color rgb="FF000000"/>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thin">
        <color indexed="64"/>
      </right>
      <top/>
      <bottom/>
      <diagonal/>
    </border>
    <border>
      <left style="thin">
        <color auto="1"/>
      </left>
      <right style="thin">
        <color auto="1"/>
      </right>
      <top style="medium">
        <color auto="1"/>
      </top>
      <bottom style="thin">
        <color auto="1"/>
      </bottom>
      <diagonal/>
    </border>
    <border>
      <left style="double">
        <color auto="1"/>
      </left>
      <right style="thin">
        <color auto="1"/>
      </right>
      <top/>
      <bottom/>
      <diagonal/>
    </border>
    <border>
      <left style="thin">
        <color auto="1"/>
      </left>
      <right style="double">
        <color auto="1"/>
      </right>
      <top/>
      <bottom/>
      <diagonal/>
    </border>
    <border>
      <left/>
      <right style="thin">
        <color auto="1"/>
      </right>
      <top style="thin">
        <color auto="1"/>
      </top>
      <bottom/>
      <diagonal/>
    </border>
    <border>
      <left style="double">
        <color auto="1"/>
      </left>
      <right style="thin">
        <color auto="1"/>
      </right>
      <top/>
      <bottom style="thin">
        <color auto="1"/>
      </bottom>
      <diagonal/>
    </border>
    <border>
      <left/>
      <right style="thin">
        <color auto="1"/>
      </right>
      <top style="medium">
        <color auto="1"/>
      </top>
      <bottom style="thin">
        <color auto="1"/>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double">
        <color auto="1"/>
      </right>
      <top/>
      <bottom style="double">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right style="double">
        <color indexed="64"/>
      </right>
      <top/>
      <bottom/>
      <diagonal/>
    </border>
    <border>
      <left style="double">
        <color indexed="64"/>
      </left>
      <right/>
      <top/>
      <bottom/>
      <diagonal/>
    </border>
  </borders>
  <cellStyleXfs count="3">
    <xf numFmtId="0" fontId="0" fillId="0" borderId="0"/>
    <xf numFmtId="44" fontId="12" fillId="0" borderId="0" applyFont="0" applyFill="0" applyBorder="0" applyAlignment="0" applyProtection="0"/>
    <xf numFmtId="44" fontId="12" fillId="0" borderId="0" applyFont="0" applyFill="0" applyBorder="0" applyAlignment="0" applyProtection="0"/>
  </cellStyleXfs>
  <cellXfs count="178">
    <xf numFmtId="0" fontId="0" fillId="0" borderId="0" xfId="0"/>
    <xf numFmtId="0" fontId="1" fillId="0" borderId="0" xfId="0" applyFont="1"/>
    <xf numFmtId="0" fontId="3" fillId="0" borderId="0" xfId="0" applyFont="1"/>
    <xf numFmtId="0" fontId="4" fillId="0" borderId="0" xfId="0" applyFont="1"/>
    <xf numFmtId="0" fontId="6" fillId="0" borderId="0" xfId="0" applyFont="1"/>
    <xf numFmtId="164" fontId="6" fillId="0" borderId="0" xfId="0" applyNumberFormat="1" applyFont="1"/>
    <xf numFmtId="0" fontId="0" fillId="0" borderId="1" xfId="0" applyBorder="1"/>
    <xf numFmtId="164" fontId="10" fillId="0" borderId="3" xfId="0" applyNumberFormat="1" applyFont="1" applyBorder="1"/>
    <xf numFmtId="164" fontId="0" fillId="0" borderId="3" xfId="0" applyNumberFormat="1" applyBorder="1"/>
    <xf numFmtId="164" fontId="7" fillId="0" borderId="5" xfId="0" applyNumberFormat="1" applyFont="1" applyBorder="1"/>
    <xf numFmtId="0" fontId="0" fillId="0" borderId="0" xfId="0" applyAlignment="1">
      <alignment horizontal="center"/>
    </xf>
    <xf numFmtId="0" fontId="11" fillId="0" borderId="0" xfId="0" applyFont="1"/>
    <xf numFmtId="0" fontId="5" fillId="0" borderId="0" xfId="0" applyFont="1"/>
    <xf numFmtId="0" fontId="13" fillId="0" borderId="0" xfId="0" applyFont="1" applyAlignment="1">
      <alignment horizontal="left"/>
    </xf>
    <xf numFmtId="0" fontId="0" fillId="0" borderId="16" xfId="0" applyBorder="1"/>
    <xf numFmtId="164" fontId="6" fillId="0" borderId="16" xfId="0" applyNumberFormat="1" applyFont="1" applyBorder="1"/>
    <xf numFmtId="0" fontId="6" fillId="0" borderId="9" xfId="0" applyFont="1" applyBorder="1" applyAlignment="1">
      <alignment horizontal="center"/>
    </xf>
    <xf numFmtId="0" fontId="0" fillId="0" borderId="15" xfId="0" applyBorder="1" applyAlignment="1">
      <alignment horizontal="center"/>
    </xf>
    <xf numFmtId="0" fontId="8" fillId="0" borderId="12" xfId="0" applyFont="1" applyBorder="1" applyAlignment="1">
      <alignment horizontal="center" wrapText="1"/>
    </xf>
    <xf numFmtId="164" fontId="6" fillId="0" borderId="5" xfId="0" applyNumberFormat="1" applyFont="1" applyBorder="1"/>
    <xf numFmtId="164" fontId="7" fillId="0" borderId="3" xfId="0" applyNumberFormat="1" applyFont="1" applyBorder="1"/>
    <xf numFmtId="0" fontId="0" fillId="6" borderId="7" xfId="0" applyFill="1" applyBorder="1" applyAlignment="1">
      <alignment horizontal="center"/>
    </xf>
    <xf numFmtId="0" fontId="8" fillId="6" borderId="12" xfId="0" applyFont="1" applyFill="1" applyBorder="1" applyAlignment="1">
      <alignment horizontal="center" wrapText="1"/>
    </xf>
    <xf numFmtId="0" fontId="0" fillId="4" borderId="1" xfId="0" applyFill="1" applyBorder="1" applyAlignment="1">
      <alignment horizontal="center"/>
    </xf>
    <xf numFmtId="0" fontId="8" fillId="4" borderId="12" xfId="0" applyFont="1" applyFill="1" applyBorder="1" applyAlignment="1">
      <alignment horizontal="center" wrapText="1"/>
    </xf>
    <xf numFmtId="0" fontId="0" fillId="7" borderId="1" xfId="0" applyFill="1" applyBorder="1" applyAlignment="1">
      <alignment horizontal="center"/>
    </xf>
    <xf numFmtId="164" fontId="9" fillId="0" borderId="17" xfId="0" applyNumberFormat="1" applyFont="1" applyBorder="1"/>
    <xf numFmtId="0" fontId="9" fillId="0" borderId="8" xfId="0" applyFont="1" applyBorder="1" applyAlignment="1">
      <alignment horizontal="center" wrapText="1"/>
    </xf>
    <xf numFmtId="164" fontId="9" fillId="0" borderId="6" xfId="0" applyNumberFormat="1" applyFont="1" applyBorder="1"/>
    <xf numFmtId="164" fontId="9" fillId="0" borderId="2" xfId="0" applyNumberFormat="1" applyFont="1" applyBorder="1"/>
    <xf numFmtId="0" fontId="14" fillId="0" borderId="0" xfId="0" applyFont="1"/>
    <xf numFmtId="0" fontId="16" fillId="8" borderId="19" xfId="0" applyFont="1" applyFill="1" applyBorder="1"/>
    <xf numFmtId="0" fontId="17" fillId="0" borderId="0" xfId="0" applyFont="1"/>
    <xf numFmtId="0" fontId="15" fillId="8" borderId="18" xfId="0" applyFont="1" applyFill="1" applyBorder="1"/>
    <xf numFmtId="0" fontId="0" fillId="0" borderId="0" xfId="0" applyAlignment="1">
      <alignment vertical="center"/>
    </xf>
    <xf numFmtId="0" fontId="20" fillId="10" borderId="27" xfId="0" applyFont="1" applyFill="1" applyBorder="1" applyAlignment="1">
      <alignment vertical="center" wrapText="1"/>
    </xf>
    <xf numFmtId="0" fontId="20" fillId="10" borderId="19" xfId="0" applyFont="1" applyFill="1" applyBorder="1" applyAlignment="1">
      <alignment vertical="center" wrapText="1"/>
    </xf>
    <xf numFmtId="0" fontId="0" fillId="0" borderId="0" xfId="0" applyAlignment="1">
      <alignment vertical="top" wrapText="1"/>
    </xf>
    <xf numFmtId="0" fontId="21" fillId="11" borderId="3" xfId="0" applyFont="1" applyFill="1" applyBorder="1" applyAlignment="1">
      <alignment vertical="center" wrapText="1"/>
    </xf>
    <xf numFmtId="0" fontId="21" fillId="0" borderId="3" xfId="0" applyFont="1" applyBorder="1" applyAlignment="1">
      <alignment horizontal="center" vertical="center" wrapText="1"/>
    </xf>
    <xf numFmtId="44" fontId="21" fillId="11" borderId="3" xfId="2" applyFont="1" applyFill="1" applyBorder="1" applyAlignment="1" applyProtection="1">
      <alignment vertical="center" wrapText="1"/>
    </xf>
    <xf numFmtId="0" fontId="0" fillId="0" borderId="0" xfId="0" applyAlignment="1">
      <alignment wrapText="1"/>
    </xf>
    <xf numFmtId="0" fontId="21" fillId="0" borderId="0" xfId="0" applyFont="1" applyAlignment="1">
      <alignment vertical="center"/>
    </xf>
    <xf numFmtId="166" fontId="20" fillId="10" borderId="19" xfId="0" applyNumberFormat="1" applyFont="1" applyFill="1" applyBorder="1" applyAlignment="1">
      <alignment vertical="center"/>
    </xf>
    <xf numFmtId="0" fontId="20" fillId="10" borderId="4" xfId="0" applyFont="1" applyFill="1" applyBorder="1" applyAlignment="1">
      <alignment vertical="center"/>
    </xf>
    <xf numFmtId="0" fontId="20" fillId="10" borderId="27" xfId="0" applyFont="1" applyFill="1" applyBorder="1" applyAlignment="1">
      <alignment vertical="center"/>
    </xf>
    <xf numFmtId="0" fontId="20" fillId="10" borderId="19" xfId="0" applyFont="1" applyFill="1" applyBorder="1" applyAlignment="1">
      <alignment vertical="center"/>
    </xf>
    <xf numFmtId="0" fontId="24" fillId="11" borderId="3" xfId="0" applyFont="1" applyFill="1" applyBorder="1" applyAlignment="1">
      <alignment vertical="center"/>
    </xf>
    <xf numFmtId="0" fontId="21" fillId="0" borderId="3" xfId="0" applyFont="1" applyBorder="1" applyAlignment="1">
      <alignment vertical="center" wrapText="1"/>
    </xf>
    <xf numFmtId="44" fontId="21" fillId="11" borderId="3" xfId="2" applyFont="1" applyFill="1" applyBorder="1" applyAlignment="1" applyProtection="1">
      <alignment vertical="center"/>
    </xf>
    <xf numFmtId="0" fontId="25" fillId="0" borderId="0" xfId="0" applyFont="1" applyAlignment="1">
      <alignment vertical="center"/>
    </xf>
    <xf numFmtId="44" fontId="20" fillId="10" borderId="19" xfId="2" applyFont="1" applyFill="1" applyBorder="1" applyAlignment="1" applyProtection="1">
      <alignment vertical="center"/>
    </xf>
    <xf numFmtId="0" fontId="21" fillId="0" borderId="0" xfId="0" applyFont="1"/>
    <xf numFmtId="166" fontId="18" fillId="0" borderId="20" xfId="0" applyNumberFormat="1" applyFont="1" applyBorder="1"/>
    <xf numFmtId="166" fontId="16" fillId="8" borderId="20" xfId="0" applyNumberFormat="1" applyFont="1" applyFill="1" applyBorder="1"/>
    <xf numFmtId="0" fontId="25" fillId="0" borderId="0" xfId="0" applyFont="1"/>
    <xf numFmtId="0" fontId="26" fillId="0" borderId="13" xfId="0" applyFont="1" applyBorder="1" applyAlignment="1">
      <alignment vertical="center"/>
    </xf>
    <xf numFmtId="0" fontId="18" fillId="0" borderId="26" xfId="0" applyFont="1" applyBorder="1" applyAlignment="1">
      <alignment vertical="center" wrapText="1"/>
    </xf>
    <xf numFmtId="0" fontId="21" fillId="0" borderId="26" xfId="0" applyFont="1" applyBorder="1"/>
    <xf numFmtId="0" fontId="26" fillId="0" borderId="26" xfId="0" applyFont="1" applyBorder="1" applyAlignment="1">
      <alignment vertical="center"/>
    </xf>
    <xf numFmtId="0" fontId="27" fillId="0" borderId="26" xfId="0" applyFont="1" applyBorder="1" applyAlignment="1">
      <alignment horizontal="left" vertical="center" wrapText="1" indent="2"/>
    </xf>
    <xf numFmtId="0" fontId="18" fillId="0" borderId="26" xfId="0" applyFont="1" applyBorder="1" applyAlignment="1">
      <alignment horizontal="left" vertical="center" wrapText="1" indent="2"/>
    </xf>
    <xf numFmtId="0" fontId="21" fillId="0" borderId="26" xfId="0" applyFont="1" applyBorder="1" applyAlignment="1">
      <alignment vertical="top" wrapText="1"/>
    </xf>
    <xf numFmtId="0" fontId="4" fillId="12" borderId="25" xfId="0" applyFont="1" applyFill="1" applyBorder="1" applyAlignment="1">
      <alignment horizontal="left" vertical="top" wrapText="1"/>
    </xf>
    <xf numFmtId="0" fontId="4" fillId="12" borderId="29" xfId="0" applyFont="1" applyFill="1" applyBorder="1" applyAlignment="1">
      <alignment horizontal="left" vertical="top" wrapText="1"/>
    </xf>
    <xf numFmtId="0" fontId="4" fillId="9" borderId="30" xfId="0" applyFont="1" applyFill="1" applyBorder="1" applyAlignment="1">
      <alignment horizontal="left" vertical="top" wrapText="1"/>
    </xf>
    <xf numFmtId="0" fontId="4" fillId="9" borderId="32" xfId="0" applyFont="1" applyFill="1" applyBorder="1" applyAlignment="1">
      <alignment horizontal="left" vertical="top" wrapText="1"/>
    </xf>
    <xf numFmtId="0" fontId="4" fillId="9" borderId="33" xfId="0" applyFont="1" applyFill="1" applyBorder="1" applyAlignment="1">
      <alignment horizontal="left" vertical="top" wrapText="1"/>
    </xf>
    <xf numFmtId="0" fontId="0" fillId="0" borderId="0" xfId="0" applyAlignment="1">
      <alignment horizontal="left"/>
    </xf>
    <xf numFmtId="0" fontId="14" fillId="0" borderId="0" xfId="0" applyFont="1" applyAlignment="1">
      <alignment horizontal="left"/>
    </xf>
    <xf numFmtId="0" fontId="2" fillId="5" borderId="0" xfId="0" applyFont="1" applyFill="1" applyAlignment="1">
      <alignment horizontal="left"/>
    </xf>
    <xf numFmtId="0" fontId="9" fillId="5" borderId="0" xfId="0" applyFont="1" applyFill="1"/>
    <xf numFmtId="0" fontId="0" fillId="5" borderId="0" xfId="0" applyFill="1"/>
    <xf numFmtId="164" fontId="0" fillId="0" borderId="26" xfId="0" applyNumberFormat="1" applyBorder="1"/>
    <xf numFmtId="44" fontId="23" fillId="2" borderId="3" xfId="2" applyFont="1" applyFill="1" applyBorder="1" applyAlignment="1" applyProtection="1">
      <alignment vertical="center" wrapText="1"/>
      <protection locked="0"/>
    </xf>
    <xf numFmtId="165" fontId="23" fillId="2" borderId="3" xfId="0" applyNumberFormat="1" applyFont="1" applyFill="1" applyBorder="1" applyAlignment="1" applyProtection="1">
      <alignment vertical="center"/>
      <protection locked="0"/>
    </xf>
    <xf numFmtId="0" fontId="24" fillId="11" borderId="3" xfId="0" applyFont="1" applyFill="1" applyBorder="1" applyAlignment="1">
      <alignment vertical="center" wrapText="1"/>
    </xf>
    <xf numFmtId="0" fontId="20" fillId="0" borderId="0" xfId="0" applyFont="1" applyAlignment="1">
      <alignment horizontal="right" vertical="center"/>
    </xf>
    <xf numFmtId="166" fontId="20" fillId="0" borderId="0" xfId="0" applyNumberFormat="1" applyFont="1" applyAlignment="1">
      <alignment vertical="center"/>
    </xf>
    <xf numFmtId="164" fontId="7" fillId="2" borderId="3" xfId="0" applyNumberFormat="1" applyFont="1" applyFill="1" applyBorder="1" applyProtection="1">
      <protection locked="0"/>
    </xf>
    <xf numFmtId="0" fontId="31" fillId="0" borderId="0" xfId="0" applyFont="1"/>
    <xf numFmtId="164" fontId="0" fillId="0" borderId="0" xfId="0" applyNumberFormat="1"/>
    <xf numFmtId="0" fontId="0" fillId="3" borderId="7" xfId="0" applyFill="1" applyBorder="1"/>
    <xf numFmtId="0" fontId="0" fillId="3" borderId="5" xfId="0" applyFill="1" applyBorder="1"/>
    <xf numFmtId="0" fontId="0" fillId="3" borderId="5" xfId="0" applyFill="1" applyBorder="1" applyAlignment="1">
      <alignment horizontal="right"/>
    </xf>
    <xf numFmtId="164" fontId="9" fillId="2" borderId="6" xfId="0" applyNumberFormat="1" applyFont="1" applyFill="1" applyBorder="1"/>
    <xf numFmtId="0" fontId="6" fillId="0" borderId="11" xfId="0" applyFont="1" applyBorder="1"/>
    <xf numFmtId="0" fontId="6" fillId="0" borderId="39" xfId="0" applyFont="1" applyBorder="1"/>
    <xf numFmtId="0" fontId="6" fillId="0" borderId="13" xfId="0" applyFont="1" applyBorder="1"/>
    <xf numFmtId="0" fontId="6" fillId="0" borderId="13" xfId="0" applyFont="1" applyBorder="1" applyAlignment="1">
      <alignment horizontal="center" wrapText="1"/>
    </xf>
    <xf numFmtId="0" fontId="6" fillId="0" borderId="13" xfId="0" applyFont="1" applyBorder="1" applyAlignment="1">
      <alignment horizontal="right"/>
    </xf>
    <xf numFmtId="164" fontId="6" fillId="0" borderId="14" xfId="0" applyNumberFormat="1" applyFont="1" applyBorder="1"/>
    <xf numFmtId="0" fontId="0" fillId="0" borderId="40" xfId="0" applyBorder="1" applyAlignment="1">
      <alignment horizontal="center"/>
    </xf>
    <xf numFmtId="0" fontId="0" fillId="0" borderId="41" xfId="0" applyBorder="1"/>
    <xf numFmtId="0" fontId="0" fillId="0" borderId="36" xfId="0" applyBorder="1" applyAlignment="1">
      <alignment wrapText="1"/>
    </xf>
    <xf numFmtId="0" fontId="0" fillId="0" borderId="36" xfId="0" applyBorder="1" applyAlignment="1">
      <alignment horizontal="center" wrapText="1"/>
    </xf>
    <xf numFmtId="0" fontId="0" fillId="0" borderId="36" xfId="0" applyBorder="1"/>
    <xf numFmtId="0" fontId="32" fillId="0" borderId="36" xfId="0" applyFont="1" applyBorder="1" applyAlignment="1">
      <alignment vertical="top"/>
    </xf>
    <xf numFmtId="0" fontId="32" fillId="0" borderId="36" xfId="0" applyFont="1" applyBorder="1" applyAlignment="1">
      <alignment horizontal="right" vertical="top"/>
    </xf>
    <xf numFmtId="0" fontId="0" fillId="0" borderId="1" xfId="0" applyBorder="1" applyAlignment="1">
      <alignment horizontal="center"/>
    </xf>
    <xf numFmtId="0" fontId="0" fillId="0" borderId="19" xfId="0" applyBorder="1"/>
    <xf numFmtId="0" fontId="0" fillId="0" borderId="3" xfId="0" applyBorder="1" applyAlignment="1">
      <alignment wrapText="1"/>
    </xf>
    <xf numFmtId="0" fontId="0" fillId="0" borderId="3" xfId="0" applyBorder="1" applyAlignment="1">
      <alignment horizontal="center" wrapText="1"/>
    </xf>
    <xf numFmtId="0" fontId="0" fillId="0" borderId="3" xfId="0" applyBorder="1"/>
    <xf numFmtId="0" fontId="32" fillId="0" borderId="3" xfId="0" applyFont="1" applyBorder="1" applyAlignment="1">
      <alignment vertical="top"/>
    </xf>
    <xf numFmtId="0" fontId="32" fillId="0" borderId="3" xfId="0" applyFont="1" applyBorder="1" applyAlignment="1">
      <alignment horizontal="right" vertical="top"/>
    </xf>
    <xf numFmtId="0" fontId="25" fillId="0" borderId="3" xfId="0" applyFont="1" applyBorder="1" applyAlignment="1">
      <alignment wrapText="1"/>
    </xf>
    <xf numFmtId="0" fontId="25" fillId="0" borderId="3" xfId="0" applyFont="1" applyBorder="1"/>
    <xf numFmtId="0" fontId="25" fillId="0" borderId="3" xfId="0" applyFont="1" applyBorder="1" applyAlignment="1">
      <alignment horizontal="right"/>
    </xf>
    <xf numFmtId="0" fontId="33" fillId="0" borderId="3" xfId="0" applyFont="1" applyBorder="1" applyAlignment="1">
      <alignment vertical="top"/>
    </xf>
    <xf numFmtId="0" fontId="6" fillId="0" borderId="3" xfId="0" applyFont="1" applyBorder="1" applyAlignment="1">
      <alignment horizontal="center" wrapText="1"/>
    </xf>
    <xf numFmtId="0" fontId="33" fillId="0" borderId="19" xfId="0" applyFont="1" applyBorder="1" applyAlignment="1">
      <alignment vertical="top"/>
    </xf>
    <xf numFmtId="0" fontId="0" fillId="0" borderId="13" xfId="0" applyBorder="1"/>
    <xf numFmtId="0" fontId="33" fillId="0" borderId="13" xfId="0" applyFont="1" applyBorder="1" applyAlignment="1">
      <alignment vertical="top"/>
    </xf>
    <xf numFmtId="0" fontId="33" fillId="0" borderId="13" xfId="0" applyFont="1" applyBorder="1" applyAlignment="1">
      <alignment horizontal="right" vertical="top"/>
    </xf>
    <xf numFmtId="49" fontId="33" fillId="0" borderId="0" xfId="0" applyNumberFormat="1" applyFont="1"/>
    <xf numFmtId="49" fontId="33" fillId="0" borderId="3" xfId="0" applyNumberFormat="1" applyFont="1" applyBorder="1"/>
    <xf numFmtId="49" fontId="33" fillId="0" borderId="3" xfId="0" applyNumberFormat="1" applyFont="1" applyBorder="1" applyAlignment="1">
      <alignment horizontal="right"/>
    </xf>
    <xf numFmtId="49" fontId="0" fillId="0" borderId="3" xfId="0" applyNumberFormat="1" applyBorder="1"/>
    <xf numFmtId="0" fontId="34" fillId="0" borderId="1" xfId="0" applyFont="1" applyBorder="1" applyAlignment="1">
      <alignment horizontal="center"/>
    </xf>
    <xf numFmtId="0" fontId="6" fillId="0" borderId="42" xfId="0" applyFont="1" applyBorder="1"/>
    <xf numFmtId="0" fontId="6" fillId="0" borderId="43" xfId="0" applyFont="1" applyBorder="1" applyAlignment="1">
      <alignment horizontal="center"/>
    </xf>
    <xf numFmtId="0" fontId="6" fillId="0" borderId="43" xfId="0" applyFont="1" applyBorder="1"/>
    <xf numFmtId="0" fontId="6" fillId="0" borderId="43" xfId="0" applyFont="1" applyBorder="1" applyAlignment="1">
      <alignment horizontal="center" wrapText="1"/>
    </xf>
    <xf numFmtId="0" fontId="0" fillId="0" borderId="43" xfId="0" applyBorder="1"/>
    <xf numFmtId="0" fontId="0" fillId="0" borderId="43" xfId="0" applyBorder="1" applyAlignment="1">
      <alignment horizontal="right"/>
    </xf>
    <xf numFmtId="0" fontId="0" fillId="0" borderId="0" xfId="0" applyAlignment="1">
      <alignment horizontal="center" wrapText="1"/>
    </xf>
    <xf numFmtId="0" fontId="33" fillId="0" borderId="0" xfId="0" applyFont="1" applyAlignment="1">
      <alignment vertical="top"/>
    </xf>
    <xf numFmtId="0" fontId="33" fillId="0" borderId="0" xfId="0" applyFont="1" applyAlignment="1">
      <alignment horizontal="right" vertical="top"/>
    </xf>
    <xf numFmtId="0" fontId="35" fillId="0" borderId="1" xfId="0" applyFont="1" applyBorder="1" applyAlignment="1">
      <alignment horizontal="center" vertical="center" wrapText="1"/>
    </xf>
    <xf numFmtId="0" fontId="33" fillId="0" borderId="3" xfId="0" applyFont="1" applyBorder="1"/>
    <xf numFmtId="0" fontId="0" fillId="0" borderId="45" xfId="0" applyBorder="1"/>
    <xf numFmtId="0" fontId="0" fillId="0" borderId="46" xfId="0" applyBorder="1" applyAlignment="1">
      <alignment horizontal="center"/>
    </xf>
    <xf numFmtId="0" fontId="0" fillId="0" borderId="46" xfId="0" applyBorder="1"/>
    <xf numFmtId="0" fontId="0" fillId="0" borderId="46" xfId="0" applyBorder="1" applyAlignment="1">
      <alignment horizontal="center" wrapText="1"/>
    </xf>
    <xf numFmtId="1" fontId="0" fillId="0" borderId="46" xfId="0" applyNumberFormat="1" applyBorder="1"/>
    <xf numFmtId="0" fontId="0" fillId="0" borderId="46" xfId="0" applyBorder="1" applyAlignment="1">
      <alignment horizontal="right"/>
    </xf>
    <xf numFmtId="164" fontId="10" fillId="0" borderId="26" xfId="0" applyNumberFormat="1" applyFont="1" applyBorder="1"/>
    <xf numFmtId="164" fontId="9" fillId="0" borderId="38" xfId="0" applyNumberFormat="1" applyFont="1" applyBorder="1"/>
    <xf numFmtId="0" fontId="0" fillId="16" borderId="37" xfId="0" applyFill="1" applyBorder="1" applyAlignment="1">
      <alignment horizontal="center"/>
    </xf>
    <xf numFmtId="164" fontId="7" fillId="0" borderId="3" xfId="0" applyNumberFormat="1" applyFont="1" applyBorder="1" applyProtection="1">
      <protection locked="0"/>
    </xf>
    <xf numFmtId="164" fontId="7" fillId="0" borderId="5" xfId="0" applyNumberFormat="1" applyFont="1" applyBorder="1" applyProtection="1">
      <protection locked="0"/>
    </xf>
    <xf numFmtId="0" fontId="0" fillId="13" borderId="19" xfId="0" applyFill="1" applyBorder="1" applyAlignment="1">
      <alignment horizontal="center"/>
    </xf>
    <xf numFmtId="0" fontId="0" fillId="15" borderId="19" xfId="0" applyFill="1" applyBorder="1" applyAlignment="1">
      <alignment horizontal="center"/>
    </xf>
    <xf numFmtId="0" fontId="0" fillId="0" borderId="48" xfId="0" applyBorder="1"/>
    <xf numFmtId="164" fontId="9" fillId="0" borderId="4" xfId="0" applyNumberFormat="1" applyFont="1" applyBorder="1"/>
    <xf numFmtId="0" fontId="8" fillId="14" borderId="12" xfId="0" applyFont="1" applyFill="1" applyBorder="1" applyAlignment="1">
      <alignment horizontal="center" wrapText="1"/>
    </xf>
    <xf numFmtId="0" fontId="30" fillId="0" borderId="49" xfId="0" applyFont="1" applyBorder="1"/>
    <xf numFmtId="164" fontId="6" fillId="0" borderId="44" xfId="0" applyNumberFormat="1" applyFont="1" applyBorder="1"/>
    <xf numFmtId="164" fontId="0" fillId="0" borderId="47" xfId="0" applyNumberFormat="1" applyBorder="1"/>
    <xf numFmtId="164" fontId="0" fillId="2" borderId="10" xfId="0" applyNumberFormat="1" applyFill="1" applyBorder="1" applyProtection="1">
      <protection locked="0" hidden="1"/>
    </xf>
    <xf numFmtId="164" fontId="0" fillId="2" borderId="2" xfId="0" applyNumberFormat="1" applyFill="1" applyBorder="1" applyProtection="1">
      <protection locked="0" hidden="1"/>
    </xf>
    <xf numFmtId="0" fontId="0" fillId="0" borderId="0" xfId="0" applyAlignment="1">
      <alignment horizontal="center"/>
    </xf>
    <xf numFmtId="0" fontId="29" fillId="8" borderId="0" xfId="0" applyFont="1" applyFill="1" applyAlignment="1">
      <alignment horizontal="left"/>
    </xf>
    <xf numFmtId="0" fontId="16" fillId="8" borderId="0" xfId="0" applyFont="1" applyFill="1" applyAlignment="1">
      <alignment horizontal="left"/>
    </xf>
    <xf numFmtId="0" fontId="16" fillId="8" borderId="35" xfId="0" applyFont="1" applyFill="1" applyBorder="1" applyAlignment="1">
      <alignment horizontal="left"/>
    </xf>
    <xf numFmtId="0" fontId="18" fillId="0" borderId="0" xfId="0" applyFont="1" applyAlignment="1">
      <alignment horizontal="left" wrapText="1"/>
    </xf>
    <xf numFmtId="0" fontId="18" fillId="0" borderId="35" xfId="0" applyFont="1" applyBorder="1" applyAlignment="1">
      <alignment horizontal="left" wrapText="1"/>
    </xf>
    <xf numFmtId="0" fontId="3" fillId="0" borderId="0" xfId="0" applyFont="1" applyAlignment="1"/>
    <xf numFmtId="0" fontId="30" fillId="0" borderId="7"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19" fillId="10" borderId="4" xfId="0" applyFont="1" applyFill="1" applyBorder="1" applyAlignment="1">
      <alignment horizontal="left" vertical="top" wrapText="1"/>
    </xf>
    <xf numFmtId="0" fontId="19" fillId="10" borderId="27" xfId="0" applyFont="1" applyFill="1" applyBorder="1" applyAlignment="1">
      <alignment horizontal="left" vertical="top" wrapText="1"/>
    </xf>
    <xf numFmtId="0" fontId="19" fillId="10" borderId="19" xfId="0" applyFont="1" applyFill="1" applyBorder="1" applyAlignment="1">
      <alignment horizontal="left" vertical="top" wrapText="1"/>
    </xf>
    <xf numFmtId="0" fontId="20" fillId="10" borderId="4" xfId="0" applyFont="1" applyFill="1" applyBorder="1" applyAlignment="1">
      <alignment horizontal="left" vertical="center" wrapText="1"/>
    </xf>
    <xf numFmtId="0" fontId="20" fillId="10" borderId="27" xfId="0" applyFont="1" applyFill="1" applyBorder="1" applyAlignment="1">
      <alignment horizontal="left" vertical="center" wrapText="1"/>
    </xf>
    <xf numFmtId="0" fontId="20" fillId="10" borderId="4" xfId="0" applyFont="1" applyFill="1" applyBorder="1" applyAlignment="1">
      <alignment horizontal="right" vertical="center"/>
    </xf>
    <xf numFmtId="0" fontId="20" fillId="10" borderId="27" xfId="0" applyFont="1" applyFill="1" applyBorder="1" applyAlignment="1">
      <alignment horizontal="right" vertical="center"/>
    </xf>
    <xf numFmtId="0" fontId="0" fillId="0" borderId="28" xfId="0" applyBorder="1" applyAlignment="1">
      <alignment horizontal="center" wrapText="1"/>
    </xf>
    <xf numFmtId="0" fontId="22" fillId="0" borderId="4" xfId="0" applyFont="1" applyBorder="1" applyAlignment="1">
      <alignment horizontal="left" vertical="center" wrapText="1"/>
    </xf>
    <xf numFmtId="0" fontId="22" fillId="0" borderId="19" xfId="0" applyFont="1" applyBorder="1" applyAlignment="1">
      <alignment horizontal="left" vertical="center" wrapText="1"/>
    </xf>
    <xf numFmtId="0" fontId="4" fillId="9" borderId="31" xfId="0" applyFont="1" applyFill="1" applyBorder="1" applyAlignment="1" applyProtection="1">
      <alignment horizontal="center" vertical="top" wrapText="1"/>
      <protection locked="0" hidden="1"/>
    </xf>
    <xf numFmtId="0" fontId="4" fillId="9" borderId="34" xfId="0" applyFont="1" applyFill="1" applyBorder="1" applyAlignment="1" applyProtection="1">
      <alignment horizontal="center" vertical="top" wrapText="1"/>
      <protection locked="0" hidden="1"/>
    </xf>
    <xf numFmtId="0" fontId="4" fillId="9" borderId="21" xfId="0" applyFont="1" applyFill="1" applyBorder="1" applyAlignment="1" applyProtection="1">
      <alignment horizontal="center" vertical="top" wrapText="1"/>
      <protection locked="0" hidden="1"/>
    </xf>
    <xf numFmtId="0" fontId="4" fillId="9" borderId="22" xfId="0" applyFont="1" applyFill="1" applyBorder="1" applyAlignment="1" applyProtection="1">
      <alignment horizontal="center" vertical="top" wrapText="1"/>
      <protection locked="0" hidden="1"/>
    </xf>
    <xf numFmtId="0" fontId="4" fillId="9" borderId="23" xfId="0" applyFont="1" applyFill="1" applyBorder="1" applyAlignment="1" applyProtection="1">
      <alignment horizontal="center" vertical="top" wrapText="1"/>
      <protection locked="0" hidden="1"/>
    </xf>
    <xf numFmtId="0" fontId="4" fillId="9" borderId="24" xfId="0" applyFont="1" applyFill="1" applyBorder="1" applyAlignment="1" applyProtection="1">
      <alignment horizontal="center" vertical="top" wrapText="1"/>
      <protection locked="0" hidden="1"/>
    </xf>
  </cellXfs>
  <cellStyles count="3">
    <cellStyle name="Standaard" xfId="0" builtinId="0"/>
    <cellStyle name="Valuta" xfId="2" builtinId="4"/>
    <cellStyle name="Valuta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411338</xdr:colOff>
      <xdr:row>2</xdr:row>
      <xdr:rowOff>186840</xdr:rowOff>
    </xdr:to>
    <xdr:pic>
      <xdr:nvPicPr>
        <xdr:cNvPr id="2" name="Afbeelding 1">
          <a:extLst>
            <a:ext uri="{FF2B5EF4-FFF2-40B4-BE49-F238E27FC236}">
              <a16:creationId xmlns:a16="http://schemas.microsoft.com/office/drawing/2014/main" id="{7D38B90A-1E66-46F3-967A-1F4224C0BC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35600" y="0"/>
          <a:ext cx="1643238" cy="9488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6254750</xdr:colOff>
      <xdr:row>0</xdr:row>
      <xdr:rowOff>0</xdr:rowOff>
    </xdr:from>
    <xdr:to>
      <xdr:col>3</xdr:col>
      <xdr:colOff>646288</xdr:colOff>
      <xdr:row>0</xdr:row>
      <xdr:rowOff>948840</xdr:rowOff>
    </xdr:to>
    <xdr:pic>
      <xdr:nvPicPr>
        <xdr:cNvPr id="2" name="Afbeelding 1">
          <a:extLst>
            <a:ext uri="{FF2B5EF4-FFF2-40B4-BE49-F238E27FC236}">
              <a16:creationId xmlns:a16="http://schemas.microsoft.com/office/drawing/2014/main" id="{9B9C4016-21DE-449E-B7AB-99A75DB7BD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750" y="0"/>
          <a:ext cx="1643238" cy="9488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1009650</xdr:colOff>
      <xdr:row>0</xdr:row>
      <xdr:rowOff>50800</xdr:rowOff>
    </xdr:from>
    <xdr:to>
      <xdr:col>7</xdr:col>
      <xdr:colOff>189088</xdr:colOff>
      <xdr:row>4</xdr:row>
      <xdr:rowOff>212240</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72225" y="50800"/>
          <a:ext cx="1589263" cy="9710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5</xdr:col>
      <xdr:colOff>450849</xdr:colOff>
      <xdr:row>0</xdr:row>
      <xdr:rowOff>910740</xdr:rowOff>
    </xdr:to>
    <xdr:pic>
      <xdr:nvPicPr>
        <xdr:cNvPr id="3" name="Afbeelding 2">
          <a:extLst>
            <a:ext uri="{FF2B5EF4-FFF2-40B4-BE49-F238E27FC236}">
              <a16:creationId xmlns:a16="http://schemas.microsoft.com/office/drawing/2014/main" id="{2CE4BE8B-4EBD-4A99-A54D-56B860FB9F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38444" y="0"/>
          <a:ext cx="1643238" cy="91074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1"/>
  <sheetViews>
    <sheetView workbookViewId="0">
      <selection activeCell="A25" sqref="A25"/>
    </sheetView>
  </sheetViews>
  <sheetFormatPr defaultColWidth="8.81640625" defaultRowHeight="14" x14ac:dyDescent="0.3"/>
  <cols>
    <col min="1" max="1" width="77.81640625" style="55" customWidth="1"/>
    <col min="2" max="16384" width="8.81640625" style="55"/>
  </cols>
  <sheetData>
    <row r="1" spans="1:1" ht="30" customHeight="1" x14ac:dyDescent="0.3"/>
    <row r="2" spans="1:1" ht="30" customHeight="1" x14ac:dyDescent="0.3"/>
    <row r="3" spans="1:1" ht="30" customHeight="1" x14ac:dyDescent="0.3"/>
    <row r="4" spans="1:1" x14ac:dyDescent="0.3">
      <c r="A4" s="56" t="s">
        <v>0</v>
      </c>
    </row>
    <row r="5" spans="1:1" ht="28.5" customHeight="1" x14ac:dyDescent="0.3">
      <c r="A5" s="57" t="s">
        <v>1</v>
      </c>
    </row>
    <row r="6" spans="1:1" ht="25" x14ac:dyDescent="0.3">
      <c r="A6" s="62" t="s">
        <v>2</v>
      </c>
    </row>
    <row r="7" spans="1:1" x14ac:dyDescent="0.3">
      <c r="A7" s="62"/>
    </row>
    <row r="8" spans="1:1" ht="66" customHeight="1" x14ac:dyDescent="0.3">
      <c r="A8" s="57" t="s">
        <v>3</v>
      </c>
    </row>
    <row r="9" spans="1:1" x14ac:dyDescent="0.3">
      <c r="A9" s="58"/>
    </row>
    <row r="10" spans="1:1" x14ac:dyDescent="0.3">
      <c r="A10" s="59" t="s">
        <v>4</v>
      </c>
    </row>
    <row r="11" spans="1:1" ht="57.75" customHeight="1" x14ac:dyDescent="0.3">
      <c r="A11" s="57" t="s">
        <v>5</v>
      </c>
    </row>
    <row r="12" spans="1:1" x14ac:dyDescent="0.3">
      <c r="A12" s="58"/>
    </row>
    <row r="13" spans="1:1" ht="25" x14ac:dyDescent="0.3">
      <c r="A13" s="57" t="s">
        <v>6</v>
      </c>
    </row>
    <row r="14" spans="1:1" x14ac:dyDescent="0.3">
      <c r="A14" s="58"/>
    </row>
    <row r="15" spans="1:1" x14ac:dyDescent="0.3">
      <c r="A15" s="58"/>
    </row>
    <row r="16" spans="1:1" x14ac:dyDescent="0.3">
      <c r="A16" s="60" t="s">
        <v>7</v>
      </c>
    </row>
    <row r="17" spans="1:1" ht="62.5" x14ac:dyDescent="0.3">
      <c r="A17" s="61" t="s">
        <v>8</v>
      </c>
    </row>
    <row r="18" spans="1:1" x14ac:dyDescent="0.3">
      <c r="A18" s="58"/>
    </row>
    <row r="19" spans="1:1" x14ac:dyDescent="0.3">
      <c r="A19" s="60" t="s">
        <v>9</v>
      </c>
    </row>
    <row r="20" spans="1:1" ht="50" x14ac:dyDescent="0.3">
      <c r="A20" s="61" t="s">
        <v>10</v>
      </c>
    </row>
    <row r="21" spans="1:1" x14ac:dyDescent="0.3">
      <c r="A21" s="6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7"/>
  <sheetViews>
    <sheetView tabSelected="1" topLeftCell="A9" workbookViewId="0">
      <selection activeCell="B9" sqref="B9"/>
    </sheetView>
  </sheetViews>
  <sheetFormatPr defaultRowHeight="14.5" x14ac:dyDescent="0.35"/>
  <cols>
    <col min="1" max="1" width="36.1796875" customWidth="1"/>
    <col min="2" max="2" width="48.54296875" customWidth="1"/>
    <col min="3" max="3" width="14.1796875" bestFit="1" customWidth="1"/>
    <col min="4" max="4" width="14.453125" customWidth="1"/>
    <col min="5" max="5" width="23.1796875" customWidth="1"/>
  </cols>
  <sheetData>
    <row r="1" spans="1:7" ht="107.15" customHeight="1" x14ac:dyDescent="0.35">
      <c r="A1" s="152"/>
      <c r="B1" s="152"/>
      <c r="C1" s="30"/>
      <c r="D1" s="30"/>
      <c r="E1" s="30"/>
      <c r="F1" s="30"/>
      <c r="G1" s="30"/>
    </row>
    <row r="2" spans="1:7" ht="23.5" customHeight="1" x14ac:dyDescent="0.4">
      <c r="A2" s="153" t="s">
        <v>11</v>
      </c>
      <c r="B2" s="153"/>
      <c r="C2" s="33"/>
      <c r="D2" s="30"/>
      <c r="E2" s="30"/>
      <c r="F2" s="30"/>
      <c r="G2" s="30"/>
    </row>
    <row r="3" spans="1:7" x14ac:dyDescent="0.35">
      <c r="A3" s="68"/>
      <c r="B3" s="69"/>
      <c r="C3" s="30"/>
      <c r="D3" s="30"/>
      <c r="E3" s="30"/>
      <c r="F3" s="30"/>
      <c r="G3" s="30"/>
    </row>
    <row r="4" spans="1:7" ht="38.5" customHeight="1" x14ac:dyDescent="0.35">
      <c r="A4" s="154" t="s">
        <v>12</v>
      </c>
      <c r="B4" s="155"/>
      <c r="C4" s="31" t="s">
        <v>13</v>
      </c>
      <c r="D4" s="32"/>
      <c r="E4" s="32"/>
      <c r="F4" s="32"/>
      <c r="G4" s="32"/>
    </row>
    <row r="5" spans="1:7" ht="38.5" customHeight="1" x14ac:dyDescent="0.35">
      <c r="A5" s="156" t="s">
        <v>14</v>
      </c>
      <c r="B5" s="157"/>
      <c r="C5" s="53">
        <f>'3. PO, liftkeuringen + overig '!G20</f>
        <v>0</v>
      </c>
      <c r="D5" s="32"/>
      <c r="E5" s="32"/>
      <c r="F5" s="32"/>
    </row>
    <row r="6" spans="1:7" ht="38.5" customHeight="1" x14ac:dyDescent="0.35">
      <c r="A6" s="156" t="s">
        <v>15</v>
      </c>
      <c r="B6" s="157"/>
      <c r="C6" s="53">
        <f>'4. Manuurloon + toeslagen'!G19</f>
        <v>0</v>
      </c>
      <c r="D6" s="32"/>
      <c r="E6" s="32"/>
      <c r="F6" s="32"/>
    </row>
    <row r="7" spans="1:7" ht="38.5" customHeight="1" x14ac:dyDescent="0.35">
      <c r="A7" s="154" t="s">
        <v>16</v>
      </c>
      <c r="B7" s="155"/>
      <c r="C7" s="54">
        <f>SUM(C5:C6)</f>
        <v>0</v>
      </c>
      <c r="D7" s="32"/>
      <c r="E7" s="32"/>
      <c r="F7" s="32"/>
      <c r="G7" s="32"/>
    </row>
    <row r="11" spans="1:7" ht="15" thickBot="1" x14ac:dyDescent="0.4"/>
    <row r="12" spans="1:7" ht="15" thickBot="1" x14ac:dyDescent="0.4">
      <c r="A12" s="63" t="s">
        <v>17</v>
      </c>
      <c r="B12" s="64"/>
      <c r="C12" s="64"/>
    </row>
    <row r="13" spans="1:7" x14ac:dyDescent="0.35">
      <c r="A13" s="65"/>
      <c r="B13" s="172"/>
      <c r="C13" s="173"/>
    </row>
    <row r="14" spans="1:7" x14ac:dyDescent="0.35">
      <c r="A14" s="66" t="s">
        <v>18</v>
      </c>
      <c r="B14" s="174"/>
      <c r="C14" s="175"/>
    </row>
    <row r="15" spans="1:7" ht="15" thickBot="1" x14ac:dyDescent="0.4">
      <c r="A15" s="67"/>
      <c r="B15" s="176"/>
      <c r="C15" s="177"/>
    </row>
    <row r="16" spans="1:7" x14ac:dyDescent="0.35">
      <c r="A16" s="66"/>
      <c r="B16" s="172"/>
      <c r="C16" s="173"/>
    </row>
    <row r="17" spans="1:3" x14ac:dyDescent="0.35">
      <c r="A17" s="66" t="s">
        <v>19</v>
      </c>
      <c r="B17" s="174"/>
      <c r="C17" s="175"/>
    </row>
    <row r="18" spans="1:3" ht="15" thickBot="1" x14ac:dyDescent="0.4">
      <c r="A18" s="67"/>
      <c r="B18" s="176"/>
      <c r="C18" s="177"/>
    </row>
    <row r="19" spans="1:3" x14ac:dyDescent="0.35">
      <c r="A19" s="65"/>
      <c r="B19" s="172"/>
      <c r="C19" s="173"/>
    </row>
    <row r="20" spans="1:3" x14ac:dyDescent="0.35">
      <c r="A20" s="66" t="s">
        <v>20</v>
      </c>
      <c r="B20" s="174"/>
      <c r="C20" s="175"/>
    </row>
    <row r="21" spans="1:3" ht="15" thickBot="1" x14ac:dyDescent="0.4">
      <c r="A21" s="67"/>
      <c r="B21" s="176"/>
      <c r="C21" s="177"/>
    </row>
    <row r="22" spans="1:3" ht="14.5" customHeight="1" x14ac:dyDescent="0.35">
      <c r="A22" s="66"/>
      <c r="B22" s="172"/>
      <c r="C22" s="173"/>
    </row>
    <row r="23" spans="1:3" ht="14.5" customHeight="1" x14ac:dyDescent="0.35">
      <c r="A23" s="66" t="s">
        <v>21</v>
      </c>
      <c r="B23" s="174"/>
      <c r="C23" s="175"/>
    </row>
    <row r="24" spans="1:3" ht="14.5" customHeight="1" thickBot="1" x14ac:dyDescent="0.4">
      <c r="A24" s="67"/>
      <c r="B24" s="176"/>
      <c r="C24" s="177"/>
    </row>
    <row r="25" spans="1:3" ht="14.5" customHeight="1" x14ac:dyDescent="0.35">
      <c r="A25" s="66"/>
      <c r="B25" s="172"/>
      <c r="C25" s="173"/>
    </row>
    <row r="26" spans="1:3" ht="14.5" customHeight="1" x14ac:dyDescent="0.35">
      <c r="A26" s="66" t="s">
        <v>22</v>
      </c>
      <c r="B26" s="174"/>
      <c r="C26" s="175"/>
    </row>
    <row r="27" spans="1:3" ht="14.5" customHeight="1" thickBot="1" x14ac:dyDescent="0.4">
      <c r="A27" s="67"/>
      <c r="B27" s="176"/>
      <c r="C27" s="177"/>
    </row>
  </sheetData>
  <sheetProtection algorithmName="SHA-512" hashValue="9zEWNMvHJO3iQsjQaIjQ0lqOX2AYlYQCXNoU8JgxThvY6z6z4ZwYrapyDJd+BN4QpWA18paGELV55/q2IPmXNw==" saltValue="2X44qszRuO/K/TvLXEsSUQ==" spinCount="100000" sheet="1" objects="1" scenarios="1"/>
  <mergeCells count="11">
    <mergeCell ref="A1:B1"/>
    <mergeCell ref="B19:C21"/>
    <mergeCell ref="B22:C24"/>
    <mergeCell ref="B25:C27"/>
    <mergeCell ref="A2:B2"/>
    <mergeCell ref="A4:B4"/>
    <mergeCell ref="A5:B5"/>
    <mergeCell ref="A6:B6"/>
    <mergeCell ref="A7:B7"/>
    <mergeCell ref="B13:C15"/>
    <mergeCell ref="B16:C18"/>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L67"/>
  <sheetViews>
    <sheetView topLeftCell="A2" workbookViewId="0">
      <selection activeCell="L28" sqref="L28"/>
    </sheetView>
  </sheetViews>
  <sheetFormatPr defaultRowHeight="14.5" x14ac:dyDescent="0.35"/>
  <cols>
    <col min="1" max="1" width="1.81640625" customWidth="1"/>
    <col min="2" max="2" width="14.81640625" style="10" customWidth="1"/>
    <col min="3" max="3" width="26.54296875" customWidth="1"/>
    <col min="4" max="4" width="26.81640625" customWidth="1"/>
    <col min="5" max="5" width="27.26953125" bestFit="1" customWidth="1"/>
    <col min="6" max="6" width="17" customWidth="1"/>
    <col min="7" max="7" width="19.1796875" customWidth="1"/>
    <col min="8" max="8" width="18.7265625" bestFit="1" customWidth="1"/>
    <col min="9" max="9" width="12.1796875" customWidth="1"/>
    <col min="10" max="10" width="18.7265625" bestFit="1" customWidth="1"/>
    <col min="11" max="11" width="12.453125" style="4" customWidth="1"/>
    <col min="12" max="12" width="13.7265625" bestFit="1" customWidth="1"/>
  </cols>
  <sheetData>
    <row r="4" spans="2:11" ht="18.5" x14ac:dyDescent="0.45">
      <c r="B4" s="1" t="s">
        <v>23</v>
      </c>
      <c r="D4" s="2"/>
      <c r="E4" s="2"/>
      <c r="F4" s="158"/>
      <c r="G4" s="158"/>
      <c r="H4" s="2"/>
      <c r="I4" s="2"/>
      <c r="J4" s="2"/>
    </row>
    <row r="5" spans="2:11" ht="18.5" x14ac:dyDescent="0.45">
      <c r="B5" s="1" t="s">
        <v>24</v>
      </c>
      <c r="D5" s="2"/>
      <c r="E5" s="2"/>
      <c r="F5" s="2"/>
      <c r="G5" s="2"/>
      <c r="H5" s="2"/>
      <c r="I5" s="2"/>
      <c r="J5" s="2"/>
    </row>
    <row r="6" spans="2:11" x14ac:dyDescent="0.35">
      <c r="B6" s="2"/>
      <c r="D6" s="3"/>
      <c r="E6" s="2"/>
      <c r="F6" s="2"/>
      <c r="G6" s="2"/>
      <c r="H6" s="2"/>
      <c r="I6" s="2"/>
      <c r="J6" s="2"/>
    </row>
    <row r="7" spans="2:11" x14ac:dyDescent="0.35">
      <c r="B7" s="11" t="s">
        <v>25</v>
      </c>
      <c r="D7" s="3"/>
      <c r="E7" s="2"/>
      <c r="F7" s="2"/>
      <c r="G7" s="2"/>
      <c r="H7" s="2"/>
      <c r="I7" s="2"/>
      <c r="J7" s="2"/>
    </row>
    <row r="8" spans="2:11" x14ac:dyDescent="0.35">
      <c r="B8" s="11" t="s">
        <v>26</v>
      </c>
      <c r="D8" s="3"/>
      <c r="E8" s="2"/>
      <c r="F8" s="2"/>
      <c r="G8" s="2"/>
      <c r="H8" s="2"/>
      <c r="I8" s="2"/>
      <c r="J8" s="2"/>
    </row>
    <row r="9" spans="2:11" x14ac:dyDescent="0.35">
      <c r="B9" s="13" t="s">
        <v>27</v>
      </c>
      <c r="D9" s="3"/>
      <c r="E9" s="2"/>
      <c r="F9" s="2"/>
      <c r="G9" s="2"/>
      <c r="H9" s="2"/>
      <c r="I9" s="2"/>
      <c r="J9" s="2"/>
    </row>
    <row r="10" spans="2:11" x14ac:dyDescent="0.35">
      <c r="B10" s="13" t="s">
        <v>28</v>
      </c>
      <c r="D10" s="3"/>
      <c r="E10" s="2"/>
      <c r="F10" s="2"/>
      <c r="G10" s="2"/>
      <c r="H10" s="2"/>
      <c r="I10" s="2"/>
      <c r="J10" s="2"/>
    </row>
    <row r="11" spans="2:11" x14ac:dyDescent="0.35">
      <c r="C11" s="12"/>
      <c r="D11" s="3"/>
      <c r="E11" s="2"/>
      <c r="F11" s="2"/>
      <c r="G11" s="2"/>
      <c r="H11" s="2"/>
      <c r="I11" s="2"/>
      <c r="J11" s="2"/>
    </row>
    <row r="12" spans="2:11" ht="21.5" thickBot="1" x14ac:dyDescent="0.55000000000000004">
      <c r="C12" s="70" t="s">
        <v>29</v>
      </c>
      <c r="D12" s="1"/>
      <c r="E12" s="1"/>
      <c r="F12" s="71" t="s">
        <v>30</v>
      </c>
      <c r="G12" s="72"/>
    </row>
    <row r="13" spans="2:11" s="4" customFormat="1" ht="30" thickTop="1" thickBot="1" x14ac:dyDescent="0.4">
      <c r="B13" s="16" t="s">
        <v>31</v>
      </c>
      <c r="C13" s="22" t="s">
        <v>32</v>
      </c>
      <c r="D13" s="24" t="s">
        <v>33</v>
      </c>
      <c r="E13" s="146" t="s">
        <v>34</v>
      </c>
      <c r="F13" s="18" t="s">
        <v>35</v>
      </c>
      <c r="G13" s="27" t="s">
        <v>36</v>
      </c>
    </row>
    <row r="14" spans="2:11" ht="15" thickTop="1" x14ac:dyDescent="0.35">
      <c r="B14" s="21">
        <v>31</v>
      </c>
      <c r="C14" s="141">
        <f>L59</f>
        <v>0</v>
      </c>
      <c r="D14" s="9"/>
      <c r="E14" s="141"/>
      <c r="F14" s="19" t="s">
        <v>37</v>
      </c>
      <c r="G14" s="28">
        <f>C14</f>
        <v>0</v>
      </c>
      <c r="K14"/>
    </row>
    <row r="15" spans="2:11" x14ac:dyDescent="0.35">
      <c r="B15" s="23">
        <v>31</v>
      </c>
      <c r="C15" s="20"/>
      <c r="D15" s="79">
        <v>0</v>
      </c>
      <c r="E15" s="140"/>
      <c r="F15" s="7">
        <f>D15</f>
        <v>0</v>
      </c>
      <c r="G15" s="29">
        <f>B15*F15</f>
        <v>0</v>
      </c>
      <c r="K15"/>
    </row>
    <row r="16" spans="2:11" x14ac:dyDescent="0.35">
      <c r="B16" s="25">
        <v>31</v>
      </c>
      <c r="C16" s="8"/>
      <c r="D16" s="8"/>
      <c r="E16" s="79">
        <v>0</v>
      </c>
      <c r="F16" s="7">
        <f>E16</f>
        <v>0</v>
      </c>
      <c r="G16" s="29">
        <f>B16*F16</f>
        <v>0</v>
      </c>
      <c r="K16"/>
    </row>
    <row r="17" spans="1:12" x14ac:dyDescent="0.35">
      <c r="A17" s="144"/>
      <c r="B17" s="142">
        <v>4</v>
      </c>
      <c r="C17" s="8">
        <f>L66</f>
        <v>0</v>
      </c>
      <c r="D17" s="8"/>
      <c r="E17" s="140"/>
      <c r="F17" s="7" t="s">
        <v>37</v>
      </c>
      <c r="G17" s="145">
        <f>C17</f>
        <v>0</v>
      </c>
      <c r="H17" s="147" t="s">
        <v>38</v>
      </c>
      <c r="K17"/>
    </row>
    <row r="18" spans="1:12" x14ac:dyDescent="0.35">
      <c r="A18" s="144"/>
      <c r="B18" s="143">
        <v>4</v>
      </c>
      <c r="C18" s="8"/>
      <c r="D18" s="79">
        <v>0</v>
      </c>
      <c r="E18" s="140"/>
      <c r="F18" s="7">
        <f>D18</f>
        <v>0</v>
      </c>
      <c r="G18" s="145">
        <f>SUM(D18*B18)</f>
        <v>0</v>
      </c>
      <c r="H18" s="147" t="s">
        <v>38</v>
      </c>
      <c r="K18"/>
    </row>
    <row r="19" spans="1:12" ht="15" thickBot="1" x14ac:dyDescent="0.4">
      <c r="B19" s="139">
        <v>4</v>
      </c>
      <c r="C19" s="73"/>
      <c r="D19" s="73"/>
      <c r="E19" s="79">
        <v>0</v>
      </c>
      <c r="F19" s="137">
        <f>E19</f>
        <v>0</v>
      </c>
      <c r="G19" s="138">
        <f>SUM(E19*B19)</f>
        <v>0</v>
      </c>
      <c r="H19" s="147" t="s">
        <v>38</v>
      </c>
      <c r="K19"/>
    </row>
    <row r="20" spans="1:12" ht="15" thickBot="1" x14ac:dyDescent="0.4">
      <c r="B20" s="17"/>
      <c r="C20" s="14"/>
      <c r="D20" s="14"/>
      <c r="E20" s="14"/>
      <c r="F20" s="15"/>
      <c r="G20" s="26">
        <f>SUM(G14:G19)</f>
        <v>0</v>
      </c>
      <c r="K20"/>
    </row>
    <row r="21" spans="1:12" ht="15" thickTop="1" x14ac:dyDescent="0.35">
      <c r="F21" s="5"/>
      <c r="K21"/>
    </row>
    <row r="22" spans="1:12" x14ac:dyDescent="0.35">
      <c r="F22" s="4"/>
      <c r="K22"/>
    </row>
    <row r="23" spans="1:12" ht="18.5" x14ac:dyDescent="0.45">
      <c r="B23" s="80" t="s">
        <v>39</v>
      </c>
      <c r="E23" s="4"/>
      <c r="K23" s="81"/>
    </row>
    <row r="24" spans="1:12" ht="15" thickBot="1" x14ac:dyDescent="0.4">
      <c r="B24"/>
      <c r="K24" s="81"/>
    </row>
    <row r="25" spans="1:12" ht="15" thickTop="1" x14ac:dyDescent="0.35">
      <c r="B25"/>
      <c r="C25" s="82"/>
      <c r="D25" s="83"/>
      <c r="E25" s="83"/>
      <c r="F25" s="83"/>
      <c r="G25" s="83"/>
      <c r="H25" s="83"/>
      <c r="I25" s="84"/>
      <c r="J25" s="83"/>
      <c r="K25" s="83"/>
      <c r="L25" s="85" t="s">
        <v>40</v>
      </c>
    </row>
    <row r="26" spans="1:12" ht="29.5" thickBot="1" x14ac:dyDescent="0.4">
      <c r="B26" s="4"/>
      <c r="C26" s="86" t="s">
        <v>41</v>
      </c>
      <c r="D26" s="87" t="s">
        <v>42</v>
      </c>
      <c r="E26" s="88" t="s">
        <v>43</v>
      </c>
      <c r="F26" s="89" t="s">
        <v>44</v>
      </c>
      <c r="G26" s="88" t="s">
        <v>45</v>
      </c>
      <c r="H26" s="88" t="s">
        <v>46</v>
      </c>
      <c r="I26" s="90" t="s">
        <v>47</v>
      </c>
      <c r="J26" s="88" t="s">
        <v>48</v>
      </c>
      <c r="K26" s="88" t="s">
        <v>49</v>
      </c>
      <c r="L26" s="91" t="s">
        <v>50</v>
      </c>
    </row>
    <row r="27" spans="1:12" x14ac:dyDescent="0.35">
      <c r="B27"/>
      <c r="C27" s="92" t="s">
        <v>51</v>
      </c>
      <c r="D27" s="93" t="s">
        <v>52</v>
      </c>
      <c r="E27" s="94" t="s">
        <v>53</v>
      </c>
      <c r="F27" s="95">
        <v>2</v>
      </c>
      <c r="G27" s="96"/>
      <c r="H27" s="97" t="s">
        <v>54</v>
      </c>
      <c r="I27" s="98">
        <v>1990</v>
      </c>
      <c r="J27" s="96" t="s">
        <v>55</v>
      </c>
      <c r="K27" s="96" t="s">
        <v>56</v>
      </c>
      <c r="L27" s="150">
        <v>0</v>
      </c>
    </row>
    <row r="28" spans="1:12" x14ac:dyDescent="0.35">
      <c r="B28"/>
      <c r="C28" s="99" t="s">
        <v>57</v>
      </c>
      <c r="D28" s="100" t="s">
        <v>52</v>
      </c>
      <c r="E28" s="101" t="s">
        <v>58</v>
      </c>
      <c r="F28" s="102">
        <v>4</v>
      </c>
      <c r="G28" s="103" t="s">
        <v>59</v>
      </c>
      <c r="H28" s="104" t="s">
        <v>60</v>
      </c>
      <c r="I28" s="105">
        <v>2000</v>
      </c>
      <c r="J28" s="103" t="s">
        <v>55</v>
      </c>
      <c r="K28" s="103" t="s">
        <v>56</v>
      </c>
      <c r="L28" s="151">
        <v>0</v>
      </c>
    </row>
    <row r="29" spans="1:12" x14ac:dyDescent="0.35">
      <c r="B29"/>
      <c r="C29" s="99" t="s">
        <v>61</v>
      </c>
      <c r="D29" s="100" t="s">
        <v>62</v>
      </c>
      <c r="E29" s="101" t="s">
        <v>63</v>
      </c>
      <c r="F29" s="102">
        <v>3</v>
      </c>
      <c r="G29" s="103" t="s">
        <v>64</v>
      </c>
      <c r="H29" s="104" t="s">
        <v>65</v>
      </c>
      <c r="I29" s="105">
        <v>2004</v>
      </c>
      <c r="J29" s="103" t="s">
        <v>55</v>
      </c>
      <c r="K29" s="103" t="s">
        <v>56</v>
      </c>
      <c r="L29" s="151">
        <v>0</v>
      </c>
    </row>
    <row r="30" spans="1:12" x14ac:dyDescent="0.35">
      <c r="B30"/>
      <c r="C30" s="99" t="s">
        <v>66</v>
      </c>
      <c r="D30" s="100" t="s">
        <v>67</v>
      </c>
      <c r="E30" s="106" t="s">
        <v>68</v>
      </c>
      <c r="F30" s="102">
        <v>2</v>
      </c>
      <c r="G30" s="103" t="s">
        <v>69</v>
      </c>
      <c r="H30" s="107" t="s">
        <v>70</v>
      </c>
      <c r="I30" s="108">
        <v>2020</v>
      </c>
      <c r="J30" s="103" t="s">
        <v>71</v>
      </c>
      <c r="K30" s="103" t="s">
        <v>56</v>
      </c>
      <c r="L30" s="151">
        <v>0</v>
      </c>
    </row>
    <row r="31" spans="1:12" x14ac:dyDescent="0.35">
      <c r="B31"/>
      <c r="C31" s="99" t="s">
        <v>72</v>
      </c>
      <c r="D31" s="100" t="s">
        <v>73</v>
      </c>
      <c r="E31" s="101" t="s">
        <v>74</v>
      </c>
      <c r="F31" s="102">
        <v>2</v>
      </c>
      <c r="G31" s="103"/>
      <c r="H31" s="104" t="s">
        <v>75</v>
      </c>
      <c r="I31" s="105">
        <v>1899</v>
      </c>
      <c r="J31" s="103" t="s">
        <v>55</v>
      </c>
      <c r="K31" s="103" t="s">
        <v>56</v>
      </c>
      <c r="L31" s="151">
        <v>0</v>
      </c>
    </row>
    <row r="32" spans="1:12" x14ac:dyDescent="0.35">
      <c r="B32"/>
      <c r="C32" s="99" t="s">
        <v>76</v>
      </c>
      <c r="D32" s="100" t="s">
        <v>77</v>
      </c>
      <c r="E32" s="103" t="s">
        <v>78</v>
      </c>
      <c r="F32" s="102">
        <v>2</v>
      </c>
      <c r="G32" s="103"/>
      <c r="H32" s="104" t="s">
        <v>54</v>
      </c>
      <c r="I32" s="105">
        <v>1990</v>
      </c>
      <c r="J32" s="103" t="s">
        <v>55</v>
      </c>
      <c r="K32" s="103" t="s">
        <v>56</v>
      </c>
      <c r="L32" s="151">
        <v>0</v>
      </c>
    </row>
    <row r="33" spans="2:12" x14ac:dyDescent="0.35">
      <c r="B33"/>
      <c r="C33" s="6" t="s">
        <v>79</v>
      </c>
      <c r="D33" s="100" t="s">
        <v>80</v>
      </c>
      <c r="E33" s="101" t="s">
        <v>81</v>
      </c>
      <c r="F33" s="102">
        <v>3</v>
      </c>
      <c r="G33" s="103" t="s">
        <v>82</v>
      </c>
      <c r="H33" s="104" t="s">
        <v>83</v>
      </c>
      <c r="I33" s="105">
        <v>1996</v>
      </c>
      <c r="J33" s="103" t="s">
        <v>55</v>
      </c>
      <c r="K33" s="103" t="s">
        <v>56</v>
      </c>
      <c r="L33" s="151">
        <v>0</v>
      </c>
    </row>
    <row r="34" spans="2:12" x14ac:dyDescent="0.35">
      <c r="B34"/>
      <c r="C34" s="99" t="s">
        <v>84</v>
      </c>
      <c r="D34" s="100" t="s">
        <v>85</v>
      </c>
      <c r="E34" s="101" t="s">
        <v>86</v>
      </c>
      <c r="F34" s="102">
        <v>2</v>
      </c>
      <c r="G34" s="103" t="s">
        <v>87</v>
      </c>
      <c r="H34" s="104" t="s">
        <v>88</v>
      </c>
      <c r="I34" s="105">
        <v>2019</v>
      </c>
      <c r="J34" s="103" t="s">
        <v>55</v>
      </c>
      <c r="K34" s="103" t="s">
        <v>56</v>
      </c>
      <c r="L34" s="151">
        <v>0</v>
      </c>
    </row>
    <row r="35" spans="2:12" x14ac:dyDescent="0.35">
      <c r="B35"/>
      <c r="C35" s="6" t="s">
        <v>37</v>
      </c>
      <c r="D35" s="100" t="s">
        <v>85</v>
      </c>
      <c r="E35" s="109" t="s">
        <v>89</v>
      </c>
      <c r="F35" s="102">
        <v>2</v>
      </c>
      <c r="G35" s="103" t="s">
        <v>90</v>
      </c>
      <c r="H35" s="104" t="s">
        <v>91</v>
      </c>
      <c r="I35" s="105">
        <v>2021</v>
      </c>
      <c r="J35" s="103" t="s">
        <v>55</v>
      </c>
      <c r="K35" s="103" t="s">
        <v>56</v>
      </c>
      <c r="L35" s="151">
        <v>0</v>
      </c>
    </row>
    <row r="36" spans="2:12" x14ac:dyDescent="0.35">
      <c r="B36"/>
      <c r="C36" s="99" t="s">
        <v>92</v>
      </c>
      <c r="D36" s="100" t="s">
        <v>93</v>
      </c>
      <c r="E36" s="109" t="s">
        <v>94</v>
      </c>
      <c r="F36" s="110">
        <v>3</v>
      </c>
      <c r="G36" s="103"/>
      <c r="H36" s="104" t="s">
        <v>54</v>
      </c>
      <c r="I36" s="105">
        <v>1998</v>
      </c>
      <c r="J36" s="103" t="s">
        <v>55</v>
      </c>
      <c r="K36" s="103" t="s">
        <v>56</v>
      </c>
      <c r="L36" s="151">
        <v>0</v>
      </c>
    </row>
    <row r="37" spans="2:12" x14ac:dyDescent="0.35">
      <c r="B37"/>
      <c r="C37" s="99" t="s">
        <v>95</v>
      </c>
      <c r="D37" s="111" t="s">
        <v>96</v>
      </c>
      <c r="E37" s="101" t="s">
        <v>97</v>
      </c>
      <c r="F37" s="102">
        <v>4</v>
      </c>
      <c r="G37" s="103"/>
      <c r="H37" s="104" t="s">
        <v>83</v>
      </c>
      <c r="I37" s="105">
        <v>2007</v>
      </c>
      <c r="J37" s="103" t="s">
        <v>55</v>
      </c>
      <c r="K37" s="103" t="s">
        <v>56</v>
      </c>
      <c r="L37" s="151">
        <v>0</v>
      </c>
    </row>
    <row r="38" spans="2:12" x14ac:dyDescent="0.35">
      <c r="B38"/>
      <c r="C38" s="99" t="s">
        <v>98</v>
      </c>
      <c r="D38" s="111" t="s">
        <v>99</v>
      </c>
      <c r="E38" s="101" t="s">
        <v>97</v>
      </c>
      <c r="F38" s="102">
        <v>4</v>
      </c>
      <c r="G38" s="103"/>
      <c r="H38" s="104" t="s">
        <v>83</v>
      </c>
      <c r="I38" s="105">
        <v>2005</v>
      </c>
      <c r="J38" s="103" t="s">
        <v>55</v>
      </c>
      <c r="K38" s="103" t="s">
        <v>56</v>
      </c>
      <c r="L38" s="151">
        <v>0</v>
      </c>
    </row>
    <row r="39" spans="2:12" x14ac:dyDescent="0.35">
      <c r="B39"/>
      <c r="C39" s="99" t="s">
        <v>100</v>
      </c>
      <c r="D39" s="100" t="s">
        <v>101</v>
      </c>
      <c r="E39" s="101" t="s">
        <v>102</v>
      </c>
      <c r="F39" s="102">
        <v>2</v>
      </c>
      <c r="G39" s="103"/>
      <c r="H39" s="104" t="s">
        <v>103</v>
      </c>
      <c r="I39" s="105">
        <v>2019</v>
      </c>
      <c r="J39" s="103" t="s">
        <v>55</v>
      </c>
      <c r="K39" s="103" t="s">
        <v>56</v>
      </c>
      <c r="L39" s="151">
        <v>0</v>
      </c>
    </row>
    <row r="40" spans="2:12" x14ac:dyDescent="0.35">
      <c r="B40"/>
      <c r="C40" s="99" t="s">
        <v>104</v>
      </c>
      <c r="D40" s="100" t="s">
        <v>105</v>
      </c>
      <c r="E40" s="101" t="s">
        <v>106</v>
      </c>
      <c r="F40" s="102">
        <v>2</v>
      </c>
      <c r="G40" s="103"/>
      <c r="H40" s="104" t="s">
        <v>107</v>
      </c>
      <c r="I40" s="105">
        <v>2011</v>
      </c>
      <c r="J40" s="103" t="s">
        <v>55</v>
      </c>
      <c r="K40" s="103" t="s">
        <v>56</v>
      </c>
      <c r="L40" s="151">
        <v>0</v>
      </c>
    </row>
    <row r="41" spans="2:12" x14ac:dyDescent="0.35">
      <c r="B41"/>
      <c r="C41" s="99" t="s">
        <v>108</v>
      </c>
      <c r="D41" s="100" t="s">
        <v>109</v>
      </c>
      <c r="E41" s="101" t="s">
        <v>110</v>
      </c>
      <c r="F41" s="102">
        <v>2</v>
      </c>
      <c r="G41" s="103" t="s">
        <v>111</v>
      </c>
      <c r="H41" s="104" t="s">
        <v>112</v>
      </c>
      <c r="I41" s="105">
        <v>2019</v>
      </c>
      <c r="J41" s="103" t="s">
        <v>55</v>
      </c>
      <c r="K41" s="103" t="s">
        <v>56</v>
      </c>
      <c r="L41" s="151">
        <v>0</v>
      </c>
    </row>
    <row r="42" spans="2:12" x14ac:dyDescent="0.35">
      <c r="B42"/>
      <c r="C42" s="99" t="s">
        <v>113</v>
      </c>
      <c r="D42" s="100" t="s">
        <v>114</v>
      </c>
      <c r="E42" s="101" t="s">
        <v>115</v>
      </c>
      <c r="F42" s="102">
        <v>2</v>
      </c>
      <c r="G42" s="103"/>
      <c r="H42" s="104" t="s">
        <v>60</v>
      </c>
      <c r="I42" s="105">
        <v>1995</v>
      </c>
      <c r="J42" s="103" t="s">
        <v>55</v>
      </c>
      <c r="K42" s="103" t="s">
        <v>56</v>
      </c>
      <c r="L42" s="151">
        <v>0</v>
      </c>
    </row>
    <row r="43" spans="2:12" x14ac:dyDescent="0.35">
      <c r="B43"/>
      <c r="C43" s="99" t="s">
        <v>116</v>
      </c>
      <c r="D43" s="100" t="s">
        <v>117</v>
      </c>
      <c r="E43" s="101" t="s">
        <v>118</v>
      </c>
      <c r="F43" s="102">
        <v>2</v>
      </c>
      <c r="G43" s="103"/>
      <c r="H43" s="104" t="s">
        <v>119</v>
      </c>
      <c r="I43" s="105">
        <v>2005</v>
      </c>
      <c r="J43" s="103" t="s">
        <v>55</v>
      </c>
      <c r="K43" s="103" t="s">
        <v>56</v>
      </c>
      <c r="L43" s="151">
        <v>0</v>
      </c>
    </row>
    <row r="44" spans="2:12" x14ac:dyDescent="0.35">
      <c r="B44"/>
      <c r="C44" s="99" t="s">
        <v>120</v>
      </c>
      <c r="D44" s="100" t="s">
        <v>121</v>
      </c>
      <c r="E44" s="104" t="s">
        <v>122</v>
      </c>
      <c r="F44" s="102">
        <v>2</v>
      </c>
      <c r="G44" s="103"/>
      <c r="H44" s="104" t="s">
        <v>123</v>
      </c>
      <c r="I44" s="105">
        <v>2011</v>
      </c>
      <c r="J44" s="103" t="s">
        <v>55</v>
      </c>
      <c r="K44" s="103" t="s">
        <v>56</v>
      </c>
      <c r="L44" s="151">
        <v>0</v>
      </c>
    </row>
    <row r="45" spans="2:12" x14ac:dyDescent="0.35">
      <c r="B45"/>
      <c r="C45" s="99" t="s">
        <v>124</v>
      </c>
      <c r="D45" s="100" t="s">
        <v>125</v>
      </c>
      <c r="E45" s="101" t="s">
        <v>126</v>
      </c>
      <c r="F45" s="102">
        <v>2</v>
      </c>
      <c r="G45" s="103" t="s">
        <v>82</v>
      </c>
      <c r="H45" s="104" t="s">
        <v>54</v>
      </c>
      <c r="I45" s="105">
        <v>1899</v>
      </c>
      <c r="J45" s="103" t="s">
        <v>127</v>
      </c>
      <c r="K45" s="103" t="s">
        <v>56</v>
      </c>
      <c r="L45" s="151">
        <v>0</v>
      </c>
    </row>
    <row r="46" spans="2:12" x14ac:dyDescent="0.35">
      <c r="B46"/>
      <c r="C46" s="99" t="s">
        <v>124</v>
      </c>
      <c r="D46" s="103" t="s">
        <v>125</v>
      </c>
      <c r="E46" s="101" t="s">
        <v>126</v>
      </c>
      <c r="F46" s="102">
        <v>2</v>
      </c>
      <c r="G46" s="103" t="s">
        <v>82</v>
      </c>
      <c r="H46" s="104" t="s">
        <v>103</v>
      </c>
      <c r="I46" s="105">
        <v>2019</v>
      </c>
      <c r="J46" s="103" t="s">
        <v>55</v>
      </c>
      <c r="K46" s="103" t="s">
        <v>56</v>
      </c>
      <c r="L46" s="151">
        <v>0</v>
      </c>
    </row>
    <row r="47" spans="2:12" x14ac:dyDescent="0.35">
      <c r="B47"/>
      <c r="C47" s="99" t="s">
        <v>128</v>
      </c>
      <c r="D47" s="103" t="s">
        <v>129</v>
      </c>
      <c r="E47" s="101" t="s">
        <v>130</v>
      </c>
      <c r="F47" s="102">
        <v>2</v>
      </c>
      <c r="G47" s="103"/>
      <c r="H47" s="104" t="s">
        <v>107</v>
      </c>
      <c r="I47" s="105">
        <v>1998</v>
      </c>
      <c r="J47" s="103" t="s">
        <v>55</v>
      </c>
      <c r="K47" s="103" t="s">
        <v>56</v>
      </c>
      <c r="L47" s="151">
        <v>0</v>
      </c>
    </row>
    <row r="48" spans="2:12" x14ac:dyDescent="0.35">
      <c r="B48"/>
      <c r="C48" s="99" t="s">
        <v>131</v>
      </c>
      <c r="D48" s="103" t="s">
        <v>132</v>
      </c>
      <c r="E48" s="101" t="s">
        <v>133</v>
      </c>
      <c r="F48" s="102">
        <v>4</v>
      </c>
      <c r="G48" s="103"/>
      <c r="H48" s="104" t="s">
        <v>83</v>
      </c>
      <c r="I48" s="105">
        <v>2008</v>
      </c>
      <c r="J48" s="103" t="s">
        <v>55</v>
      </c>
      <c r="K48" s="103" t="s">
        <v>56</v>
      </c>
      <c r="L48" s="151">
        <v>0</v>
      </c>
    </row>
    <row r="49" spans="2:12" x14ac:dyDescent="0.35">
      <c r="B49"/>
      <c r="C49" s="99"/>
      <c r="D49" s="100"/>
      <c r="E49" s="101"/>
      <c r="F49" s="102"/>
      <c r="G49" s="112"/>
      <c r="H49" s="113"/>
      <c r="I49" s="114"/>
      <c r="J49" s="115"/>
      <c r="K49" s="112"/>
      <c r="L49" s="151"/>
    </row>
    <row r="50" spans="2:12" x14ac:dyDescent="0.35">
      <c r="B50" s="4"/>
      <c r="C50" s="99" t="s">
        <v>134</v>
      </c>
      <c r="D50" s="100" t="s">
        <v>135</v>
      </c>
      <c r="E50" s="116" t="s">
        <v>136</v>
      </c>
      <c r="F50" s="102">
        <v>3</v>
      </c>
      <c r="G50" s="112"/>
      <c r="H50" s="116" t="s">
        <v>107</v>
      </c>
      <c r="I50" s="117" t="s">
        <v>137</v>
      </c>
      <c r="J50" s="116" t="s">
        <v>138</v>
      </c>
      <c r="K50" s="112"/>
      <c r="L50" s="151">
        <v>0</v>
      </c>
    </row>
    <row r="51" spans="2:12" x14ac:dyDescent="0.35">
      <c r="B51"/>
      <c r="C51" s="99" t="s">
        <v>134</v>
      </c>
      <c r="D51" s="100" t="s">
        <v>139</v>
      </c>
      <c r="E51" s="116" t="s">
        <v>136</v>
      </c>
      <c r="F51" s="102">
        <v>2</v>
      </c>
      <c r="G51" s="112"/>
      <c r="H51" s="116" t="s">
        <v>140</v>
      </c>
      <c r="I51" s="117" t="s">
        <v>141</v>
      </c>
      <c r="J51" s="118" t="s">
        <v>142</v>
      </c>
      <c r="K51" s="112"/>
      <c r="L51" s="151">
        <v>0</v>
      </c>
    </row>
    <row r="52" spans="2:12" x14ac:dyDescent="0.35">
      <c r="B52"/>
      <c r="C52" s="99" t="s">
        <v>143</v>
      </c>
      <c r="D52" s="100" t="s">
        <v>135</v>
      </c>
      <c r="E52" s="116" t="s">
        <v>144</v>
      </c>
      <c r="F52" s="102">
        <v>2</v>
      </c>
      <c r="G52" s="112"/>
      <c r="H52" s="116" t="s">
        <v>140</v>
      </c>
      <c r="I52" s="117" t="s">
        <v>141</v>
      </c>
      <c r="J52" s="118" t="s">
        <v>145</v>
      </c>
      <c r="K52" s="112"/>
      <c r="L52" s="151">
        <v>0</v>
      </c>
    </row>
    <row r="53" spans="2:12" ht="15.5" x14ac:dyDescent="0.35">
      <c r="B53"/>
      <c r="C53" s="119" t="s">
        <v>146</v>
      </c>
      <c r="D53" s="100" t="s">
        <v>147</v>
      </c>
      <c r="E53" s="116" t="s">
        <v>148</v>
      </c>
      <c r="F53" s="102">
        <v>2</v>
      </c>
      <c r="G53" s="112"/>
      <c r="H53" s="116" t="s">
        <v>107</v>
      </c>
      <c r="I53" s="117" t="s">
        <v>137</v>
      </c>
      <c r="J53" s="118" t="s">
        <v>149</v>
      </c>
      <c r="K53" s="112"/>
      <c r="L53" s="151">
        <v>0</v>
      </c>
    </row>
    <row r="54" spans="2:12" x14ac:dyDescent="0.35">
      <c r="B54"/>
      <c r="C54" s="99" t="s">
        <v>150</v>
      </c>
      <c r="D54" s="100" t="s">
        <v>151</v>
      </c>
      <c r="E54" s="116" t="s">
        <v>152</v>
      </c>
      <c r="F54" s="102">
        <v>2</v>
      </c>
      <c r="G54" s="103"/>
      <c r="H54" s="116" t="s">
        <v>107</v>
      </c>
      <c r="I54" s="117" t="s">
        <v>137</v>
      </c>
      <c r="J54" s="116" t="s">
        <v>153</v>
      </c>
      <c r="K54" s="112"/>
      <c r="L54" s="151">
        <v>0</v>
      </c>
    </row>
    <row r="55" spans="2:12" x14ac:dyDescent="0.35">
      <c r="B55"/>
      <c r="C55" s="99" t="s">
        <v>154</v>
      </c>
      <c r="D55" s="100" t="s">
        <v>155</v>
      </c>
      <c r="E55" s="116" t="s">
        <v>156</v>
      </c>
      <c r="F55" s="102">
        <v>2</v>
      </c>
      <c r="G55" s="103"/>
      <c r="H55" s="116" t="s">
        <v>107</v>
      </c>
      <c r="I55" s="117" t="s">
        <v>137</v>
      </c>
      <c r="J55" s="116" t="s">
        <v>157</v>
      </c>
      <c r="K55" s="112"/>
      <c r="L55" s="151">
        <v>0</v>
      </c>
    </row>
    <row r="56" spans="2:12" x14ac:dyDescent="0.35">
      <c r="B56"/>
      <c r="C56" s="99" t="s">
        <v>154</v>
      </c>
      <c r="D56" s="100" t="s">
        <v>155</v>
      </c>
      <c r="E56" s="116" t="s">
        <v>156</v>
      </c>
      <c r="F56" s="102">
        <v>2</v>
      </c>
      <c r="G56" s="103"/>
      <c r="H56" s="116" t="s">
        <v>140</v>
      </c>
      <c r="I56" s="117" t="s">
        <v>141</v>
      </c>
      <c r="J56" s="118" t="s">
        <v>158</v>
      </c>
      <c r="K56" s="112"/>
      <c r="L56" s="151">
        <v>0</v>
      </c>
    </row>
    <row r="57" spans="2:12" x14ac:dyDescent="0.35">
      <c r="B57"/>
      <c r="C57" s="99" t="s">
        <v>159</v>
      </c>
      <c r="D57" s="100" t="s">
        <v>160</v>
      </c>
      <c r="E57" s="116" t="s">
        <v>161</v>
      </c>
      <c r="F57" s="102">
        <v>4</v>
      </c>
      <c r="G57" s="103"/>
      <c r="H57" s="116" t="s">
        <v>107</v>
      </c>
      <c r="I57" s="117" t="s">
        <v>137</v>
      </c>
      <c r="J57" s="116" t="s">
        <v>153</v>
      </c>
      <c r="K57" s="112"/>
      <c r="L57" s="151">
        <v>0</v>
      </c>
    </row>
    <row r="58" spans="2:12" x14ac:dyDescent="0.35">
      <c r="B58"/>
      <c r="C58" s="99" t="s">
        <v>162</v>
      </c>
      <c r="D58" s="100" t="s">
        <v>163</v>
      </c>
      <c r="E58" s="116" t="s">
        <v>164</v>
      </c>
      <c r="F58" s="102">
        <v>4</v>
      </c>
      <c r="G58" s="103"/>
      <c r="H58" s="116" t="s">
        <v>107</v>
      </c>
      <c r="I58" s="117" t="s">
        <v>137</v>
      </c>
      <c r="J58" s="116" t="s">
        <v>153</v>
      </c>
      <c r="K58" s="112"/>
      <c r="L58" s="151">
        <v>0</v>
      </c>
    </row>
    <row r="59" spans="2:12" ht="15" thickBot="1" x14ac:dyDescent="0.4">
      <c r="B59"/>
      <c r="C59" s="120" t="s">
        <v>165</v>
      </c>
      <c r="D59" s="121">
        <v>31</v>
      </c>
      <c r="E59" s="122"/>
      <c r="F59" s="123">
        <f>SUM(F27:F58)</f>
        <v>78</v>
      </c>
      <c r="G59" s="124"/>
      <c r="H59" s="124"/>
      <c r="I59" s="125"/>
      <c r="J59" s="124"/>
      <c r="K59" s="124" t="s">
        <v>166</v>
      </c>
      <c r="L59" s="148">
        <f>SUM(L27:L58)</f>
        <v>0</v>
      </c>
    </row>
    <row r="60" spans="2:12" ht="15.5" thickTop="1" thickBot="1" x14ac:dyDescent="0.4">
      <c r="B60"/>
      <c r="C60" s="10"/>
      <c r="E60" s="115"/>
      <c r="F60" s="126"/>
      <c r="H60" s="127"/>
      <c r="I60" s="128"/>
      <c r="K60"/>
      <c r="L60" s="81"/>
    </row>
    <row r="61" spans="2:12" ht="15" thickTop="1" x14ac:dyDescent="0.35">
      <c r="B61"/>
      <c r="C61" s="159" t="s">
        <v>167</v>
      </c>
      <c r="D61" s="160"/>
      <c r="E61" s="160"/>
      <c r="F61" s="160"/>
      <c r="G61" s="160"/>
      <c r="H61" s="160"/>
      <c r="I61" s="160"/>
      <c r="J61" s="160"/>
      <c r="K61" s="160"/>
      <c r="L61" s="161"/>
    </row>
    <row r="62" spans="2:12" x14ac:dyDescent="0.35">
      <c r="B62"/>
      <c r="C62" s="99" t="s">
        <v>168</v>
      </c>
      <c r="D62" s="103" t="s">
        <v>169</v>
      </c>
      <c r="E62" s="118" t="s">
        <v>170</v>
      </c>
      <c r="F62" s="102">
        <v>3</v>
      </c>
      <c r="G62" s="103"/>
      <c r="H62" s="118" t="s">
        <v>60</v>
      </c>
      <c r="I62" s="118" t="s">
        <v>137</v>
      </c>
      <c r="J62" s="118" t="s">
        <v>153</v>
      </c>
      <c r="K62" s="103"/>
      <c r="L62" s="151">
        <v>0</v>
      </c>
    </row>
    <row r="63" spans="2:12" ht="15.5" x14ac:dyDescent="0.35">
      <c r="B63"/>
      <c r="C63" s="129" t="s">
        <v>171</v>
      </c>
      <c r="D63" s="103" t="s">
        <v>172</v>
      </c>
      <c r="E63" s="118" t="s">
        <v>173</v>
      </c>
      <c r="F63" s="102">
        <v>3</v>
      </c>
      <c r="G63" s="103"/>
      <c r="H63" s="118" t="s">
        <v>174</v>
      </c>
      <c r="I63" s="118" t="s">
        <v>175</v>
      </c>
      <c r="J63" s="118" t="s">
        <v>153</v>
      </c>
      <c r="K63" s="103"/>
      <c r="L63" s="151">
        <v>0</v>
      </c>
    </row>
    <row r="64" spans="2:12" ht="15.5" x14ac:dyDescent="0.35">
      <c r="B64"/>
      <c r="C64" s="129" t="s">
        <v>176</v>
      </c>
      <c r="D64" s="103" t="s">
        <v>177</v>
      </c>
      <c r="E64" s="118" t="s">
        <v>178</v>
      </c>
      <c r="F64" s="102">
        <v>2</v>
      </c>
      <c r="G64" s="130" t="s">
        <v>179</v>
      </c>
      <c r="H64" s="118" t="s">
        <v>112</v>
      </c>
      <c r="I64" s="118" t="s">
        <v>137</v>
      </c>
      <c r="J64" s="118" t="s">
        <v>180</v>
      </c>
      <c r="K64" s="103"/>
      <c r="L64" s="151">
        <v>0</v>
      </c>
    </row>
    <row r="65" spans="2:12" ht="15.5" x14ac:dyDescent="0.35">
      <c r="B65"/>
      <c r="C65" s="129" t="s">
        <v>181</v>
      </c>
      <c r="D65" s="103" t="s">
        <v>182</v>
      </c>
      <c r="E65" s="118" t="s">
        <v>183</v>
      </c>
      <c r="F65" s="102">
        <v>3</v>
      </c>
      <c r="G65" s="103"/>
      <c r="H65" s="118" t="s">
        <v>184</v>
      </c>
      <c r="I65" s="118" t="s">
        <v>137</v>
      </c>
      <c r="J65" s="118" t="s">
        <v>142</v>
      </c>
      <c r="K65" s="103"/>
      <c r="L65" s="151">
        <v>0</v>
      </c>
    </row>
    <row r="66" spans="2:12" ht="15" thickBot="1" x14ac:dyDescent="0.4">
      <c r="B66"/>
      <c r="C66" s="131"/>
      <c r="D66" s="132">
        <v>4</v>
      </c>
      <c r="E66" s="133"/>
      <c r="F66" s="134">
        <f>SUM(F62:F65)</f>
        <v>11</v>
      </c>
      <c r="G66" s="135"/>
      <c r="H66" s="133"/>
      <c r="I66" s="136"/>
      <c r="J66" s="133"/>
      <c r="K66" s="133" t="s">
        <v>166</v>
      </c>
      <c r="L66" s="149">
        <f>SUM(L62:L65)</f>
        <v>0</v>
      </c>
    </row>
    <row r="67" spans="2:12" ht="15" thickTop="1" x14ac:dyDescent="0.35"/>
  </sheetData>
  <sheetProtection algorithmName="SHA-512" hashValue="faQZlnA3NQPf13qCaAjMCTn2iwxs258j0oRwAFkmg/ZjMuH23ISzhQojqYK3Wg0JnbvKT4wY8AhWiSFuRJQJNQ==" saltValue="lsNXRpTuS3s9a4bq9WqPTQ==" spinCount="100000" sheet="1" objects="1" scenarios="1"/>
  <mergeCells count="2">
    <mergeCell ref="F4:G4"/>
    <mergeCell ref="C61:L61"/>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2"/>
  <sheetViews>
    <sheetView zoomScaleNormal="100" workbookViewId="0">
      <selection activeCell="C6" sqref="C6:D6"/>
    </sheetView>
  </sheetViews>
  <sheetFormatPr defaultColWidth="8.81640625" defaultRowHeight="14.5" x14ac:dyDescent="0.35"/>
  <cols>
    <col min="1" max="1" width="14.81640625" customWidth="1"/>
    <col min="2" max="2" width="17.81640625" customWidth="1"/>
    <col min="3" max="3" width="39.453125" customWidth="1"/>
    <col min="4" max="4" width="37.453125" customWidth="1"/>
    <col min="5" max="5" width="17.1796875" customWidth="1"/>
    <col min="6" max="6" width="13.453125" customWidth="1"/>
    <col min="7" max="7" width="14" customWidth="1"/>
    <col min="8" max="8" width="34.1796875" customWidth="1"/>
  </cols>
  <sheetData>
    <row r="1" spans="1:8" ht="78" customHeight="1" x14ac:dyDescent="0.35"/>
    <row r="3" spans="1:8" ht="15.5" x14ac:dyDescent="0.35">
      <c r="A3" s="162" t="s">
        <v>185</v>
      </c>
      <c r="B3" s="163"/>
      <c r="C3" s="163"/>
      <c r="D3" s="163"/>
      <c r="E3" s="163"/>
      <c r="F3" s="163"/>
      <c r="G3" s="164"/>
    </row>
    <row r="4" spans="1:8" x14ac:dyDescent="0.35">
      <c r="A4" s="34"/>
      <c r="B4" s="34"/>
      <c r="C4" s="34"/>
      <c r="D4" s="34"/>
      <c r="E4" s="34"/>
      <c r="F4" s="34"/>
      <c r="G4" s="34"/>
    </row>
    <row r="5" spans="1:8" s="37" customFormat="1" ht="39" x14ac:dyDescent="0.35">
      <c r="A5" s="165" t="s">
        <v>186</v>
      </c>
      <c r="B5" s="166"/>
      <c r="C5" s="35" t="s">
        <v>187</v>
      </c>
      <c r="D5" s="35"/>
      <c r="E5" s="35" t="s">
        <v>188</v>
      </c>
      <c r="F5" s="35" t="s">
        <v>189</v>
      </c>
      <c r="G5" s="36" t="s">
        <v>13</v>
      </c>
    </row>
    <row r="6" spans="1:8" s="41" customFormat="1" ht="32.5" customHeight="1" x14ac:dyDescent="0.35">
      <c r="A6" s="38" t="s">
        <v>190</v>
      </c>
      <c r="B6" s="38" t="s">
        <v>191</v>
      </c>
      <c r="C6" s="170" t="s">
        <v>192</v>
      </c>
      <c r="D6" s="171"/>
      <c r="E6" s="74">
        <v>0</v>
      </c>
      <c r="F6" s="39">
        <v>155</v>
      </c>
      <c r="G6" s="40">
        <f>E6*F6</f>
        <v>0</v>
      </c>
      <c r="H6" s="169"/>
    </row>
    <row r="7" spans="1:8" s="41" customFormat="1" ht="32.5" customHeight="1" x14ac:dyDescent="0.35">
      <c r="A7" s="38" t="s">
        <v>193</v>
      </c>
      <c r="B7" s="38" t="s">
        <v>194</v>
      </c>
      <c r="C7" s="170" t="s">
        <v>195</v>
      </c>
      <c r="D7" s="171"/>
      <c r="E7" s="74">
        <v>0</v>
      </c>
      <c r="F7" s="39">
        <v>15</v>
      </c>
      <c r="G7" s="40">
        <f t="shared" ref="G7:G8" si="0">E7*F7</f>
        <v>0</v>
      </c>
      <c r="H7" s="169"/>
    </row>
    <row r="8" spans="1:8" s="41" customFormat="1" ht="32.5" customHeight="1" x14ac:dyDescent="0.35">
      <c r="A8" s="38" t="s">
        <v>196</v>
      </c>
      <c r="B8" s="38" t="s">
        <v>197</v>
      </c>
      <c r="C8" s="170" t="s">
        <v>198</v>
      </c>
      <c r="D8" s="171"/>
      <c r="E8" s="74">
        <v>0</v>
      </c>
      <c r="F8" s="39">
        <v>15</v>
      </c>
      <c r="G8" s="40">
        <f t="shared" si="0"/>
        <v>0</v>
      </c>
      <c r="H8" s="169"/>
    </row>
    <row r="9" spans="1:8" x14ac:dyDescent="0.35">
      <c r="A9" s="42"/>
      <c r="B9" s="42"/>
      <c r="C9" s="42"/>
      <c r="D9" s="167" t="s">
        <v>199</v>
      </c>
      <c r="E9" s="168"/>
      <c r="F9" s="168"/>
      <c r="G9" s="43">
        <f>SUM(G6:G8)</f>
        <v>0</v>
      </c>
    </row>
    <row r="10" spans="1:8" x14ac:dyDescent="0.35">
      <c r="A10" s="42"/>
      <c r="B10" s="42"/>
      <c r="C10" s="42"/>
      <c r="D10" s="77"/>
      <c r="E10" s="77"/>
      <c r="F10" s="77"/>
      <c r="G10" s="78"/>
    </row>
    <row r="11" spans="1:8" x14ac:dyDescent="0.35">
      <c r="A11" s="42"/>
      <c r="B11" s="42"/>
      <c r="C11" s="42"/>
      <c r="D11" s="42"/>
      <c r="E11" s="42"/>
      <c r="F11" s="42"/>
      <c r="G11" s="42"/>
    </row>
    <row r="12" spans="1:8" x14ac:dyDescent="0.35">
      <c r="A12" s="44" t="s">
        <v>200</v>
      </c>
      <c r="B12" s="45"/>
      <c r="C12" s="35" t="s">
        <v>201</v>
      </c>
      <c r="D12" s="35"/>
      <c r="E12" s="45" t="s">
        <v>202</v>
      </c>
      <c r="F12" s="45" t="s">
        <v>203</v>
      </c>
      <c r="G12" s="46" t="s">
        <v>13</v>
      </c>
    </row>
    <row r="13" spans="1:8" ht="25" x14ac:dyDescent="0.35">
      <c r="A13" s="47" t="s">
        <v>204</v>
      </c>
      <c r="B13" s="47" t="s">
        <v>205</v>
      </c>
      <c r="C13" s="170" t="s">
        <v>206</v>
      </c>
      <c r="D13" s="171"/>
      <c r="E13" s="75">
        <v>0</v>
      </c>
      <c r="F13" s="48" t="s">
        <v>207</v>
      </c>
      <c r="G13" s="49">
        <f>(SUM($G$6:$G$8))*E13</f>
        <v>0</v>
      </c>
    </row>
    <row r="14" spans="1:8" ht="25" x14ac:dyDescent="0.35">
      <c r="A14" s="47" t="s">
        <v>208</v>
      </c>
      <c r="B14" s="47" t="s">
        <v>9</v>
      </c>
      <c r="C14" s="170" t="s">
        <v>209</v>
      </c>
      <c r="D14" s="171"/>
      <c r="E14" s="75">
        <v>0</v>
      </c>
      <c r="F14" s="48" t="s">
        <v>207</v>
      </c>
      <c r="G14" s="49">
        <f>(SUM($G$6:$G$8))*E14</f>
        <v>0</v>
      </c>
    </row>
    <row r="15" spans="1:8" ht="25" x14ac:dyDescent="0.35">
      <c r="A15" s="47" t="s">
        <v>210</v>
      </c>
      <c r="B15" s="47" t="s">
        <v>211</v>
      </c>
      <c r="C15" s="170" t="s">
        <v>212</v>
      </c>
      <c r="D15" s="171"/>
      <c r="E15" s="75">
        <v>0</v>
      </c>
      <c r="F15" s="48" t="s">
        <v>207</v>
      </c>
      <c r="G15" s="49">
        <f>(SUM($G$6:$G$8))*E15</f>
        <v>0</v>
      </c>
    </row>
    <row r="16" spans="1:8" ht="25" x14ac:dyDescent="0.35">
      <c r="A16" s="47" t="s">
        <v>213</v>
      </c>
      <c r="B16" s="76" t="s">
        <v>214</v>
      </c>
      <c r="C16" s="170" t="s">
        <v>215</v>
      </c>
      <c r="D16" s="171"/>
      <c r="E16" s="75">
        <v>0</v>
      </c>
      <c r="F16" s="48" t="s">
        <v>207</v>
      </c>
      <c r="G16" s="49">
        <f>(SUM($G$6:$G$8))*E16</f>
        <v>0</v>
      </c>
    </row>
    <row r="17" spans="1:7" ht="14.5" customHeight="1" x14ac:dyDescent="0.35">
      <c r="A17" s="50"/>
      <c r="B17" s="34"/>
      <c r="C17" s="34"/>
      <c r="D17" s="167" t="s">
        <v>216</v>
      </c>
      <c r="E17" s="168"/>
      <c r="F17" s="168"/>
      <c r="G17" s="51">
        <f>SUM(G13:G16)</f>
        <v>0</v>
      </c>
    </row>
    <row r="18" spans="1:7" x14ac:dyDescent="0.35">
      <c r="A18" s="34"/>
      <c r="B18" s="34"/>
      <c r="C18" s="34"/>
      <c r="D18" s="34"/>
      <c r="E18" s="34"/>
      <c r="F18" s="34"/>
      <c r="G18" s="34"/>
    </row>
    <row r="19" spans="1:7" x14ac:dyDescent="0.35">
      <c r="A19" s="34"/>
      <c r="B19" s="34"/>
      <c r="C19" s="34"/>
      <c r="D19" s="167" t="s">
        <v>13</v>
      </c>
      <c r="E19" s="168"/>
      <c r="F19" s="168"/>
      <c r="G19" s="51">
        <f>G9+G17</f>
        <v>0</v>
      </c>
    </row>
    <row r="21" spans="1:7" x14ac:dyDescent="0.35">
      <c r="A21" s="52" t="s">
        <v>217</v>
      </c>
      <c r="B21" s="52"/>
      <c r="C21" s="52"/>
      <c r="D21" s="52"/>
    </row>
    <row r="22" spans="1:7" x14ac:dyDescent="0.35">
      <c r="A22" s="52" t="s">
        <v>218</v>
      </c>
    </row>
  </sheetData>
  <sheetProtection algorithmName="SHA-512" hashValue="wKYZqs7VxaU72Gh+uTlO6jpk5YT3t1vsivAtZNOU2TWel084Ha7IZkaxBFDmrNtayhS/n8fTBEBI9TFTjVJ4hQ==" saltValue="R6/aHPn6HZ94yewMBuSGSg==" spinCount="100000" sheet="1" objects="1" scenarios="1"/>
  <mergeCells count="13">
    <mergeCell ref="A3:G3"/>
    <mergeCell ref="A5:B5"/>
    <mergeCell ref="D17:F17"/>
    <mergeCell ref="D19:F19"/>
    <mergeCell ref="H6:H8"/>
    <mergeCell ref="C7:D7"/>
    <mergeCell ref="C8:D8"/>
    <mergeCell ref="C6:D6"/>
    <mergeCell ref="D9:F9"/>
    <mergeCell ref="C13:D13"/>
    <mergeCell ref="C14:D14"/>
    <mergeCell ref="C15:D15"/>
    <mergeCell ref="C16:D1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F1B007C67F9A847839FCBD3555DADE1" ma:contentTypeVersion="17" ma:contentTypeDescription="Een nieuw document maken." ma:contentTypeScope="" ma:versionID="ba22f49ad8fd66d268ae003f46cfbd9d">
  <xsd:schema xmlns:xsd="http://www.w3.org/2001/XMLSchema" xmlns:xs="http://www.w3.org/2001/XMLSchema" xmlns:p="http://schemas.microsoft.com/office/2006/metadata/properties" xmlns:ns2="5a7baa64-63c8-4e50-b88d-0a2b46a4dc7e" xmlns:ns3="90dad8e8-e9f4-4bab-8d98-c1dd60a18116" targetNamespace="http://schemas.microsoft.com/office/2006/metadata/properties" ma:root="true" ma:fieldsID="1c3694ff55ea0757b159aa056aa86e27" ns2:_="" ns3:_="">
    <xsd:import namespace="5a7baa64-63c8-4e50-b88d-0a2b46a4dc7e"/>
    <xsd:import namespace="90dad8e8-e9f4-4bab-8d98-c1dd60a1811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7baa64-63c8-4e50-b88d-0a2b46a4dc7e"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DateTaken" ma:index="7" nillable="true" ma:displayName="MediaServiceDateTaken" ma:hidden="true" ma:internalName="MediaServiceDateTaken" ma:readOnly="true">
      <xsd:simpleType>
        <xsd:restriction base="dms:Text"/>
      </xsd:simpleType>
    </xsd:element>
    <xsd:element name="MediaServiceAutoTags" ma:index="8" nillable="true" ma:displayName="Tags" ma:internalName="MediaServiceAutoTags" ma:readOnly="true">
      <xsd:simpleType>
        <xsd:restriction base="dms:Text"/>
      </xsd:simpleType>
    </xsd:element>
    <xsd:element name="MediaServiceGenerationTime" ma:index="9" nillable="true" ma:displayName="MediaServiceGenerationTime" ma:hidden="true" ma:internalName="MediaServiceGenerationTime" ma:readOnly="true">
      <xsd:simpleType>
        <xsd:restriction base="dms:Text"/>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dad8e8-e9f4-4bab-8d98-c1dd60a18116" elementFormDefault="qualified">
    <xsd:import namespace="http://schemas.microsoft.com/office/2006/documentManagement/types"/>
    <xsd:import namespace="http://schemas.microsoft.com/office/infopath/2007/PartnerControls"/>
    <xsd:element name="SharedWithUsers" ma:index="12" nillable="true" ma:displayName="Gedeeld met"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40296E-8095-4F75-B920-345D06445E76}">
  <ds:schemaRefs>
    <ds:schemaRef ds:uri="http://schemas.microsoft.com/sharepoint/v3/contenttype/forms"/>
  </ds:schemaRefs>
</ds:datastoreItem>
</file>

<file path=customXml/itemProps2.xml><?xml version="1.0" encoding="utf-8"?>
<ds:datastoreItem xmlns:ds="http://schemas.openxmlformats.org/officeDocument/2006/customXml" ds:itemID="{CD98975E-1B22-4A1A-B062-74DA5E95AEF4}">
  <ds:schemaRefs>
    <ds:schemaRef ds:uri="http://schemas.microsoft.com/office/2006/metadata/properties"/>
    <ds:schemaRef ds:uri="http://purl.org/dc/terms/"/>
    <ds:schemaRef ds:uri="90dad8e8-e9f4-4bab-8d98-c1dd60a18116"/>
    <ds:schemaRef ds:uri="http://purl.org/dc/dcmityp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5a7baa64-63c8-4e50-b88d-0a2b46a4dc7e"/>
    <ds:schemaRef ds:uri="http://www.w3.org/XML/1998/namespace"/>
  </ds:schemaRefs>
</ds:datastoreItem>
</file>

<file path=customXml/itemProps3.xml><?xml version="1.0" encoding="utf-8"?>
<ds:datastoreItem xmlns:ds="http://schemas.openxmlformats.org/officeDocument/2006/customXml" ds:itemID="{85CE8B48-AC7F-416D-AE36-BA301F2796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7baa64-63c8-4e50-b88d-0a2b46a4dc7e"/>
    <ds:schemaRef ds:uri="90dad8e8-e9f4-4bab-8d98-c1dd60a181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1. Invulinstructies</vt:lpstr>
      <vt:lpstr>2. Totaalprijs per jaar</vt:lpstr>
      <vt:lpstr>3. PO, liftkeuringen + overig </vt:lpstr>
      <vt:lpstr>4. Manuurloon + toeslagen</vt:lpstr>
    </vt:vector>
  </TitlesOfParts>
  <Manager/>
  <Company>Wellantcollege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 Bruin</dc:creator>
  <cp:keywords/>
  <dc:description/>
  <cp:lastModifiedBy>Ilse Welter</cp:lastModifiedBy>
  <cp:revision/>
  <dcterms:created xsi:type="dcterms:W3CDTF">2018-02-07T13:17:00Z</dcterms:created>
  <dcterms:modified xsi:type="dcterms:W3CDTF">2022-05-30T11:41:04Z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0x0101001F1B007C67F9A847839FCBD3555DADE1</vt:lpwstr>
  </property>
  <property fmtid="{D5CDD505-2E9C-101B-9397-08002B2CF9AE}" pid="3" name="_ExtendedDescription">
    <vt:lpwstr/>
  </property>
</Properties>
</file>