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01"/>
  <workbookPr/>
  <mc:AlternateContent xmlns:mc="http://schemas.openxmlformats.org/markup-compatibility/2006">
    <mc:Choice Requires="x15">
      <x15ac:absPath xmlns:x15ac="http://schemas.microsoft.com/office/spreadsheetml/2010/11/ac" url="https://yuverta.sharepoint.com/sites/WEL-BeheerenOnderhoud/Gedeelde documenten/General/EA Preventief en correctief liftonderhoud/NvI/"/>
    </mc:Choice>
  </mc:AlternateContent>
  <xr:revisionPtr revIDLastSave="2" documentId="14_{F3C94BD1-B174-4954-917B-14535B1CBB43}" xr6:coauthVersionLast="47" xr6:coauthVersionMax="47" xr10:uidLastSave="{E29EDF0B-5629-4DDD-A1C8-B7C8B990EC1E}"/>
  <bookViews>
    <workbookView xWindow="0" yWindow="0" windowWidth="2390" windowHeight="0" firstSheet="2" activeTab="2" xr2:uid="{00000000-000D-0000-FFFF-FFFF00000000}"/>
  </bookViews>
  <sheets>
    <sheet name="1. Invulinstructies" sheetId="8" r:id="rId1"/>
    <sheet name="2. Totaalprijs per jaar" sheetId="6" r:id="rId2"/>
    <sheet name="3. PO, liftkeuringen + overig " sheetId="4" r:id="rId3"/>
    <sheet name="4. Manuurloon + toeslagen"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9" i="4" l="1"/>
  <c r="G18" i="4"/>
  <c r="F19" i="4"/>
  <c r="F18" i="4"/>
  <c r="F15" i="4"/>
  <c r="L67" i="4"/>
  <c r="C17" i="4" s="1"/>
  <c r="G17" i="4" s="1"/>
  <c r="F67" i="4"/>
  <c r="L60" i="4"/>
  <c r="F60" i="4"/>
  <c r="F16" i="4"/>
  <c r="G16" i="4" s="1"/>
  <c r="C14" i="4" l="1"/>
  <c r="G14" i="4" s="1"/>
  <c r="G6" i="7"/>
  <c r="G8" i="7" l="1"/>
  <c r="G7" i="7"/>
  <c r="G9" i="7" l="1"/>
  <c r="G16" i="7"/>
  <c r="G13" i="7"/>
  <c r="G15" i="7"/>
  <c r="G14" i="7"/>
  <c r="G17" i="7" l="1"/>
  <c r="G19" i="7" l="1"/>
  <c r="C6" i="6" s="1"/>
  <c r="G15" i="4"/>
  <c r="G20" i="4" s="1"/>
  <c r="C5" i="6" s="1"/>
  <c r="C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Rene de Bruin</author>
  </authors>
  <commentList>
    <comment ref="G26" authorId="0" shapeId="0" xr:uid="{00000000-0006-0000-0200-000001000000}">
      <text>
        <r>
          <rPr>
            <b/>
            <sz val="9"/>
            <color indexed="81"/>
            <rFont val="Tahoma"/>
            <family val="2"/>
          </rPr>
          <t>Rene de Bruin:</t>
        </r>
        <r>
          <rPr>
            <sz val="9"/>
            <color indexed="81"/>
            <rFont val="Tahoma"/>
            <family val="2"/>
          </rPr>
          <t xml:space="preserve">
Bij meerdere lasapparaten, graag nummer registereren</t>
        </r>
      </text>
    </comment>
  </commentList>
</comments>
</file>

<file path=xl/sharedStrings.xml><?xml version="1.0" encoding="utf-8"?>
<sst xmlns="http://schemas.openxmlformats.org/spreadsheetml/2006/main" count="325" uniqueCount="222">
  <si>
    <t>Nadere toelichting ten behoeve van het Prijzenblad</t>
  </si>
  <si>
    <t xml:space="preserve">In deze Bijlage, tabblad 2 'Totaalprijs per jaar', worden de prijzen automatisch ingevuld vanuit sheet 3 en 4. </t>
  </si>
  <si>
    <r>
      <t xml:space="preserve">Sheet 3 en 4 worden door de leverancier ingevuld. Leverancier vult </t>
    </r>
    <r>
      <rPr>
        <u/>
        <sz val="10"/>
        <color theme="1"/>
        <rFont val="Arial"/>
        <family val="2"/>
      </rPr>
      <t xml:space="preserve">enkel </t>
    </r>
    <r>
      <rPr>
        <sz val="10"/>
        <color theme="1"/>
        <rFont val="Arial"/>
        <family val="2"/>
      </rPr>
      <t xml:space="preserve">de gele cellen in en neemt alle directe en indirecte kosten (behorende bij de desbetreffende handeling) hierin mee. </t>
    </r>
  </si>
  <si>
    <r>
      <t xml:space="preserve">Over de opgegeven prijzen worden dus </t>
    </r>
    <r>
      <rPr>
        <u/>
        <sz val="10"/>
        <color rgb="FF000000"/>
        <rFont val="Arial"/>
        <family val="2"/>
      </rPr>
      <t>geen</t>
    </r>
    <r>
      <rPr>
        <sz val="10"/>
        <color rgb="FF000000"/>
        <rFont val="Arial"/>
        <family val="2"/>
      </rPr>
      <t xml:space="preserve"> extra toeslagen meer gerekend. 
Alle kosten dienen hierin inbegrepen te zijn. Het is niet toegestaan om naast de vastgestelde prijzen en toeslagen nog ander kosten op te voeren zoals voorrijkosten, inspectiekosten, keuringskosten, garantiekosten, rapportagekosten, projectcoördinatie, proceskosten, schoonmaakkosten, vergaderkosten of welke andere kosten dan ook.</t>
    </r>
  </si>
  <si>
    <t>Overige werkzaamheden</t>
  </si>
  <si>
    <t xml:space="preserve">Wanneer het noodzakelijk blijkt dat Opdrachtnemer werkzaamheden opneemt in een offerte die niet zijn te ondervangen in de assetlijst, dan worden deze werkzaamheden separaat gecalculeerd en opgenomen in de begroting volgens het tabblad 'P.5. Prijzen -Man+toesl.’ opgenomen manuren en toeslagen. </t>
  </si>
  <si>
    <t>Ter verduidelijking van de opslagen volgt hieronder een nadere definiëring die in het contract gehanteerd zal worden:</t>
  </si>
  <si>
    <t>Winst en risico (W&amp;R)</t>
  </si>
  <si>
    <t>Winst en risico mogen enkel opgenomen mogen bij projecten, ter vergroting van de bedrijfswinst met daarin tevens de dekking voor alle onvoorziene omstandigheden, uitvoeringsrisico's en niet verrekenbare loon- en prijsstijgingen. Ook renteverlies, het niet kunnen verrichten van werkzaamheden door regen, wachturen door te late leverantie of reparaties aan materieel vallen hieronder.</t>
  </si>
  <si>
    <t>Onderaanneming</t>
  </si>
  <si>
    <t>Deze toeslagen zijn kosten ter dekking van de inkoop en uitvoering van de coördinatie op onderaannemers. Deze toeslag kan echter alleen gehanteerd worden bij werkzaamheden die niet zijn opgenomen in de werkomschrijving van het PvE en door onderaannemers uitgevoerd worden.</t>
  </si>
  <si>
    <t>BIJLAGE 6    Prijzenblad - TOTAALPRIJS (FICTIEF) PER JAAR</t>
  </si>
  <si>
    <t>Omschrijving</t>
  </si>
  <si>
    <t>Totaal (fictief)</t>
  </si>
  <si>
    <t>P.3. Prijzenblad Preventief Onderhoud (PO) + liftkeuringen + Correctief kosten voor afkoop</t>
  </si>
  <si>
    <t>P.4. Prijzenblad Manuurloon en toeslagpercentages</t>
  </si>
  <si>
    <t>Fictieve totaalprijs offerte (incl. BTW)</t>
  </si>
  <si>
    <t>Ondertekening</t>
  </si>
  <si>
    <t>Naam</t>
  </si>
  <si>
    <t>Functie</t>
  </si>
  <si>
    <t>Onderneming en adres</t>
  </si>
  <si>
    <t>Datum en plaats</t>
  </si>
  <si>
    <t>Handtekening</t>
  </si>
  <si>
    <t xml:space="preserve">Prijsonderdeel Deel 2 Preventief onderhoud (PO) liftinstallaties, </t>
  </si>
  <si>
    <t xml:space="preserve">liftkeuringen + correctief kosten voor afkoop </t>
  </si>
  <si>
    <t xml:space="preserve">Let op: Alleen de gele cellen invullen </t>
  </si>
  <si>
    <t>Bedragen dienen inclusief btw te zijn.</t>
  </si>
  <si>
    <t>Hoeveelheden zijn indicatief en onderhevig aan aanpassingen van het gebouw en/of wettelijke eisen.</t>
  </si>
  <si>
    <t xml:space="preserve">Er is sprake van een afkoopregeling voor storingen met een kleiner bedrag dan € 250,-- incl btw. </t>
  </si>
  <si>
    <t>Prijzen per stuk:</t>
  </si>
  <si>
    <t>Bedragen inclusief btw:</t>
  </si>
  <si>
    <t>Hoeveelheid:</t>
  </si>
  <si>
    <t>Kosten PO liftinstallaties:</t>
  </si>
  <si>
    <t>kosten liftkeuringen (per installatie):</t>
  </si>
  <si>
    <t>Kosten voor afkoop (€ 250,--)</t>
  </si>
  <si>
    <t>Totaal per stuk:</t>
  </si>
  <si>
    <t>Totaal alle installaties:</t>
  </si>
  <si>
    <t>nvt</t>
  </si>
  <si>
    <t>evt later toe te voegen aan contract</t>
  </si>
  <si>
    <t>Invulblad (per locatie):</t>
  </si>
  <si>
    <t>Inclusief BTW</t>
  </si>
  <si>
    <t>L/C:</t>
  </si>
  <si>
    <t>Locatie:</t>
  </si>
  <si>
    <t>Adres:</t>
  </si>
  <si>
    <t>Aantal stopplaatsen</t>
  </si>
  <si>
    <t>opmerkingen</t>
  </si>
  <si>
    <t>Fabricaat:</t>
  </si>
  <si>
    <t>Bouwjaar:</t>
  </si>
  <si>
    <t>Soort lift:</t>
  </si>
  <si>
    <t>Instelling</t>
  </si>
  <si>
    <t>Kosten</t>
  </si>
  <si>
    <t>HV17460AA</t>
  </si>
  <si>
    <t>Aalsmeer</t>
  </si>
  <si>
    <t>Linnaeuslaan 2</t>
  </si>
  <si>
    <t>OTIS</t>
  </si>
  <si>
    <t>personenlift</t>
  </si>
  <si>
    <t>Yuverta</t>
  </si>
  <si>
    <t>HV17440AA</t>
  </si>
  <si>
    <t>Jac. P. Thijsselaan 18</t>
  </si>
  <si>
    <t>revisie 2020</t>
  </si>
  <si>
    <t>BRINKMAN</t>
  </si>
  <si>
    <t>HV17820AF</t>
  </si>
  <si>
    <t>Amersfoort</t>
  </si>
  <si>
    <t>Bergenboulevard 11</t>
  </si>
  <si>
    <t>revisie 2021</t>
  </si>
  <si>
    <t>THYSSEN</t>
  </si>
  <si>
    <t>HV17050AR</t>
  </si>
  <si>
    <t xml:space="preserve">Alphen a/d Rijn </t>
  </si>
  <si>
    <t>Kalkovenweg 62</t>
  </si>
  <si>
    <t>geplaatst 2020</t>
  </si>
  <si>
    <t>Platformlift SB-200</t>
  </si>
  <si>
    <t>plateaulift</t>
  </si>
  <si>
    <t>HV17040BK</t>
  </si>
  <si>
    <t>Boskoop</t>
  </si>
  <si>
    <t>Zijde 105</t>
  </si>
  <si>
    <t>NB</t>
  </si>
  <si>
    <t>HV16420BR</t>
  </si>
  <si>
    <t>Brielle</t>
  </si>
  <si>
    <t>Anna Hoevestraat 2</t>
  </si>
  <si>
    <t>de Molen</t>
  </si>
  <si>
    <t xml:space="preserve">Houten </t>
  </si>
  <si>
    <t>De Molen 94</t>
  </si>
  <si>
    <t>gehuurd pand</t>
  </si>
  <si>
    <t>KONE</t>
  </si>
  <si>
    <t>HV16460DO</t>
  </si>
  <si>
    <t>Dordrecht</t>
  </si>
  <si>
    <t>Groenezoom 398</t>
  </si>
  <si>
    <t>Nieuwbouw 2020</t>
  </si>
  <si>
    <t xml:space="preserve">MP lift </t>
  </si>
  <si>
    <t>Chico mendesring 825</t>
  </si>
  <si>
    <t xml:space="preserve">renovatie 2021 </t>
  </si>
  <si>
    <t>Aesy lift</t>
  </si>
  <si>
    <t>HV17060GO</t>
  </si>
  <si>
    <t>Gouda</t>
  </si>
  <si>
    <t>Ronsseweg 555</t>
  </si>
  <si>
    <t>HV16250HU</t>
  </si>
  <si>
    <t>Houten MBO</t>
  </si>
  <si>
    <t>Randhoeve 2</t>
  </si>
  <si>
    <t>HV16240HU</t>
  </si>
  <si>
    <t>Houten VMBO</t>
  </si>
  <si>
    <t>HV16430KL</t>
  </si>
  <si>
    <t>Klaaswaal</t>
  </si>
  <si>
    <t>Rijksstraatweg 30b</t>
  </si>
  <si>
    <t>AESY</t>
  </si>
  <si>
    <t>HV17220DM</t>
  </si>
  <si>
    <t>Den Haag Madestein</t>
  </si>
  <si>
    <t>Madesteinweg 25</t>
  </si>
  <si>
    <t>N/A</t>
  </si>
  <si>
    <t>HV17830NA</t>
  </si>
  <si>
    <t xml:space="preserve">Naarden </t>
  </si>
  <si>
    <t>Amersfoortsestraatweg 7</t>
  </si>
  <si>
    <t>Nieuwbouw 2019</t>
  </si>
  <si>
    <t>OTTO OOMS</t>
  </si>
  <si>
    <t>HV17030OE</t>
  </si>
  <si>
    <t>Oegstgeest</t>
  </si>
  <si>
    <t>Lange Voort 70</t>
  </si>
  <si>
    <t>HV16440OT</t>
  </si>
  <si>
    <t>Ottoland</t>
  </si>
  <si>
    <t>B 140</t>
  </si>
  <si>
    <t>NTD</t>
  </si>
  <si>
    <t>HV17020RB</t>
  </si>
  <si>
    <t>Rijnsburg</t>
  </si>
  <si>
    <t xml:space="preserve">Sandtlaan 98 </t>
  </si>
  <si>
    <t>SCHINDLER</t>
  </si>
  <si>
    <t>HV17250RT</t>
  </si>
  <si>
    <t>Rotterdam</t>
  </si>
  <si>
    <t>Laanslootseweg 1</t>
  </si>
  <si>
    <t>traplift</t>
  </si>
  <si>
    <t>HV16230UT</t>
  </si>
  <si>
    <t>Utrecht</t>
  </si>
  <si>
    <t>Theo Thijssenplein 32</t>
  </si>
  <si>
    <t>HV17230DW</t>
  </si>
  <si>
    <t>Den Haag Westvliet</t>
  </si>
  <si>
    <t>Westvlietweg 42</t>
  </si>
  <si>
    <t>HV17870NM</t>
  </si>
  <si>
    <t>Nijmegen</t>
  </si>
  <si>
    <t>Energieweg 19</t>
  </si>
  <si>
    <t>1899</t>
  </si>
  <si>
    <t>hydraulic</t>
  </si>
  <si>
    <t xml:space="preserve">Nijmegen </t>
  </si>
  <si>
    <t>CIBES</t>
  </si>
  <si>
    <t>2020</t>
  </si>
  <si>
    <t>Platform lift</t>
  </si>
  <si>
    <t>HV17850NM</t>
  </si>
  <si>
    <t>Marga Klompélaan 37</t>
  </si>
  <si>
    <t>Screw</t>
  </si>
  <si>
    <t>HV17880VE</t>
  </si>
  <si>
    <t>Velp</t>
  </si>
  <si>
    <t>Larensteinselaan 26B</t>
  </si>
  <si>
    <t>Other Elevator likes</t>
  </si>
  <si>
    <t>HV16640BX</t>
  </si>
  <si>
    <t>Boxtel</t>
  </si>
  <si>
    <t>Schouwrooij 2</t>
  </si>
  <si>
    <t>Traditional rope</t>
  </si>
  <si>
    <t>HV16820EH</t>
  </si>
  <si>
    <t>Eindhoven</t>
  </si>
  <si>
    <t>Locatellistraat 5</t>
  </si>
  <si>
    <t>Schindler Smart</t>
  </si>
  <si>
    <t>Dumbwaiter</t>
  </si>
  <si>
    <t>HV16650DB</t>
  </si>
  <si>
    <t>Den Bosch</t>
  </si>
  <si>
    <t>Vlijmenseweg 1A</t>
  </si>
  <si>
    <t>HV16620DB</t>
  </si>
  <si>
    <t>Hervensebaan 7</t>
  </si>
  <si>
    <t>2015</t>
  </si>
  <si>
    <t>HV16840HM</t>
  </si>
  <si>
    <t>Helmond</t>
  </si>
  <si>
    <t>Scheepsboulevard 1</t>
  </si>
  <si>
    <t>Totaal:</t>
  </si>
  <si>
    <t>totaal</t>
  </si>
  <si>
    <t>Later toe te voegen locatie (ivm een nog lopend contract, voormalig Citavearde locaties)</t>
  </si>
  <si>
    <t>HV16660HS</t>
  </si>
  <si>
    <t>Hegelsom</t>
  </si>
  <si>
    <t>Spoorweg 8</t>
  </si>
  <si>
    <t>HV17630RM</t>
  </si>
  <si>
    <t>Roermond</t>
  </si>
  <si>
    <t>Jagerstraat 6</t>
  </si>
  <si>
    <t>STARLIFT</t>
  </si>
  <si>
    <t>1981</t>
  </si>
  <si>
    <t>HV17620NW</t>
  </si>
  <si>
    <t>Nederweert</t>
  </si>
  <si>
    <t>Pastoor van der Steenstraat 5</t>
  </si>
  <si>
    <t>PLATEAULIFT</t>
  </si>
  <si>
    <t>Stair lift</t>
  </si>
  <si>
    <t>HV13100KZ</t>
  </si>
  <si>
    <t>Herten</t>
  </si>
  <si>
    <t>Louis Eijssenweg 5</t>
  </si>
  <si>
    <t>LTF</t>
  </si>
  <si>
    <t xml:space="preserve"> MANUURLOON + TOESLAGEN    </t>
  </si>
  <si>
    <t>Manuurloon* Functies</t>
  </si>
  <si>
    <t>Overige functies binnen deze tariefgroep.</t>
  </si>
  <si>
    <t>Uurtarief exclusief toeslagen en inclusief btw*</t>
  </si>
  <si>
    <t>Uren (fictief)</t>
  </si>
  <si>
    <t>Manuurloon 01</t>
  </si>
  <si>
    <t>Servicemonteur</t>
  </si>
  <si>
    <t>Programmeur van gecertificeerde en complexe installaties, servicetechnicus voor service- en onderhoudswerkzaamheden.</t>
  </si>
  <si>
    <t>Manuurloon 02</t>
  </si>
  <si>
    <t>Monteur</t>
  </si>
  <si>
    <t>Zelfstandige installatiewerkzaamheden kunnen uitvoeren en leiding geven aan.</t>
  </si>
  <si>
    <t>Manuurloon 03</t>
  </si>
  <si>
    <t>Hulpmonteur</t>
  </si>
  <si>
    <t>Eenvoudige Installatie werkzaamheden onder toezicht.</t>
  </si>
  <si>
    <t>Subtotaal uren (fictief)</t>
  </si>
  <si>
    <t>Toeslagpercentages</t>
  </si>
  <si>
    <t>Opmerkingen</t>
  </si>
  <si>
    <t>Percentage</t>
  </si>
  <si>
    <t>Aantal (fictief)</t>
  </si>
  <si>
    <t>Toeslag 01</t>
  </si>
  <si>
    <t>Materiaal</t>
  </si>
  <si>
    <t>Met een maximum van 12%</t>
  </si>
  <si>
    <t>o.b.v. subtotaal uren</t>
  </si>
  <si>
    <t>Toeslag 02</t>
  </si>
  <si>
    <t>Met een maximum van 10%</t>
  </si>
  <si>
    <t>Toeslag 03</t>
  </si>
  <si>
    <t>Winst &amp; risico</t>
  </si>
  <si>
    <t>Met een maximum van 5%</t>
  </si>
  <si>
    <t>Toeslag 04</t>
  </si>
  <si>
    <t>Storingen na standaard werktijd</t>
  </si>
  <si>
    <t>Standaard werktijd is 07.00 -  18.00 uur</t>
  </si>
  <si>
    <t>Subtotaal toeslagpercentages (fictief)</t>
  </si>
  <si>
    <t>* Uurtarieven zijn inclusief voorrijkosten, reiskosten en overige functionarisgebonden kosten.</t>
  </si>
  <si>
    <t>** Toeslag (01) die wordt berekend bovenop de netto-catalogus prijs die voor Opdrachtnemer van toepassing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</si>
</sst>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0.0%"/>
    <numFmt numFmtId="166" formatCode="_ [$€-413]\ * #,##0.00_ ;_ [$€-413]\ * \-#,##0.00_ ;_ [$€-413]\ * &quot;-&quot;??_ ;_ @_ "/>
  </numFmts>
  <fonts count="38">
    <font>
      <sz val="11"/>
      <color theme="1"/>
      <name val="Calibri"/>
      <family val="2"/>
      <scheme val="minor"/>
    </font>
    <font>
      <b/>
      <sz val="14"/>
      <color rgb="FF000000"/>
      <name val="Calibri"/>
      <family val="2"/>
      <scheme val="minor"/>
    </font>
    <font>
      <b/>
      <sz val="16"/>
      <color rgb="FF000000"/>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b/>
      <sz val="11"/>
      <color theme="1"/>
      <name val="Calibri"/>
      <family val="2"/>
      <scheme val="minor"/>
    </font>
    <font>
      <sz val="10"/>
      <color theme="1"/>
      <name val="Calibri"/>
      <family val="2"/>
      <scheme val="minor"/>
    </font>
    <font>
      <b/>
      <sz val="10"/>
      <name val="Calibri"/>
      <family val="2"/>
      <scheme val="minor"/>
    </font>
    <font>
      <b/>
      <i/>
      <sz val="11"/>
      <color theme="1"/>
      <name val="Calibri"/>
      <family val="2"/>
      <scheme val="minor"/>
    </font>
    <font>
      <b/>
      <sz val="10"/>
      <color theme="1"/>
      <name val="Calibri"/>
      <family val="2"/>
      <scheme val="minor"/>
    </font>
    <font>
      <b/>
      <i/>
      <sz val="11"/>
      <color rgb="FF000000"/>
      <name val="Calibri"/>
      <family val="2"/>
      <scheme val="minor"/>
    </font>
    <font>
      <sz val="11"/>
      <color theme="1"/>
      <name val="Calibri"/>
      <family val="2"/>
      <scheme val="minor"/>
    </font>
    <font>
      <b/>
      <i/>
      <sz val="11"/>
      <name val="Calibri"/>
      <family val="2"/>
      <scheme val="minor"/>
    </font>
    <font>
      <sz val="11"/>
      <color rgb="FF000000"/>
      <name val="Calibri"/>
      <family val="2"/>
    </font>
    <font>
      <b/>
      <sz val="12"/>
      <color rgb="FFFFFFFF"/>
      <name val="Arial"/>
      <family val="2"/>
    </font>
    <font>
      <b/>
      <sz val="10"/>
      <color rgb="FFFFFFFF"/>
      <name val="Arial"/>
      <family val="2"/>
    </font>
    <font>
      <sz val="11"/>
      <color rgb="FF000000"/>
      <name val="Arial"/>
      <family val="2"/>
    </font>
    <font>
      <sz val="10"/>
      <color rgb="FF000000"/>
      <name val="Arial"/>
      <family val="2"/>
    </font>
    <font>
      <b/>
      <sz val="12"/>
      <color theme="0"/>
      <name val="Arial"/>
      <family val="2"/>
    </font>
    <font>
      <b/>
      <sz val="10"/>
      <color theme="0"/>
      <name val="Arial"/>
      <family val="2"/>
    </font>
    <font>
      <sz val="10"/>
      <color theme="1"/>
      <name val="Arial"/>
      <family val="2"/>
    </font>
    <font>
      <i/>
      <sz val="10"/>
      <name val="Arial"/>
      <family val="2"/>
    </font>
    <font>
      <sz val="10"/>
      <color theme="4" tint="-0.249977111117893"/>
      <name val="Arial"/>
      <family val="2"/>
    </font>
    <font>
      <sz val="10"/>
      <name val="Arial"/>
      <family val="2"/>
    </font>
    <font>
      <sz val="11"/>
      <color theme="1"/>
      <name val="Arial"/>
      <family val="2"/>
    </font>
    <font>
      <b/>
      <sz val="10"/>
      <color rgb="FF000000"/>
      <name val="Arial"/>
      <family val="2"/>
    </font>
    <font>
      <u/>
      <sz val="10"/>
      <color rgb="FF000000"/>
      <name val="Arial"/>
      <family val="2"/>
    </font>
    <font>
      <u/>
      <sz val="10"/>
      <color theme="1"/>
      <name val="Arial"/>
      <family val="2"/>
    </font>
    <font>
      <b/>
      <sz val="14"/>
      <color rgb="FFFFFFFF"/>
      <name val="Arial"/>
      <family val="2"/>
    </font>
    <font>
      <sz val="11"/>
      <color rgb="FFFF0000"/>
      <name val="Calibri"/>
      <family val="2"/>
      <scheme val="minor"/>
    </font>
    <font>
      <b/>
      <sz val="14"/>
      <color theme="1"/>
      <name val="Calibri"/>
      <family val="2"/>
      <scheme val="minor"/>
    </font>
    <font>
      <sz val="11"/>
      <name val="Arial"/>
      <family val="2"/>
    </font>
    <font>
      <sz val="11"/>
      <name val="Calibri"/>
      <family val="2"/>
      <scheme val="minor"/>
    </font>
    <font>
      <sz val="12"/>
      <color theme="1"/>
      <name val="Calibri"/>
      <family val="2"/>
      <scheme val="minor"/>
    </font>
    <font>
      <sz val="12"/>
      <color rgb="FF000000"/>
      <name val="Calibri"/>
      <family val="2"/>
      <scheme val="minor"/>
    </font>
    <font>
      <b/>
      <sz val="9"/>
      <color indexed="81"/>
      <name val="Tahoma"/>
      <family val="2"/>
    </font>
    <font>
      <sz val="9"/>
      <color indexed="81"/>
      <name val="Tahoma"/>
      <family val="2"/>
    </font>
  </fonts>
  <fills count="17">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00B0F0"/>
        <bgColor rgb="FF000000"/>
      </patternFill>
    </fill>
    <fill>
      <patternFill patternType="solid">
        <fgColor rgb="FFFFFFFF"/>
        <bgColor rgb="FF000000"/>
      </patternFill>
    </fill>
    <fill>
      <patternFill patternType="solid">
        <fgColor rgb="FF00B0F0"/>
        <bgColor indexed="64"/>
      </patternFill>
    </fill>
    <fill>
      <patternFill patternType="solid">
        <fgColor theme="0" tint="-0.14999847407452621"/>
        <bgColor indexed="64"/>
      </patternFill>
    </fill>
    <fill>
      <patternFill patternType="solid">
        <fgColor rgb="FFC0C0C0"/>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39997558519241921"/>
        <bgColor indexed="64"/>
      </patternFill>
    </fill>
  </fills>
  <borders count="50">
    <border>
      <left/>
      <right/>
      <top/>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double">
        <color auto="1"/>
      </top>
      <bottom style="thin">
        <color auto="1"/>
      </bottom>
      <diagonal/>
    </border>
    <border>
      <left style="thin">
        <color auto="1"/>
      </left>
      <right style="double">
        <color auto="1"/>
      </right>
      <top style="double">
        <color auto="1"/>
      </top>
      <bottom style="double">
        <color auto="1"/>
      </bottom>
      <diagonal/>
    </border>
    <border>
      <left style="double">
        <color auto="1"/>
      </left>
      <right style="thin">
        <color auto="1"/>
      </right>
      <top style="double">
        <color auto="1"/>
      </top>
      <bottom/>
      <diagonal/>
    </border>
    <border>
      <left style="thin">
        <color auto="1"/>
      </left>
      <right style="double">
        <color auto="1"/>
      </right>
      <top style="medium">
        <color auto="1"/>
      </top>
      <bottom style="thin">
        <color auto="1"/>
      </bottom>
      <diagonal/>
    </border>
    <border>
      <left style="double">
        <color auto="1"/>
      </left>
      <right style="thin">
        <color auto="1"/>
      </right>
      <top style="thin">
        <color auto="1"/>
      </top>
      <bottom style="medium">
        <color auto="1"/>
      </bottom>
      <diagonal/>
    </border>
    <border>
      <left style="thin">
        <color auto="1"/>
      </left>
      <right style="thin">
        <color auto="1"/>
      </right>
      <top style="double">
        <color auto="1"/>
      </top>
      <bottom/>
      <diagonal/>
    </border>
    <border>
      <left style="thin">
        <color auto="1"/>
      </left>
      <right style="thin">
        <color auto="1"/>
      </right>
      <top style="thin">
        <color auto="1"/>
      </top>
      <bottom/>
      <diagonal/>
    </border>
    <border>
      <left style="thin">
        <color auto="1"/>
      </left>
      <right style="double">
        <color auto="1"/>
      </right>
      <top style="thin">
        <color auto="1"/>
      </top>
      <bottom/>
      <diagonal/>
    </border>
    <border>
      <left style="double">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double">
        <color auto="1"/>
      </right>
      <top style="medium">
        <color auto="1"/>
      </top>
      <bottom style="double">
        <color auto="1"/>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bottom/>
      <diagonal/>
    </border>
    <border>
      <left style="thin">
        <color auto="1"/>
      </left>
      <right style="thin">
        <color auto="1"/>
      </right>
      <top style="medium">
        <color auto="1"/>
      </top>
      <bottom style="thin">
        <color auto="1"/>
      </bottom>
      <diagonal/>
    </border>
    <border>
      <left style="double">
        <color auto="1"/>
      </left>
      <right style="thin">
        <color auto="1"/>
      </right>
      <top/>
      <bottom/>
      <diagonal/>
    </border>
    <border>
      <left style="thin">
        <color auto="1"/>
      </left>
      <right style="double">
        <color auto="1"/>
      </right>
      <top/>
      <bottom/>
      <diagonal/>
    </border>
    <border>
      <left/>
      <right style="thin">
        <color auto="1"/>
      </right>
      <top style="thin">
        <color auto="1"/>
      </top>
      <bottom/>
      <diagonal/>
    </border>
    <border>
      <left style="double">
        <color auto="1"/>
      </left>
      <right style="thin">
        <color auto="1"/>
      </right>
      <top/>
      <bottom style="thin">
        <color auto="1"/>
      </bottom>
      <diagonal/>
    </border>
    <border>
      <left/>
      <right style="thin">
        <color auto="1"/>
      </right>
      <top style="medium">
        <color auto="1"/>
      </top>
      <bottom style="thin">
        <color auto="1"/>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style="double">
        <color indexed="64"/>
      </right>
      <top/>
      <bottom/>
      <diagonal/>
    </border>
    <border>
      <left style="double">
        <color indexed="64"/>
      </left>
      <right/>
      <top/>
      <bottom/>
      <diagonal/>
    </border>
  </borders>
  <cellStyleXfs count="3">
    <xf numFmtId="0" fontId="0" fillId="0" borderId="0"/>
    <xf numFmtId="44" fontId="12" fillId="0" borderId="0" applyFont="0" applyFill="0" applyBorder="0" applyAlignment="0" applyProtection="0"/>
    <xf numFmtId="44" fontId="12" fillId="0" borderId="0" applyFont="0" applyFill="0" applyBorder="0" applyAlignment="0" applyProtection="0"/>
  </cellStyleXfs>
  <cellXfs count="178">
    <xf numFmtId="0" fontId="0" fillId="0" borderId="0" xfId="0"/>
    <xf numFmtId="0" fontId="1" fillId="0" borderId="0" xfId="0" applyFont="1"/>
    <xf numFmtId="0" fontId="3" fillId="0" borderId="0" xfId="0" applyFont="1"/>
    <xf numFmtId="0" fontId="4" fillId="0" borderId="0" xfId="0" applyFont="1"/>
    <xf numFmtId="0" fontId="6" fillId="0" borderId="0" xfId="0" applyFont="1"/>
    <xf numFmtId="164" fontId="6" fillId="0" borderId="0" xfId="0" applyNumberFormat="1" applyFont="1"/>
    <xf numFmtId="0" fontId="0" fillId="0" borderId="1" xfId="0" applyBorder="1"/>
    <xf numFmtId="164" fontId="10" fillId="0" borderId="3" xfId="0" applyNumberFormat="1" applyFont="1" applyBorder="1"/>
    <xf numFmtId="164" fontId="0" fillId="0" borderId="3" xfId="0" applyNumberFormat="1" applyBorder="1"/>
    <xf numFmtId="164" fontId="7" fillId="0" borderId="5" xfId="0" applyNumberFormat="1" applyFont="1" applyBorder="1"/>
    <xf numFmtId="0" fontId="0" fillId="0" borderId="0" xfId="0" applyAlignment="1">
      <alignment horizontal="center"/>
    </xf>
    <xf numFmtId="0" fontId="11" fillId="0" borderId="0" xfId="0" applyFont="1"/>
    <xf numFmtId="0" fontId="5" fillId="0" borderId="0" xfId="0" applyFont="1"/>
    <xf numFmtId="0" fontId="13" fillId="0" borderId="0" xfId="0" applyFont="1" applyAlignment="1">
      <alignment horizontal="left"/>
    </xf>
    <xf numFmtId="0" fontId="0" fillId="0" borderId="16" xfId="0" applyBorder="1"/>
    <xf numFmtId="164" fontId="6" fillId="0" borderId="16" xfId="0" applyNumberFormat="1" applyFont="1" applyBorder="1"/>
    <xf numFmtId="0" fontId="6" fillId="0" borderId="9" xfId="0" applyFont="1" applyBorder="1" applyAlignment="1">
      <alignment horizontal="center"/>
    </xf>
    <xf numFmtId="0" fontId="0" fillId="0" borderId="15" xfId="0" applyBorder="1" applyAlignment="1">
      <alignment horizontal="center"/>
    </xf>
    <xf numFmtId="0" fontId="8" fillId="0" borderId="12" xfId="0" applyFont="1" applyBorder="1" applyAlignment="1">
      <alignment horizontal="center" wrapText="1"/>
    </xf>
    <xf numFmtId="164" fontId="6" fillId="0" borderId="5" xfId="0" applyNumberFormat="1" applyFont="1" applyBorder="1"/>
    <xf numFmtId="164" fontId="7" fillId="0" borderId="3" xfId="0" applyNumberFormat="1" applyFont="1" applyBorder="1"/>
    <xf numFmtId="0" fontId="0" fillId="6" borderId="7" xfId="0" applyFill="1" applyBorder="1" applyAlignment="1">
      <alignment horizontal="center"/>
    </xf>
    <xf numFmtId="0" fontId="8" fillId="6" borderId="12" xfId="0" applyFont="1" applyFill="1" applyBorder="1" applyAlignment="1">
      <alignment horizontal="center" wrapText="1"/>
    </xf>
    <xf numFmtId="0" fontId="0" fillId="4" borderId="1" xfId="0" applyFill="1" applyBorder="1" applyAlignment="1">
      <alignment horizontal="center"/>
    </xf>
    <xf numFmtId="0" fontId="8" fillId="4" borderId="12" xfId="0" applyFont="1" applyFill="1" applyBorder="1" applyAlignment="1">
      <alignment horizontal="center" wrapText="1"/>
    </xf>
    <xf numFmtId="0" fontId="0" fillId="7" borderId="1" xfId="0" applyFill="1" applyBorder="1" applyAlignment="1">
      <alignment horizontal="center"/>
    </xf>
    <xf numFmtId="164" fontId="9" fillId="0" borderId="17" xfId="0" applyNumberFormat="1" applyFont="1" applyBorder="1"/>
    <xf numFmtId="0" fontId="9" fillId="0" borderId="8" xfId="0" applyFont="1" applyBorder="1" applyAlignment="1">
      <alignment horizontal="center" wrapText="1"/>
    </xf>
    <xf numFmtId="164" fontId="9" fillId="0" borderId="6" xfId="0" applyNumberFormat="1" applyFont="1" applyBorder="1"/>
    <xf numFmtId="164" fontId="9" fillId="0" borderId="2" xfId="0" applyNumberFormat="1" applyFont="1" applyBorder="1"/>
    <xf numFmtId="0" fontId="14" fillId="0" borderId="0" xfId="0" applyFont="1"/>
    <xf numFmtId="0" fontId="16" fillId="8" borderId="19" xfId="0" applyFont="1" applyFill="1" applyBorder="1"/>
    <xf numFmtId="0" fontId="17" fillId="0" borderId="0" xfId="0" applyFont="1"/>
    <xf numFmtId="0" fontId="15" fillId="8" borderId="18" xfId="0" applyFont="1" applyFill="1" applyBorder="1"/>
    <xf numFmtId="0" fontId="0" fillId="0" borderId="0" xfId="0" applyAlignment="1">
      <alignment vertical="center"/>
    </xf>
    <xf numFmtId="0" fontId="20" fillId="10" borderId="27" xfId="0" applyFont="1" applyFill="1" applyBorder="1" applyAlignment="1">
      <alignment vertical="center" wrapText="1"/>
    </xf>
    <xf numFmtId="0" fontId="20" fillId="10" borderId="19" xfId="0" applyFont="1" applyFill="1" applyBorder="1" applyAlignment="1">
      <alignment vertical="center" wrapText="1"/>
    </xf>
    <xf numFmtId="0" fontId="0" fillId="0" borderId="0" xfId="0" applyAlignment="1">
      <alignment vertical="top" wrapText="1"/>
    </xf>
    <xf numFmtId="0" fontId="21" fillId="11" borderId="3" xfId="0" applyFont="1" applyFill="1" applyBorder="1" applyAlignment="1">
      <alignment vertical="center" wrapText="1"/>
    </xf>
    <xf numFmtId="0" fontId="21" fillId="0" borderId="3" xfId="0" applyFont="1" applyBorder="1" applyAlignment="1">
      <alignment horizontal="center" vertical="center" wrapText="1"/>
    </xf>
    <xf numFmtId="44" fontId="21" fillId="11" borderId="3" xfId="2" applyFont="1" applyFill="1" applyBorder="1" applyAlignment="1" applyProtection="1">
      <alignment vertical="center" wrapText="1"/>
    </xf>
    <xf numFmtId="0" fontId="0" fillId="0" borderId="0" xfId="0" applyAlignment="1">
      <alignment wrapText="1"/>
    </xf>
    <xf numFmtId="0" fontId="21" fillId="0" borderId="0" xfId="0" applyFont="1" applyAlignment="1">
      <alignment vertical="center"/>
    </xf>
    <xf numFmtId="166" fontId="20" fillId="10" borderId="19" xfId="0" applyNumberFormat="1" applyFont="1" applyFill="1" applyBorder="1" applyAlignment="1">
      <alignment vertical="center"/>
    </xf>
    <xf numFmtId="0" fontId="20" fillId="10" borderId="4" xfId="0" applyFont="1" applyFill="1" applyBorder="1" applyAlignment="1">
      <alignment vertical="center"/>
    </xf>
    <xf numFmtId="0" fontId="20" fillId="10" borderId="27" xfId="0" applyFont="1" applyFill="1" applyBorder="1" applyAlignment="1">
      <alignment vertical="center"/>
    </xf>
    <xf numFmtId="0" fontId="20" fillId="10" borderId="19" xfId="0" applyFont="1" applyFill="1" applyBorder="1" applyAlignment="1">
      <alignment vertical="center"/>
    </xf>
    <xf numFmtId="0" fontId="24" fillId="11" borderId="3" xfId="0" applyFont="1" applyFill="1" applyBorder="1" applyAlignment="1">
      <alignment vertical="center"/>
    </xf>
    <xf numFmtId="0" fontId="21" fillId="0" borderId="3" xfId="0" applyFont="1" applyBorder="1" applyAlignment="1">
      <alignment vertical="center" wrapText="1"/>
    </xf>
    <xf numFmtId="44" fontId="21" fillId="11" borderId="3" xfId="2" applyFont="1" applyFill="1" applyBorder="1" applyAlignment="1" applyProtection="1">
      <alignment vertical="center"/>
    </xf>
    <xf numFmtId="0" fontId="25" fillId="0" borderId="0" xfId="0" applyFont="1" applyAlignment="1">
      <alignment vertical="center"/>
    </xf>
    <xf numFmtId="44" fontId="20" fillId="10" borderId="19" xfId="2" applyFont="1" applyFill="1" applyBorder="1" applyAlignment="1" applyProtection="1">
      <alignment vertical="center"/>
    </xf>
    <xf numFmtId="0" fontId="21" fillId="0" borderId="0" xfId="0" applyFont="1"/>
    <xf numFmtId="166" fontId="18" fillId="0" borderId="20" xfId="0" applyNumberFormat="1" applyFont="1" applyBorder="1"/>
    <xf numFmtId="166" fontId="16" fillId="8" borderId="20" xfId="0" applyNumberFormat="1" applyFont="1" applyFill="1" applyBorder="1"/>
    <xf numFmtId="0" fontId="25" fillId="0" borderId="0" xfId="0" applyFont="1"/>
    <xf numFmtId="0" fontId="26" fillId="0" borderId="13" xfId="0" applyFont="1" applyBorder="1" applyAlignment="1">
      <alignment vertical="center"/>
    </xf>
    <xf numFmtId="0" fontId="18" fillId="0" borderId="26" xfId="0" applyFont="1" applyBorder="1" applyAlignment="1">
      <alignment vertical="center" wrapText="1"/>
    </xf>
    <xf numFmtId="0" fontId="21" fillId="0" borderId="26" xfId="0" applyFont="1" applyBorder="1"/>
    <xf numFmtId="0" fontId="26" fillId="0" borderId="26" xfId="0" applyFont="1" applyBorder="1" applyAlignment="1">
      <alignment vertical="center"/>
    </xf>
    <xf numFmtId="0" fontId="27" fillId="0" borderId="26" xfId="0" applyFont="1" applyBorder="1" applyAlignment="1">
      <alignment horizontal="left" vertical="center" wrapText="1" indent="2"/>
    </xf>
    <xf numFmtId="0" fontId="18" fillId="0" borderId="26" xfId="0" applyFont="1" applyBorder="1" applyAlignment="1">
      <alignment horizontal="left" vertical="center" wrapText="1" indent="2"/>
    </xf>
    <xf numFmtId="0" fontId="21" fillId="0" borderId="26" xfId="0" applyFont="1" applyBorder="1" applyAlignment="1">
      <alignment vertical="top" wrapText="1"/>
    </xf>
    <xf numFmtId="0" fontId="4" fillId="12" borderId="25" xfId="0" applyFont="1" applyFill="1" applyBorder="1" applyAlignment="1">
      <alignment horizontal="left" vertical="top" wrapText="1"/>
    </xf>
    <xf numFmtId="0" fontId="4" fillId="12" borderId="29" xfId="0" applyFont="1" applyFill="1" applyBorder="1" applyAlignment="1">
      <alignment horizontal="left" vertical="top" wrapText="1"/>
    </xf>
    <xf numFmtId="0" fontId="4" fillId="9" borderId="30" xfId="0" applyFont="1" applyFill="1" applyBorder="1" applyAlignment="1">
      <alignment horizontal="left" vertical="top" wrapText="1"/>
    </xf>
    <xf numFmtId="0" fontId="4" fillId="9" borderId="32" xfId="0" applyFont="1" applyFill="1" applyBorder="1" applyAlignment="1">
      <alignment horizontal="left" vertical="top" wrapText="1"/>
    </xf>
    <xf numFmtId="0" fontId="4" fillId="9" borderId="33" xfId="0" applyFont="1" applyFill="1" applyBorder="1" applyAlignment="1">
      <alignment horizontal="left" vertical="top" wrapText="1"/>
    </xf>
    <xf numFmtId="0" fontId="0" fillId="0" borderId="0" xfId="0" applyAlignment="1">
      <alignment horizontal="left"/>
    </xf>
    <xf numFmtId="0" fontId="14" fillId="0" borderId="0" xfId="0" applyFont="1" applyAlignment="1">
      <alignment horizontal="left"/>
    </xf>
    <xf numFmtId="0" fontId="2" fillId="5" borderId="0" xfId="0" applyFont="1" applyFill="1" applyAlignment="1">
      <alignment horizontal="left"/>
    </xf>
    <xf numFmtId="0" fontId="9" fillId="5" borderId="0" xfId="0" applyFont="1" applyFill="1"/>
    <xf numFmtId="0" fontId="0" fillId="5" borderId="0" xfId="0" applyFill="1"/>
    <xf numFmtId="164" fontId="0" fillId="0" borderId="26" xfId="0" applyNumberFormat="1" applyBorder="1"/>
    <xf numFmtId="44" fontId="23" fillId="2" borderId="3" xfId="2" applyFont="1" applyFill="1" applyBorder="1" applyAlignment="1" applyProtection="1">
      <alignment vertical="center" wrapText="1"/>
      <protection locked="0"/>
    </xf>
    <xf numFmtId="165" fontId="23" fillId="2" borderId="3" xfId="0" applyNumberFormat="1" applyFont="1" applyFill="1" applyBorder="1" applyAlignment="1" applyProtection="1">
      <alignment vertical="center"/>
      <protection locked="0"/>
    </xf>
    <xf numFmtId="0" fontId="24" fillId="11" borderId="3" xfId="0" applyFont="1" applyFill="1" applyBorder="1" applyAlignment="1">
      <alignment vertical="center" wrapText="1"/>
    </xf>
    <xf numFmtId="0" fontId="20" fillId="0" borderId="0" xfId="0" applyFont="1" applyAlignment="1">
      <alignment horizontal="right" vertical="center"/>
    </xf>
    <xf numFmtId="166" fontId="20" fillId="0" borderId="0" xfId="0" applyNumberFormat="1" applyFont="1" applyAlignment="1">
      <alignment vertical="center"/>
    </xf>
    <xf numFmtId="164" fontId="7" fillId="2" borderId="3" xfId="0" applyNumberFormat="1" applyFont="1" applyFill="1" applyBorder="1" applyProtection="1">
      <protection locked="0"/>
    </xf>
    <xf numFmtId="0" fontId="31" fillId="0" borderId="0" xfId="0" applyFont="1"/>
    <xf numFmtId="164" fontId="0" fillId="0" borderId="0" xfId="0" applyNumberFormat="1"/>
    <xf numFmtId="0" fontId="0" fillId="3" borderId="7" xfId="0" applyFill="1" applyBorder="1"/>
    <xf numFmtId="0" fontId="0" fillId="3" borderId="5" xfId="0" applyFill="1" applyBorder="1"/>
    <xf numFmtId="0" fontId="0" fillId="3" borderId="5" xfId="0" applyFill="1" applyBorder="1" applyAlignment="1">
      <alignment horizontal="right"/>
    </xf>
    <xf numFmtId="164" fontId="9" fillId="2" borderId="6" xfId="0" applyNumberFormat="1" applyFont="1" applyFill="1" applyBorder="1"/>
    <xf numFmtId="0" fontId="6" fillId="0" borderId="11" xfId="0" applyFont="1" applyBorder="1"/>
    <xf numFmtId="0" fontId="6" fillId="0" borderId="39" xfId="0" applyFont="1" applyBorder="1"/>
    <xf numFmtId="0" fontId="6" fillId="0" borderId="13" xfId="0" applyFont="1" applyBorder="1"/>
    <xf numFmtId="0" fontId="6" fillId="0" borderId="13" xfId="0" applyFont="1" applyBorder="1" applyAlignment="1">
      <alignment horizontal="center" wrapText="1"/>
    </xf>
    <xf numFmtId="0" fontId="6" fillId="0" borderId="13" xfId="0" applyFont="1" applyBorder="1" applyAlignment="1">
      <alignment horizontal="right"/>
    </xf>
    <xf numFmtId="164" fontId="6" fillId="0" borderId="14" xfId="0" applyNumberFormat="1" applyFont="1" applyBorder="1"/>
    <xf numFmtId="0" fontId="0" fillId="0" borderId="40" xfId="0" applyBorder="1" applyAlignment="1">
      <alignment horizontal="center"/>
    </xf>
    <xf numFmtId="0" fontId="0" fillId="0" borderId="41" xfId="0" applyBorder="1"/>
    <xf numFmtId="0" fontId="0" fillId="0" borderId="36" xfId="0" applyBorder="1" applyAlignment="1">
      <alignment wrapText="1"/>
    </xf>
    <xf numFmtId="0" fontId="0" fillId="0" borderId="36" xfId="0" applyBorder="1" applyAlignment="1">
      <alignment horizontal="center" wrapText="1"/>
    </xf>
    <xf numFmtId="0" fontId="0" fillId="0" borderId="36" xfId="0" applyBorder="1"/>
    <xf numFmtId="0" fontId="32" fillId="0" borderId="36" xfId="0" applyFont="1" applyBorder="1" applyAlignment="1">
      <alignment vertical="top"/>
    </xf>
    <xf numFmtId="0" fontId="32" fillId="0" borderId="36" xfId="0" applyFont="1" applyBorder="1" applyAlignment="1">
      <alignment horizontal="right" vertical="top"/>
    </xf>
    <xf numFmtId="0" fontId="0" fillId="0" borderId="1" xfId="0" applyBorder="1" applyAlignment="1">
      <alignment horizontal="center"/>
    </xf>
    <xf numFmtId="0" fontId="0" fillId="0" borderId="19" xfId="0" applyBorder="1"/>
    <xf numFmtId="0" fontId="0" fillId="0" borderId="3" xfId="0" applyBorder="1" applyAlignment="1">
      <alignment wrapText="1"/>
    </xf>
    <xf numFmtId="0" fontId="0" fillId="0" borderId="3" xfId="0" applyBorder="1" applyAlignment="1">
      <alignment horizontal="center" wrapText="1"/>
    </xf>
    <xf numFmtId="0" fontId="0" fillId="0" borderId="3" xfId="0" applyBorder="1"/>
    <xf numFmtId="0" fontId="32" fillId="0" borderId="3" xfId="0" applyFont="1" applyBorder="1" applyAlignment="1">
      <alignment vertical="top"/>
    </xf>
    <xf numFmtId="0" fontId="32" fillId="0" borderId="3" xfId="0" applyFont="1" applyBorder="1" applyAlignment="1">
      <alignment horizontal="right" vertical="top"/>
    </xf>
    <xf numFmtId="0" fontId="25" fillId="0" borderId="3" xfId="0" applyFont="1" applyBorder="1" applyAlignment="1">
      <alignment wrapText="1"/>
    </xf>
    <xf numFmtId="0" fontId="25" fillId="0" borderId="3" xfId="0" applyFont="1" applyBorder="1"/>
    <xf numFmtId="0" fontId="25" fillId="0" borderId="3" xfId="0" applyFont="1" applyBorder="1" applyAlignment="1">
      <alignment horizontal="right"/>
    </xf>
    <xf numFmtId="0" fontId="33" fillId="0" borderId="3" xfId="0" applyFont="1" applyBorder="1" applyAlignment="1">
      <alignment vertical="top"/>
    </xf>
    <xf numFmtId="0" fontId="6" fillId="0" borderId="3" xfId="0" applyFont="1" applyBorder="1" applyAlignment="1">
      <alignment horizontal="center" wrapText="1"/>
    </xf>
    <xf numFmtId="0" fontId="33" fillId="0" borderId="19" xfId="0" applyFont="1" applyBorder="1" applyAlignment="1">
      <alignment vertical="top"/>
    </xf>
    <xf numFmtId="0" fontId="0" fillId="0" borderId="13" xfId="0" applyBorder="1"/>
    <xf numFmtId="0" fontId="33" fillId="0" borderId="13" xfId="0" applyFont="1" applyBorder="1" applyAlignment="1">
      <alignment vertical="top"/>
    </xf>
    <xf numFmtId="0" fontId="33" fillId="0" borderId="13" xfId="0" applyFont="1" applyBorder="1" applyAlignment="1">
      <alignment horizontal="right" vertical="top"/>
    </xf>
    <xf numFmtId="49" fontId="33" fillId="0" borderId="0" xfId="0" applyNumberFormat="1" applyFont="1"/>
    <xf numFmtId="49" fontId="33" fillId="0" borderId="3" xfId="0" applyNumberFormat="1" applyFont="1" applyBorder="1"/>
    <xf numFmtId="49" fontId="33" fillId="0" borderId="3" xfId="0" applyNumberFormat="1" applyFont="1" applyBorder="1" applyAlignment="1">
      <alignment horizontal="right"/>
    </xf>
    <xf numFmtId="49" fontId="0" fillId="0" borderId="3" xfId="0" applyNumberFormat="1" applyBorder="1"/>
    <xf numFmtId="0" fontId="34" fillId="0" borderId="1" xfId="0" applyFont="1" applyBorder="1" applyAlignment="1">
      <alignment horizontal="center"/>
    </xf>
    <xf numFmtId="0" fontId="6" fillId="0" borderId="42" xfId="0" applyFont="1" applyBorder="1"/>
    <xf numFmtId="0" fontId="6" fillId="0" borderId="43" xfId="0" applyFont="1" applyBorder="1" applyAlignment="1">
      <alignment horizontal="center"/>
    </xf>
    <xf numFmtId="0" fontId="6" fillId="0" borderId="43" xfId="0" applyFont="1" applyBorder="1"/>
    <xf numFmtId="0" fontId="6" fillId="0" borderId="43" xfId="0" applyFont="1" applyBorder="1" applyAlignment="1">
      <alignment horizontal="center" wrapText="1"/>
    </xf>
    <xf numFmtId="0" fontId="0" fillId="0" borderId="43" xfId="0" applyBorder="1"/>
    <xf numFmtId="0" fontId="0" fillId="0" borderId="43" xfId="0" applyBorder="1" applyAlignment="1">
      <alignment horizontal="right"/>
    </xf>
    <xf numFmtId="0" fontId="0" fillId="0" borderId="0" xfId="0" applyAlignment="1">
      <alignment horizontal="center" wrapText="1"/>
    </xf>
    <xf numFmtId="0" fontId="33" fillId="0" borderId="0" xfId="0" applyFont="1" applyAlignment="1">
      <alignment vertical="top"/>
    </xf>
    <xf numFmtId="0" fontId="33" fillId="0" borderId="0" xfId="0" applyFont="1" applyAlignment="1">
      <alignment horizontal="right" vertical="top"/>
    </xf>
    <xf numFmtId="0" fontId="35" fillId="0" borderId="1" xfId="0" applyFont="1" applyBorder="1" applyAlignment="1">
      <alignment horizontal="center" vertical="center" wrapText="1"/>
    </xf>
    <xf numFmtId="0" fontId="33" fillId="0" borderId="3" xfId="0" applyFont="1" applyBorder="1"/>
    <xf numFmtId="0" fontId="0" fillId="0" borderId="45" xfId="0" applyBorder="1"/>
    <xf numFmtId="0" fontId="0" fillId="0" borderId="46" xfId="0" applyBorder="1" applyAlignment="1">
      <alignment horizontal="center"/>
    </xf>
    <xf numFmtId="0" fontId="0" fillId="0" borderId="46" xfId="0" applyBorder="1"/>
    <xf numFmtId="0" fontId="0" fillId="0" borderId="46" xfId="0" applyBorder="1" applyAlignment="1">
      <alignment horizontal="center" wrapText="1"/>
    </xf>
    <xf numFmtId="1" fontId="0" fillId="0" borderId="46" xfId="0" applyNumberFormat="1" applyBorder="1"/>
    <xf numFmtId="0" fontId="0" fillId="0" borderId="46" xfId="0" applyBorder="1" applyAlignment="1">
      <alignment horizontal="right"/>
    </xf>
    <xf numFmtId="164" fontId="10" fillId="0" borderId="26" xfId="0" applyNumberFormat="1" applyFont="1" applyBorder="1"/>
    <xf numFmtId="164" fontId="9" fillId="0" borderId="38" xfId="0" applyNumberFormat="1" applyFont="1" applyBorder="1"/>
    <xf numFmtId="0" fontId="0" fillId="16" borderId="37" xfId="0" applyFill="1" applyBorder="1" applyAlignment="1">
      <alignment horizontal="center"/>
    </xf>
    <xf numFmtId="164" fontId="7" fillId="0" borderId="3" xfId="0" applyNumberFormat="1" applyFont="1" applyBorder="1" applyProtection="1">
      <protection locked="0"/>
    </xf>
    <xf numFmtId="164" fontId="7" fillId="0" borderId="5" xfId="0" applyNumberFormat="1" applyFont="1" applyBorder="1" applyProtection="1">
      <protection locked="0"/>
    </xf>
    <xf numFmtId="0" fontId="0" fillId="13" borderId="19" xfId="0" applyFill="1" applyBorder="1" applyAlignment="1">
      <alignment horizontal="center"/>
    </xf>
    <xf numFmtId="0" fontId="0" fillId="15" borderId="19" xfId="0" applyFill="1" applyBorder="1" applyAlignment="1">
      <alignment horizontal="center"/>
    </xf>
    <xf numFmtId="0" fontId="0" fillId="0" borderId="48" xfId="0" applyBorder="1"/>
    <xf numFmtId="164" fontId="9" fillId="0" borderId="4" xfId="0" applyNumberFormat="1" applyFont="1" applyBorder="1"/>
    <xf numFmtId="0" fontId="8" fillId="14" borderId="12" xfId="0" applyFont="1" applyFill="1" applyBorder="1" applyAlignment="1">
      <alignment horizontal="center" wrapText="1"/>
    </xf>
    <xf numFmtId="0" fontId="30" fillId="0" borderId="49" xfId="0" applyFont="1" applyBorder="1"/>
    <xf numFmtId="164" fontId="6" fillId="0" borderId="44" xfId="0" applyNumberFormat="1" applyFont="1" applyBorder="1"/>
    <xf numFmtId="164" fontId="0" fillId="0" borderId="47" xfId="0" applyNumberFormat="1" applyBorder="1"/>
    <xf numFmtId="164" fontId="0" fillId="2" borderId="10" xfId="0" applyNumberFormat="1" applyFill="1" applyBorder="1" applyProtection="1">
      <protection locked="0" hidden="1"/>
    </xf>
    <xf numFmtId="164" fontId="0" fillId="2" borderId="2" xfId="0" applyNumberFormat="1" applyFill="1" applyBorder="1" applyProtection="1">
      <protection locked="0" hidden="1"/>
    </xf>
    <xf numFmtId="0" fontId="0" fillId="0" borderId="0" xfId="0" applyAlignment="1">
      <alignment horizontal="center"/>
    </xf>
    <xf numFmtId="0" fontId="4" fillId="9" borderId="31" xfId="0" applyFont="1" applyFill="1" applyBorder="1" applyAlignment="1">
      <alignment horizontal="center" vertical="top" wrapText="1"/>
    </xf>
    <xf numFmtId="0" fontId="4" fillId="9" borderId="34" xfId="0" applyFont="1" applyFill="1" applyBorder="1" applyAlignment="1">
      <alignment horizontal="center" vertical="top" wrapText="1"/>
    </xf>
    <xf numFmtId="0" fontId="4" fillId="9" borderId="21" xfId="0" applyFont="1" applyFill="1" applyBorder="1" applyAlignment="1">
      <alignment horizontal="center" vertical="top" wrapText="1"/>
    </xf>
    <xf numFmtId="0" fontId="4" fillId="9" borderId="22" xfId="0" applyFont="1" applyFill="1" applyBorder="1" applyAlignment="1">
      <alignment horizontal="center" vertical="top" wrapText="1"/>
    </xf>
    <xf numFmtId="0" fontId="4" fillId="9" borderId="23" xfId="0" applyFont="1" applyFill="1" applyBorder="1" applyAlignment="1">
      <alignment horizontal="center" vertical="top" wrapText="1"/>
    </xf>
    <xf numFmtId="0" fontId="4" fillId="9" borderId="24" xfId="0" applyFont="1" applyFill="1" applyBorder="1" applyAlignment="1">
      <alignment horizontal="center" vertical="top" wrapText="1"/>
    </xf>
    <xf numFmtId="0" fontId="29" fillId="8" borderId="0" xfId="0" applyFont="1" applyFill="1" applyAlignment="1">
      <alignment horizontal="left"/>
    </xf>
    <xf numFmtId="0" fontId="16" fillId="8" borderId="0" xfId="0" applyFont="1" applyFill="1" applyAlignment="1">
      <alignment horizontal="left"/>
    </xf>
    <xf numFmtId="0" fontId="16" fillId="8" borderId="35" xfId="0" applyFont="1" applyFill="1" applyBorder="1" applyAlignment="1">
      <alignment horizontal="left"/>
    </xf>
    <xf numFmtId="0" fontId="18" fillId="0" borderId="0" xfId="0" applyFont="1" applyAlignment="1">
      <alignment horizontal="left" wrapText="1"/>
    </xf>
    <xf numFmtId="0" fontId="18" fillId="0" borderId="35" xfId="0" applyFont="1" applyBorder="1" applyAlignment="1">
      <alignment horizontal="left" wrapText="1"/>
    </xf>
    <xf numFmtId="0" fontId="30" fillId="0" borderId="7"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19" fillId="10" borderId="4" xfId="0" applyFont="1" applyFill="1" applyBorder="1" applyAlignment="1">
      <alignment horizontal="left" vertical="top" wrapText="1"/>
    </xf>
    <xf numFmtId="0" fontId="19" fillId="10" borderId="27" xfId="0" applyFont="1" applyFill="1" applyBorder="1" applyAlignment="1">
      <alignment horizontal="left" vertical="top" wrapText="1"/>
    </xf>
    <xf numFmtId="0" fontId="19" fillId="10" borderId="19" xfId="0" applyFont="1" applyFill="1" applyBorder="1" applyAlignment="1">
      <alignment horizontal="left" vertical="top" wrapText="1"/>
    </xf>
    <xf numFmtId="0" fontId="20" fillId="10" borderId="4" xfId="0" applyFont="1" applyFill="1" applyBorder="1" applyAlignment="1">
      <alignment horizontal="left" vertical="center" wrapText="1"/>
    </xf>
    <xf numFmtId="0" fontId="20" fillId="10" borderId="27" xfId="0" applyFont="1" applyFill="1" applyBorder="1" applyAlignment="1">
      <alignment horizontal="left" vertical="center" wrapText="1"/>
    </xf>
    <xf numFmtId="0" fontId="20" fillId="10" borderId="4" xfId="0" applyFont="1" applyFill="1" applyBorder="1" applyAlignment="1">
      <alignment horizontal="right" vertical="center"/>
    </xf>
    <xf numFmtId="0" fontId="20" fillId="10" borderId="27" xfId="0" applyFont="1" applyFill="1" applyBorder="1" applyAlignment="1">
      <alignment horizontal="right" vertical="center"/>
    </xf>
    <xf numFmtId="0" fontId="0" fillId="0" borderId="28" xfId="0" applyBorder="1" applyAlignment="1">
      <alignment horizontal="center" wrapText="1"/>
    </xf>
    <xf numFmtId="0" fontId="22" fillId="0" borderId="4" xfId="0" applyFont="1" applyBorder="1" applyAlignment="1">
      <alignment horizontal="left" vertical="center" wrapText="1"/>
    </xf>
    <xf numFmtId="0" fontId="22" fillId="0" borderId="19" xfId="0" applyFont="1" applyBorder="1" applyAlignment="1">
      <alignment horizontal="left" vertical="center" wrapText="1"/>
    </xf>
    <xf numFmtId="0" fontId="3" fillId="0" borderId="0" xfId="0" applyFont="1" applyAlignment="1"/>
  </cellXfs>
  <cellStyles count="3">
    <cellStyle name="Standaard" xfId="0" builtinId="0"/>
    <cellStyle name="Valuta" xfId="2" builtinId="4"/>
    <cellStyle name="Valuta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411338</xdr:colOff>
      <xdr:row>2</xdr:row>
      <xdr:rowOff>186840</xdr:rowOff>
    </xdr:to>
    <xdr:pic>
      <xdr:nvPicPr>
        <xdr:cNvPr id="2" name="Afbeelding 1">
          <a:extLst>
            <a:ext uri="{FF2B5EF4-FFF2-40B4-BE49-F238E27FC236}">
              <a16:creationId xmlns:a16="http://schemas.microsoft.com/office/drawing/2014/main" id="{7D38B90A-1E66-46F3-967A-1F4224C0BC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35600" y="0"/>
          <a:ext cx="1643238" cy="948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6254750</xdr:colOff>
      <xdr:row>0</xdr:row>
      <xdr:rowOff>0</xdr:rowOff>
    </xdr:from>
    <xdr:to>
      <xdr:col>3</xdr:col>
      <xdr:colOff>646288</xdr:colOff>
      <xdr:row>0</xdr:row>
      <xdr:rowOff>948840</xdr:rowOff>
    </xdr:to>
    <xdr:pic>
      <xdr:nvPicPr>
        <xdr:cNvPr id="2" name="Afbeelding 1">
          <a:extLst>
            <a:ext uri="{FF2B5EF4-FFF2-40B4-BE49-F238E27FC236}">
              <a16:creationId xmlns:a16="http://schemas.microsoft.com/office/drawing/2014/main" id="{9B9C4016-21DE-449E-B7AB-99A75DB7BD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750" y="0"/>
          <a:ext cx="1643238" cy="948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1009650</xdr:colOff>
      <xdr:row>0</xdr:row>
      <xdr:rowOff>50800</xdr:rowOff>
    </xdr:from>
    <xdr:to>
      <xdr:col>7</xdr:col>
      <xdr:colOff>189088</xdr:colOff>
      <xdr:row>4</xdr:row>
      <xdr:rowOff>212240</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72225" y="50800"/>
          <a:ext cx="1589263" cy="9710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450849</xdr:colOff>
      <xdr:row>0</xdr:row>
      <xdr:rowOff>910740</xdr:rowOff>
    </xdr:to>
    <xdr:pic>
      <xdr:nvPicPr>
        <xdr:cNvPr id="3" name="Afbeelding 2">
          <a:extLst>
            <a:ext uri="{FF2B5EF4-FFF2-40B4-BE49-F238E27FC236}">
              <a16:creationId xmlns:a16="http://schemas.microsoft.com/office/drawing/2014/main" id="{2CE4BE8B-4EBD-4A99-A54D-56B860FB9F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38444" y="0"/>
          <a:ext cx="1643238" cy="91074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workbookViewId="0">
      <selection activeCell="A25" sqref="A25"/>
    </sheetView>
  </sheetViews>
  <sheetFormatPr defaultColWidth="8.85546875" defaultRowHeight="14.1"/>
  <cols>
    <col min="1" max="1" width="77.85546875" style="55" customWidth="1"/>
    <col min="2" max="16384" width="8.85546875" style="55"/>
  </cols>
  <sheetData>
    <row r="1" spans="1:1" ht="30" customHeight="1"/>
    <row r="2" spans="1:1" ht="30" customHeight="1"/>
    <row r="3" spans="1:1" ht="30" customHeight="1"/>
    <row r="4" spans="1:1">
      <c r="A4" s="56" t="s">
        <v>0</v>
      </c>
    </row>
    <row r="5" spans="1:1" ht="28.5" customHeight="1">
      <c r="A5" s="57" t="s">
        <v>1</v>
      </c>
    </row>
    <row r="6" spans="1:1" ht="24.95">
      <c r="A6" s="62" t="s">
        <v>2</v>
      </c>
    </row>
    <row r="7" spans="1:1">
      <c r="A7" s="62"/>
    </row>
    <row r="8" spans="1:1" ht="66" customHeight="1">
      <c r="A8" s="57" t="s">
        <v>3</v>
      </c>
    </row>
    <row r="9" spans="1:1">
      <c r="A9" s="58"/>
    </row>
    <row r="10" spans="1:1">
      <c r="A10" s="59" t="s">
        <v>4</v>
      </c>
    </row>
    <row r="11" spans="1:1" ht="57.75" customHeight="1">
      <c r="A11" s="57" t="s">
        <v>5</v>
      </c>
    </row>
    <row r="12" spans="1:1">
      <c r="A12" s="58"/>
    </row>
    <row r="13" spans="1:1" ht="24.95">
      <c r="A13" s="57" t="s">
        <v>6</v>
      </c>
    </row>
    <row r="14" spans="1:1">
      <c r="A14" s="58"/>
    </row>
    <row r="15" spans="1:1">
      <c r="A15" s="58"/>
    </row>
    <row r="16" spans="1:1">
      <c r="A16" s="60" t="s">
        <v>7</v>
      </c>
    </row>
    <row r="17" spans="1:1" ht="62.45">
      <c r="A17" s="61" t="s">
        <v>8</v>
      </c>
    </row>
    <row r="18" spans="1:1">
      <c r="A18" s="58"/>
    </row>
    <row r="19" spans="1:1">
      <c r="A19" s="60" t="s">
        <v>9</v>
      </c>
    </row>
    <row r="20" spans="1:1" ht="50.1">
      <c r="A20" s="61" t="s">
        <v>10</v>
      </c>
    </row>
    <row r="21" spans="1:1">
      <c r="A21" s="6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7"/>
  <sheetViews>
    <sheetView workbookViewId="0">
      <selection activeCell="B13" sqref="B13:C15"/>
    </sheetView>
  </sheetViews>
  <sheetFormatPr defaultRowHeight="14.45"/>
  <cols>
    <col min="1" max="1" width="36.140625" customWidth="1"/>
    <col min="2" max="2" width="48.5703125" customWidth="1"/>
    <col min="3" max="3" width="14.140625" bestFit="1" customWidth="1"/>
    <col min="4" max="4" width="14.42578125" customWidth="1"/>
    <col min="5" max="5" width="23.140625" customWidth="1"/>
  </cols>
  <sheetData>
    <row r="1" spans="1:7" ht="107.1" customHeight="1">
      <c r="A1" s="152"/>
      <c r="B1" s="152"/>
      <c r="C1" s="30"/>
      <c r="D1" s="30"/>
      <c r="E1" s="30"/>
      <c r="F1" s="30"/>
      <c r="G1" s="30"/>
    </row>
    <row r="2" spans="1:7" ht="23.45" customHeight="1">
      <c r="A2" s="159" t="s">
        <v>11</v>
      </c>
      <c r="B2" s="159"/>
      <c r="C2" s="33"/>
      <c r="D2" s="30"/>
      <c r="E2" s="30"/>
      <c r="F2" s="30"/>
      <c r="G2" s="30"/>
    </row>
    <row r="3" spans="1:7">
      <c r="A3" s="68"/>
      <c r="B3" s="69"/>
      <c r="C3" s="30"/>
      <c r="D3" s="30"/>
      <c r="E3" s="30"/>
      <c r="F3" s="30"/>
      <c r="G3" s="30"/>
    </row>
    <row r="4" spans="1:7" ht="38.450000000000003" customHeight="1">
      <c r="A4" s="160" t="s">
        <v>12</v>
      </c>
      <c r="B4" s="161"/>
      <c r="C4" s="31" t="s">
        <v>13</v>
      </c>
      <c r="D4" s="32"/>
      <c r="E4" s="32"/>
      <c r="F4" s="32"/>
      <c r="G4" s="32"/>
    </row>
    <row r="5" spans="1:7" ht="38.450000000000003" customHeight="1">
      <c r="A5" s="162" t="s">
        <v>14</v>
      </c>
      <c r="B5" s="163"/>
      <c r="C5" s="53">
        <f>'3. PO, liftkeuringen + overig '!G20</f>
        <v>0</v>
      </c>
      <c r="D5" s="32"/>
      <c r="E5" s="32"/>
      <c r="F5" s="32"/>
    </row>
    <row r="6" spans="1:7" ht="38.450000000000003" customHeight="1">
      <c r="A6" s="162" t="s">
        <v>15</v>
      </c>
      <c r="B6" s="163"/>
      <c r="C6" s="53">
        <f>'4. Manuurloon + toeslagen'!G19</f>
        <v>0</v>
      </c>
      <c r="D6" s="32"/>
      <c r="E6" s="32"/>
      <c r="F6" s="32"/>
    </row>
    <row r="7" spans="1:7" ht="38.450000000000003" customHeight="1">
      <c r="A7" s="160" t="s">
        <v>16</v>
      </c>
      <c r="B7" s="161"/>
      <c r="C7" s="54">
        <f>SUM(C5:C6)</f>
        <v>0</v>
      </c>
      <c r="D7" s="32"/>
      <c r="E7" s="32"/>
      <c r="F7" s="32"/>
      <c r="G7" s="32"/>
    </row>
    <row r="11" spans="1:7" ht="15" thickBot="1"/>
    <row r="12" spans="1:7" ht="15" thickBot="1">
      <c r="A12" s="63" t="s">
        <v>17</v>
      </c>
      <c r="B12" s="64"/>
      <c r="C12" s="64"/>
    </row>
    <row r="13" spans="1:7">
      <c r="A13" s="65"/>
      <c r="B13" s="153"/>
      <c r="C13" s="154"/>
    </row>
    <row r="14" spans="1:7">
      <c r="A14" s="66" t="s">
        <v>18</v>
      </c>
      <c r="B14" s="155"/>
      <c r="C14" s="156"/>
    </row>
    <row r="15" spans="1:7" ht="15" thickBot="1">
      <c r="A15" s="67"/>
      <c r="B15" s="157"/>
      <c r="C15" s="158"/>
    </row>
    <row r="16" spans="1:7">
      <c r="A16" s="66"/>
      <c r="B16" s="153"/>
      <c r="C16" s="154"/>
    </row>
    <row r="17" spans="1:3">
      <c r="A17" s="66" t="s">
        <v>19</v>
      </c>
      <c r="B17" s="155"/>
      <c r="C17" s="156"/>
    </row>
    <row r="18" spans="1:3" ht="15" thickBot="1">
      <c r="A18" s="67"/>
      <c r="B18" s="157"/>
      <c r="C18" s="158"/>
    </row>
    <row r="19" spans="1:3">
      <c r="A19" s="65"/>
      <c r="B19" s="153"/>
      <c r="C19" s="154"/>
    </row>
    <row r="20" spans="1:3">
      <c r="A20" s="66" t="s">
        <v>20</v>
      </c>
      <c r="B20" s="155"/>
      <c r="C20" s="156"/>
    </row>
    <row r="21" spans="1:3" ht="15" thickBot="1">
      <c r="A21" s="67"/>
      <c r="B21" s="157"/>
      <c r="C21" s="158"/>
    </row>
    <row r="22" spans="1:3" ht="14.45" customHeight="1">
      <c r="A22" s="66"/>
      <c r="B22" s="153"/>
      <c r="C22" s="154"/>
    </row>
    <row r="23" spans="1:3" ht="14.45" customHeight="1">
      <c r="A23" s="66" t="s">
        <v>21</v>
      </c>
      <c r="B23" s="155"/>
      <c r="C23" s="156"/>
    </row>
    <row r="24" spans="1:3" ht="14.45" customHeight="1" thickBot="1">
      <c r="A24" s="67"/>
      <c r="B24" s="157"/>
      <c r="C24" s="158"/>
    </row>
    <row r="25" spans="1:3" ht="14.45" customHeight="1">
      <c r="A25" s="66"/>
      <c r="B25" s="153"/>
      <c r="C25" s="154"/>
    </row>
    <row r="26" spans="1:3" ht="14.45" customHeight="1">
      <c r="A26" s="66" t="s">
        <v>22</v>
      </c>
      <c r="B26" s="155"/>
      <c r="C26" s="156"/>
    </row>
    <row r="27" spans="1:3" ht="14.45" customHeight="1" thickBot="1">
      <c r="A27" s="67"/>
      <c r="B27" s="157"/>
      <c r="C27" s="158"/>
    </row>
  </sheetData>
  <sheetProtection algorithmName="SHA-512" hashValue="nHI6LYJI/WfE2RvJ+lc77XiZCbXNrOoQQ89pUT63JZhYNZF+r6uaKrI5u1rsGfmlIL7h1LOWQ4jj/qLbsXndTg==" saltValue="WHsGNG8MaJA6A+vrFwMYwQ==" spinCount="100000" sheet="1" objects="1" scenarios="1"/>
  <mergeCells count="11">
    <mergeCell ref="A1:B1"/>
    <mergeCell ref="B19:C21"/>
    <mergeCell ref="B22:C24"/>
    <mergeCell ref="B25:C27"/>
    <mergeCell ref="A2:B2"/>
    <mergeCell ref="A4:B4"/>
    <mergeCell ref="A5:B5"/>
    <mergeCell ref="A6:B6"/>
    <mergeCell ref="A7:B7"/>
    <mergeCell ref="B13:C15"/>
    <mergeCell ref="B16:C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L68"/>
  <sheetViews>
    <sheetView tabSelected="1" topLeftCell="E28" workbookViewId="0">
      <selection activeCell="L32" sqref="L32"/>
    </sheetView>
  </sheetViews>
  <sheetFormatPr defaultRowHeight="14.45"/>
  <cols>
    <col min="1" max="1" width="1.85546875" customWidth="1"/>
    <col min="2" max="2" width="14.85546875" style="10" customWidth="1"/>
    <col min="3" max="3" width="26.5703125" customWidth="1"/>
    <col min="4" max="4" width="26.85546875" customWidth="1"/>
    <col min="5" max="5" width="27.28515625" bestFit="1" customWidth="1"/>
    <col min="6" max="6" width="17" customWidth="1"/>
    <col min="7" max="7" width="19.140625" customWidth="1"/>
    <col min="8" max="8" width="18.7109375" bestFit="1" customWidth="1"/>
    <col min="9" max="9" width="12.140625" customWidth="1"/>
    <col min="10" max="10" width="18.7109375" bestFit="1" customWidth="1"/>
    <col min="11" max="11" width="12.42578125" style="4" customWidth="1"/>
    <col min="12" max="12" width="13.7109375" bestFit="1" customWidth="1"/>
  </cols>
  <sheetData>
    <row r="4" spans="2:11" ht="18.600000000000001">
      <c r="B4" s="1" t="s">
        <v>23</v>
      </c>
      <c r="D4" s="2"/>
      <c r="E4" s="2"/>
      <c r="F4" s="177"/>
      <c r="G4" s="177"/>
      <c r="H4" s="2"/>
      <c r="I4" s="2"/>
      <c r="J4" s="2"/>
    </row>
    <row r="5" spans="2:11" ht="18.600000000000001">
      <c r="B5" s="1" t="s">
        <v>24</v>
      </c>
      <c r="D5" s="2"/>
      <c r="E5" s="2"/>
      <c r="F5" s="2"/>
      <c r="G5" s="2"/>
      <c r="H5" s="2"/>
      <c r="I5" s="2"/>
      <c r="J5" s="2"/>
    </row>
    <row r="6" spans="2:11">
      <c r="B6" s="2"/>
      <c r="D6" s="3"/>
      <c r="E6" s="2"/>
      <c r="F6" s="2"/>
      <c r="G6" s="2"/>
      <c r="H6" s="2"/>
      <c r="I6" s="2"/>
      <c r="J6" s="2"/>
    </row>
    <row r="7" spans="2:11">
      <c r="B7" s="11" t="s">
        <v>25</v>
      </c>
      <c r="D7" s="3"/>
      <c r="E7" s="2"/>
      <c r="F7" s="2"/>
      <c r="G7" s="2"/>
      <c r="H7" s="2"/>
      <c r="I7" s="2"/>
      <c r="J7" s="2"/>
    </row>
    <row r="8" spans="2:11">
      <c r="B8" s="11" t="s">
        <v>26</v>
      </c>
      <c r="D8" s="3"/>
      <c r="E8" s="2"/>
      <c r="F8" s="2"/>
      <c r="G8" s="2"/>
      <c r="H8" s="2"/>
      <c r="I8" s="2"/>
      <c r="J8" s="2"/>
    </row>
    <row r="9" spans="2:11">
      <c r="B9" s="13" t="s">
        <v>27</v>
      </c>
      <c r="D9" s="3"/>
      <c r="E9" s="2"/>
      <c r="F9" s="2"/>
      <c r="G9" s="2"/>
      <c r="H9" s="2"/>
      <c r="I9" s="2"/>
      <c r="J9" s="2"/>
    </row>
    <row r="10" spans="2:11">
      <c r="B10" s="13" t="s">
        <v>28</v>
      </c>
      <c r="D10" s="3"/>
      <c r="E10" s="2"/>
      <c r="F10" s="2"/>
      <c r="G10" s="2"/>
      <c r="H10" s="2"/>
      <c r="I10" s="2"/>
      <c r="J10" s="2"/>
    </row>
    <row r="11" spans="2:11">
      <c r="C11" s="12"/>
      <c r="D11" s="3"/>
      <c r="E11" s="2"/>
      <c r="F11" s="2"/>
      <c r="G11" s="2"/>
      <c r="H11" s="2"/>
      <c r="I11" s="2"/>
      <c r="J11" s="2"/>
    </row>
    <row r="12" spans="2:11" ht="21.6" thickBot="1">
      <c r="C12" s="70" t="s">
        <v>29</v>
      </c>
      <c r="D12" s="1"/>
      <c r="E12" s="1"/>
      <c r="F12" s="71" t="s">
        <v>30</v>
      </c>
      <c r="G12" s="72"/>
    </row>
    <row r="13" spans="2:11" s="4" customFormat="1" ht="30" thickTop="1" thickBot="1">
      <c r="B13" s="16" t="s">
        <v>31</v>
      </c>
      <c r="C13" s="22" t="s">
        <v>32</v>
      </c>
      <c r="D13" s="24" t="s">
        <v>33</v>
      </c>
      <c r="E13" s="146" t="s">
        <v>34</v>
      </c>
      <c r="F13" s="18" t="s">
        <v>35</v>
      </c>
      <c r="G13" s="27" t="s">
        <v>36</v>
      </c>
    </row>
    <row r="14" spans="2:11" ht="15" thickTop="1">
      <c r="B14" s="21">
        <v>31</v>
      </c>
      <c r="C14" s="141">
        <f>L60</f>
        <v>0</v>
      </c>
      <c r="D14" s="9"/>
      <c r="E14" s="141"/>
      <c r="F14" s="19" t="s">
        <v>37</v>
      </c>
      <c r="G14" s="28">
        <f>C14</f>
        <v>0</v>
      </c>
      <c r="K14"/>
    </row>
    <row r="15" spans="2:11">
      <c r="B15" s="23">
        <v>31</v>
      </c>
      <c r="C15" s="20"/>
      <c r="D15" s="79">
        <v>0</v>
      </c>
      <c r="E15" s="140"/>
      <c r="F15" s="7">
        <f>D15</f>
        <v>0</v>
      </c>
      <c r="G15" s="29">
        <f>B15*F15</f>
        <v>0</v>
      </c>
      <c r="K15"/>
    </row>
    <row r="16" spans="2:11">
      <c r="B16" s="25">
        <v>31</v>
      </c>
      <c r="C16" s="8"/>
      <c r="D16" s="8"/>
      <c r="E16" s="79">
        <v>0</v>
      </c>
      <c r="F16" s="7">
        <f>E16</f>
        <v>0</v>
      </c>
      <c r="G16" s="29">
        <f>B16*F16</f>
        <v>0</v>
      </c>
      <c r="K16"/>
    </row>
    <row r="17" spans="1:12">
      <c r="A17" s="144"/>
      <c r="B17" s="142">
        <v>4</v>
      </c>
      <c r="C17" s="8">
        <f>L67</f>
        <v>0</v>
      </c>
      <c r="D17" s="8"/>
      <c r="E17" s="140"/>
      <c r="F17" s="7" t="s">
        <v>37</v>
      </c>
      <c r="G17" s="145">
        <f>C17</f>
        <v>0</v>
      </c>
      <c r="H17" s="147" t="s">
        <v>38</v>
      </c>
      <c r="K17"/>
    </row>
    <row r="18" spans="1:12">
      <c r="A18" s="144"/>
      <c r="B18" s="143">
        <v>4</v>
      </c>
      <c r="C18" s="8"/>
      <c r="D18" s="79">
        <v>0</v>
      </c>
      <c r="E18" s="140"/>
      <c r="F18" s="7">
        <f>D18</f>
        <v>0</v>
      </c>
      <c r="G18" s="145">
        <f>SUM(D18*B18)</f>
        <v>0</v>
      </c>
      <c r="H18" s="147" t="s">
        <v>38</v>
      </c>
      <c r="K18"/>
    </row>
    <row r="19" spans="1:12" ht="15" thickBot="1">
      <c r="B19" s="139">
        <v>4</v>
      </c>
      <c r="C19" s="73"/>
      <c r="D19" s="73"/>
      <c r="E19" s="79">
        <v>0</v>
      </c>
      <c r="F19" s="137">
        <f>E19</f>
        <v>0</v>
      </c>
      <c r="G19" s="138">
        <f>SUM(E19*B19)</f>
        <v>0</v>
      </c>
      <c r="H19" s="147" t="s">
        <v>38</v>
      </c>
      <c r="K19"/>
    </row>
    <row r="20" spans="1:12" ht="15" thickBot="1">
      <c r="B20" s="17"/>
      <c r="C20" s="14"/>
      <c r="D20" s="14"/>
      <c r="E20" s="14"/>
      <c r="F20" s="15"/>
      <c r="G20" s="26">
        <f>SUM(G14:G19)</f>
        <v>0</v>
      </c>
      <c r="K20"/>
    </row>
    <row r="21" spans="1:12" ht="15" thickTop="1">
      <c r="F21" s="5"/>
      <c r="K21"/>
    </row>
    <row r="22" spans="1:12">
      <c r="F22" s="4"/>
      <c r="K22"/>
    </row>
    <row r="23" spans="1:12" ht="18.600000000000001">
      <c r="B23" s="80" t="s">
        <v>39</v>
      </c>
      <c r="E23" s="4"/>
      <c r="K23" s="81"/>
    </row>
    <row r="24" spans="1:12" ht="15" thickBot="1">
      <c r="B24"/>
      <c r="K24" s="81"/>
    </row>
    <row r="25" spans="1:12" ht="15" thickTop="1">
      <c r="B25"/>
      <c r="C25" s="82"/>
      <c r="D25" s="83"/>
      <c r="E25" s="83"/>
      <c r="F25" s="83"/>
      <c r="G25" s="83"/>
      <c r="H25" s="83"/>
      <c r="I25" s="84"/>
      <c r="J25" s="83"/>
      <c r="K25" s="83"/>
      <c r="L25" s="85" t="s">
        <v>40</v>
      </c>
    </row>
    <row r="26" spans="1:12" ht="29.45" thickBot="1">
      <c r="B26" s="4"/>
      <c r="C26" s="86" t="s">
        <v>41</v>
      </c>
      <c r="D26" s="87" t="s">
        <v>42</v>
      </c>
      <c r="E26" s="88" t="s">
        <v>43</v>
      </c>
      <c r="F26" s="89" t="s">
        <v>44</v>
      </c>
      <c r="G26" s="88" t="s">
        <v>45</v>
      </c>
      <c r="H26" s="88" t="s">
        <v>46</v>
      </c>
      <c r="I26" s="90" t="s">
        <v>47</v>
      </c>
      <c r="J26" s="88" t="s">
        <v>48</v>
      </c>
      <c r="K26" s="88" t="s">
        <v>49</v>
      </c>
      <c r="L26" s="91" t="s">
        <v>50</v>
      </c>
    </row>
    <row r="27" spans="1:12">
      <c r="B27"/>
      <c r="C27" s="92" t="s">
        <v>51</v>
      </c>
      <c r="D27" s="93" t="s">
        <v>52</v>
      </c>
      <c r="E27" s="94" t="s">
        <v>53</v>
      </c>
      <c r="F27" s="95">
        <v>2</v>
      </c>
      <c r="G27" s="96"/>
      <c r="H27" s="97" t="s">
        <v>54</v>
      </c>
      <c r="I27" s="98">
        <v>1990</v>
      </c>
      <c r="J27" s="96" t="s">
        <v>55</v>
      </c>
      <c r="K27" s="96" t="s">
        <v>56</v>
      </c>
      <c r="L27" s="150">
        <v>0</v>
      </c>
    </row>
    <row r="28" spans="1:12">
      <c r="B28"/>
      <c r="C28" s="99" t="s">
        <v>57</v>
      </c>
      <c r="D28" s="100" t="s">
        <v>52</v>
      </c>
      <c r="E28" s="101" t="s">
        <v>58</v>
      </c>
      <c r="F28" s="102">
        <v>4</v>
      </c>
      <c r="G28" s="103" t="s">
        <v>59</v>
      </c>
      <c r="H28" s="104" t="s">
        <v>60</v>
      </c>
      <c r="I28" s="105">
        <v>2000</v>
      </c>
      <c r="J28" s="103" t="s">
        <v>55</v>
      </c>
      <c r="K28" s="103" t="s">
        <v>56</v>
      </c>
      <c r="L28" s="151">
        <v>0</v>
      </c>
    </row>
    <row r="29" spans="1:12">
      <c r="B29"/>
      <c r="C29" s="99" t="s">
        <v>61</v>
      </c>
      <c r="D29" s="100" t="s">
        <v>62</v>
      </c>
      <c r="E29" s="101" t="s">
        <v>63</v>
      </c>
      <c r="F29" s="102">
        <v>3</v>
      </c>
      <c r="G29" s="103" t="s">
        <v>64</v>
      </c>
      <c r="H29" s="104" t="s">
        <v>65</v>
      </c>
      <c r="I29" s="105">
        <v>2004</v>
      </c>
      <c r="J29" s="103" t="s">
        <v>55</v>
      </c>
      <c r="K29" s="103" t="s">
        <v>56</v>
      </c>
      <c r="L29" s="151">
        <v>0</v>
      </c>
    </row>
    <row r="30" spans="1:12">
      <c r="B30"/>
      <c r="C30" s="99" t="s">
        <v>66</v>
      </c>
      <c r="D30" s="100" t="s">
        <v>67</v>
      </c>
      <c r="E30" s="106" t="s">
        <v>68</v>
      </c>
      <c r="F30" s="102">
        <v>2</v>
      </c>
      <c r="G30" s="103" t="s">
        <v>69</v>
      </c>
      <c r="H30" s="107" t="s">
        <v>70</v>
      </c>
      <c r="I30" s="108">
        <v>2020</v>
      </c>
      <c r="J30" s="103" t="s">
        <v>71</v>
      </c>
      <c r="K30" s="103" t="s">
        <v>56</v>
      </c>
      <c r="L30" s="151">
        <v>0</v>
      </c>
    </row>
    <row r="31" spans="1:12">
      <c r="B31"/>
      <c r="C31" s="99" t="s">
        <v>72</v>
      </c>
      <c r="D31" s="100" t="s">
        <v>73</v>
      </c>
      <c r="E31" s="101" t="s">
        <v>74</v>
      </c>
      <c r="F31" s="102">
        <v>2</v>
      </c>
      <c r="G31" s="103"/>
      <c r="H31" s="104" t="s">
        <v>75</v>
      </c>
      <c r="I31" s="105">
        <v>1899</v>
      </c>
      <c r="J31" s="103" t="s">
        <v>55</v>
      </c>
      <c r="K31" s="103" t="s">
        <v>56</v>
      </c>
      <c r="L31" s="151">
        <v>0</v>
      </c>
    </row>
    <row r="32" spans="1:12">
      <c r="B32"/>
      <c r="C32" s="99" t="s">
        <v>76</v>
      </c>
      <c r="D32" s="100" t="s">
        <v>77</v>
      </c>
      <c r="E32" s="103" t="s">
        <v>78</v>
      </c>
      <c r="F32" s="102">
        <v>2</v>
      </c>
      <c r="G32" s="103"/>
      <c r="H32" s="104" t="s">
        <v>54</v>
      </c>
      <c r="I32" s="105">
        <v>1990</v>
      </c>
      <c r="J32" s="103" t="s">
        <v>55</v>
      </c>
      <c r="K32" s="103" t="s">
        <v>56</v>
      </c>
      <c r="L32" s="151">
        <v>0</v>
      </c>
    </row>
    <row r="33" spans="2:12">
      <c r="B33"/>
      <c r="C33" s="6" t="s">
        <v>79</v>
      </c>
      <c r="D33" s="100" t="s">
        <v>80</v>
      </c>
      <c r="E33" s="101" t="s">
        <v>81</v>
      </c>
      <c r="F33" s="102">
        <v>3</v>
      </c>
      <c r="G33" s="103" t="s">
        <v>82</v>
      </c>
      <c r="H33" s="104" t="s">
        <v>83</v>
      </c>
      <c r="I33" s="105">
        <v>1996</v>
      </c>
      <c r="J33" s="103" t="s">
        <v>55</v>
      </c>
      <c r="K33" s="103" t="s">
        <v>56</v>
      </c>
      <c r="L33" s="151">
        <v>0</v>
      </c>
    </row>
    <row r="34" spans="2:12">
      <c r="B34"/>
      <c r="C34" s="99" t="s">
        <v>84</v>
      </c>
      <c r="D34" s="100" t="s">
        <v>85</v>
      </c>
      <c r="E34" s="101" t="s">
        <v>86</v>
      </c>
      <c r="F34" s="102">
        <v>2</v>
      </c>
      <c r="G34" s="103" t="s">
        <v>87</v>
      </c>
      <c r="H34" s="104" t="s">
        <v>88</v>
      </c>
      <c r="I34" s="105">
        <v>2019</v>
      </c>
      <c r="J34" s="103" t="s">
        <v>55</v>
      </c>
      <c r="K34" s="103" t="s">
        <v>56</v>
      </c>
      <c r="L34" s="151">
        <v>0</v>
      </c>
    </row>
    <row r="35" spans="2:12">
      <c r="B35"/>
      <c r="C35" s="6" t="s">
        <v>37</v>
      </c>
      <c r="D35" s="100" t="s">
        <v>85</v>
      </c>
      <c r="E35" s="109" t="s">
        <v>89</v>
      </c>
      <c r="F35" s="102">
        <v>2</v>
      </c>
      <c r="G35" s="103" t="s">
        <v>90</v>
      </c>
      <c r="H35" s="104" t="s">
        <v>91</v>
      </c>
      <c r="I35" s="105">
        <v>2021</v>
      </c>
      <c r="J35" s="103" t="s">
        <v>55</v>
      </c>
      <c r="K35" s="103" t="s">
        <v>56</v>
      </c>
      <c r="L35" s="151">
        <v>0</v>
      </c>
    </row>
    <row r="36" spans="2:12">
      <c r="B36"/>
      <c r="C36" s="99" t="s">
        <v>92</v>
      </c>
      <c r="D36" s="100" t="s">
        <v>93</v>
      </c>
      <c r="E36" s="109" t="s">
        <v>94</v>
      </c>
      <c r="F36" s="110">
        <v>3</v>
      </c>
      <c r="G36" s="103"/>
      <c r="H36" s="104" t="s">
        <v>54</v>
      </c>
      <c r="I36" s="105">
        <v>1998</v>
      </c>
      <c r="J36" s="103" t="s">
        <v>55</v>
      </c>
      <c r="K36" s="103" t="s">
        <v>56</v>
      </c>
      <c r="L36" s="151">
        <v>0</v>
      </c>
    </row>
    <row r="37" spans="2:12">
      <c r="B37"/>
      <c r="C37" s="99" t="s">
        <v>95</v>
      </c>
      <c r="D37" s="111" t="s">
        <v>96</v>
      </c>
      <c r="E37" s="101" t="s">
        <v>97</v>
      </c>
      <c r="F37" s="102">
        <v>4</v>
      </c>
      <c r="G37" s="103"/>
      <c r="H37" s="104" t="s">
        <v>83</v>
      </c>
      <c r="I37" s="105">
        <v>2007</v>
      </c>
      <c r="J37" s="103" t="s">
        <v>55</v>
      </c>
      <c r="K37" s="103" t="s">
        <v>56</v>
      </c>
      <c r="L37" s="151">
        <v>0</v>
      </c>
    </row>
    <row r="38" spans="2:12">
      <c r="B38"/>
      <c r="C38" s="99" t="s">
        <v>98</v>
      </c>
      <c r="D38" s="111" t="s">
        <v>99</v>
      </c>
      <c r="E38" s="101" t="s">
        <v>97</v>
      </c>
      <c r="F38" s="102">
        <v>4</v>
      </c>
      <c r="G38" s="103"/>
      <c r="H38" s="104" t="s">
        <v>83</v>
      </c>
      <c r="I38" s="105">
        <v>2005</v>
      </c>
      <c r="J38" s="103" t="s">
        <v>55</v>
      </c>
      <c r="K38" s="103" t="s">
        <v>56</v>
      </c>
      <c r="L38" s="151">
        <v>0</v>
      </c>
    </row>
    <row r="39" spans="2:12">
      <c r="B39"/>
      <c r="C39" s="99" t="s">
        <v>100</v>
      </c>
      <c r="D39" s="100" t="s">
        <v>101</v>
      </c>
      <c r="E39" s="101" t="s">
        <v>102</v>
      </c>
      <c r="F39" s="102">
        <v>2</v>
      </c>
      <c r="G39" s="103"/>
      <c r="H39" s="104" t="s">
        <v>103</v>
      </c>
      <c r="I39" s="105">
        <v>2019</v>
      </c>
      <c r="J39" s="103" t="s">
        <v>55</v>
      </c>
      <c r="K39" s="103" t="s">
        <v>56</v>
      </c>
      <c r="L39" s="151">
        <v>0</v>
      </c>
    </row>
    <row r="40" spans="2:12">
      <c r="B40"/>
      <c r="C40" s="99" t="s">
        <v>104</v>
      </c>
      <c r="D40" s="100" t="s">
        <v>105</v>
      </c>
      <c r="E40" s="101" t="s">
        <v>106</v>
      </c>
      <c r="F40" s="102">
        <v>2</v>
      </c>
      <c r="G40" s="103"/>
      <c r="H40" s="104" t="s">
        <v>107</v>
      </c>
      <c r="I40" s="105">
        <v>2011</v>
      </c>
      <c r="J40" s="103" t="s">
        <v>55</v>
      </c>
      <c r="K40" s="103" t="s">
        <v>56</v>
      </c>
      <c r="L40" s="151">
        <v>0</v>
      </c>
    </row>
    <row r="41" spans="2:12">
      <c r="B41"/>
      <c r="C41" s="99" t="s">
        <v>108</v>
      </c>
      <c r="D41" s="100" t="s">
        <v>109</v>
      </c>
      <c r="E41" s="101" t="s">
        <v>110</v>
      </c>
      <c r="F41" s="102">
        <v>2</v>
      </c>
      <c r="G41" s="103" t="s">
        <v>111</v>
      </c>
      <c r="H41" s="104" t="s">
        <v>112</v>
      </c>
      <c r="I41" s="105">
        <v>2019</v>
      </c>
      <c r="J41" s="103" t="s">
        <v>55</v>
      </c>
      <c r="K41" s="103" t="s">
        <v>56</v>
      </c>
      <c r="L41" s="151">
        <v>0</v>
      </c>
    </row>
    <row r="42" spans="2:12">
      <c r="B42"/>
      <c r="C42" s="99" t="s">
        <v>113</v>
      </c>
      <c r="D42" s="100" t="s">
        <v>114</v>
      </c>
      <c r="E42" s="101" t="s">
        <v>115</v>
      </c>
      <c r="F42" s="102">
        <v>2</v>
      </c>
      <c r="G42" s="103"/>
      <c r="H42" s="104" t="s">
        <v>60</v>
      </c>
      <c r="I42" s="105">
        <v>1995</v>
      </c>
      <c r="J42" s="103" t="s">
        <v>55</v>
      </c>
      <c r="K42" s="103" t="s">
        <v>56</v>
      </c>
      <c r="L42" s="151">
        <v>0</v>
      </c>
    </row>
    <row r="43" spans="2:12">
      <c r="B43"/>
      <c r="C43" s="99" t="s">
        <v>116</v>
      </c>
      <c r="D43" s="100" t="s">
        <v>117</v>
      </c>
      <c r="E43" s="101" t="s">
        <v>118</v>
      </c>
      <c r="F43" s="102">
        <v>2</v>
      </c>
      <c r="G43" s="103"/>
      <c r="H43" s="104" t="s">
        <v>119</v>
      </c>
      <c r="I43" s="105">
        <v>2005</v>
      </c>
      <c r="J43" s="103" t="s">
        <v>55</v>
      </c>
      <c r="K43" s="103" t="s">
        <v>56</v>
      </c>
      <c r="L43" s="151">
        <v>0</v>
      </c>
    </row>
    <row r="44" spans="2:12">
      <c r="B44"/>
      <c r="C44" s="99" t="s">
        <v>120</v>
      </c>
      <c r="D44" s="100" t="s">
        <v>121</v>
      </c>
      <c r="E44" s="104" t="s">
        <v>122</v>
      </c>
      <c r="F44" s="102">
        <v>2</v>
      </c>
      <c r="G44" s="103"/>
      <c r="H44" s="104" t="s">
        <v>123</v>
      </c>
      <c r="I44" s="105">
        <v>2011</v>
      </c>
      <c r="J44" s="103" t="s">
        <v>55</v>
      </c>
      <c r="K44" s="103" t="s">
        <v>56</v>
      </c>
      <c r="L44" s="151">
        <v>0</v>
      </c>
    </row>
    <row r="45" spans="2:12">
      <c r="B45"/>
      <c r="C45" s="99" t="s">
        <v>124</v>
      </c>
      <c r="D45" s="100" t="s">
        <v>125</v>
      </c>
      <c r="E45" s="101" t="s">
        <v>126</v>
      </c>
      <c r="F45" s="102">
        <v>2</v>
      </c>
      <c r="G45" s="103" t="s">
        <v>82</v>
      </c>
      <c r="H45" s="104" t="s">
        <v>54</v>
      </c>
      <c r="I45" s="105">
        <v>1899</v>
      </c>
      <c r="J45" s="103" t="s">
        <v>127</v>
      </c>
      <c r="K45" s="103" t="s">
        <v>56</v>
      </c>
      <c r="L45" s="151">
        <v>0</v>
      </c>
    </row>
    <row r="46" spans="2:12">
      <c r="B46"/>
      <c r="C46" s="99" t="s">
        <v>124</v>
      </c>
      <c r="D46" s="103" t="s">
        <v>125</v>
      </c>
      <c r="E46" s="101" t="s">
        <v>126</v>
      </c>
      <c r="F46" s="102">
        <v>2</v>
      </c>
      <c r="G46" s="103" t="s">
        <v>82</v>
      </c>
      <c r="H46" s="104" t="s">
        <v>103</v>
      </c>
      <c r="I46" s="105">
        <v>2019</v>
      </c>
      <c r="J46" s="103" t="s">
        <v>55</v>
      </c>
      <c r="K46" s="103" t="s">
        <v>56</v>
      </c>
      <c r="L46" s="151">
        <v>0</v>
      </c>
    </row>
    <row r="47" spans="2:12">
      <c r="B47"/>
      <c r="C47" s="99" t="s">
        <v>128</v>
      </c>
      <c r="D47" s="103" t="s">
        <v>129</v>
      </c>
      <c r="E47" s="101" t="s">
        <v>130</v>
      </c>
      <c r="F47" s="102">
        <v>2</v>
      </c>
      <c r="G47" s="103"/>
      <c r="H47" s="104" t="s">
        <v>107</v>
      </c>
      <c r="I47" s="105">
        <v>1998</v>
      </c>
      <c r="J47" s="103" t="s">
        <v>55</v>
      </c>
      <c r="K47" s="103" t="s">
        <v>56</v>
      </c>
      <c r="L47" s="151">
        <v>0</v>
      </c>
    </row>
    <row r="48" spans="2:12">
      <c r="B48"/>
      <c r="C48" s="99" t="s">
        <v>131</v>
      </c>
      <c r="D48" s="103" t="s">
        <v>132</v>
      </c>
      <c r="E48" s="101" t="s">
        <v>133</v>
      </c>
      <c r="F48" s="102">
        <v>4</v>
      </c>
      <c r="G48" s="103"/>
      <c r="H48" s="104" t="s">
        <v>83</v>
      </c>
      <c r="I48" s="105">
        <v>2008</v>
      </c>
      <c r="J48" s="103" t="s">
        <v>55</v>
      </c>
      <c r="K48" s="103" t="s">
        <v>56</v>
      </c>
      <c r="L48" s="151">
        <v>0</v>
      </c>
    </row>
    <row r="49" spans="2:12">
      <c r="B49"/>
      <c r="C49" s="99"/>
      <c r="D49" s="100"/>
      <c r="E49" s="101"/>
      <c r="F49" s="102"/>
      <c r="G49" s="112"/>
      <c r="H49" s="113"/>
      <c r="I49" s="114"/>
      <c r="J49" s="115"/>
      <c r="K49" s="112"/>
      <c r="L49" s="151"/>
    </row>
    <row r="50" spans="2:12">
      <c r="B50" s="4"/>
      <c r="C50" s="99" t="s">
        <v>134</v>
      </c>
      <c r="D50" s="100" t="s">
        <v>135</v>
      </c>
      <c r="E50" s="116" t="s">
        <v>136</v>
      </c>
      <c r="F50" s="102">
        <v>3</v>
      </c>
      <c r="G50" s="112"/>
      <c r="H50" s="116" t="s">
        <v>107</v>
      </c>
      <c r="I50" s="117" t="s">
        <v>137</v>
      </c>
      <c r="J50" s="116" t="s">
        <v>138</v>
      </c>
      <c r="K50" s="112"/>
      <c r="L50" s="151">
        <v>0</v>
      </c>
    </row>
    <row r="51" spans="2:12">
      <c r="B51"/>
      <c r="C51" s="99" t="s">
        <v>134</v>
      </c>
      <c r="D51" s="100" t="s">
        <v>139</v>
      </c>
      <c r="E51" s="116" t="s">
        <v>136</v>
      </c>
      <c r="F51" s="102">
        <v>2</v>
      </c>
      <c r="G51" s="112"/>
      <c r="H51" s="116" t="s">
        <v>140</v>
      </c>
      <c r="I51" s="117" t="s">
        <v>141</v>
      </c>
      <c r="J51" s="118" t="s">
        <v>142</v>
      </c>
      <c r="K51" s="112"/>
      <c r="L51" s="151">
        <v>0</v>
      </c>
    </row>
    <row r="52" spans="2:12">
      <c r="B52"/>
      <c r="C52" s="99" t="s">
        <v>143</v>
      </c>
      <c r="D52" s="100" t="s">
        <v>135</v>
      </c>
      <c r="E52" s="116" t="s">
        <v>144</v>
      </c>
      <c r="F52" s="102">
        <v>2</v>
      </c>
      <c r="G52" s="112"/>
      <c r="H52" s="116" t="s">
        <v>140</v>
      </c>
      <c r="I52" s="117" t="s">
        <v>141</v>
      </c>
      <c r="J52" s="118" t="s">
        <v>145</v>
      </c>
      <c r="K52" s="112"/>
      <c r="L52" s="151">
        <v>0</v>
      </c>
    </row>
    <row r="53" spans="2:12" ht="15.6">
      <c r="B53"/>
      <c r="C53" s="119" t="s">
        <v>146</v>
      </c>
      <c r="D53" s="100" t="s">
        <v>147</v>
      </c>
      <c r="E53" s="116" t="s">
        <v>148</v>
      </c>
      <c r="F53" s="102">
        <v>2</v>
      </c>
      <c r="G53" s="112"/>
      <c r="H53" s="116" t="s">
        <v>107</v>
      </c>
      <c r="I53" s="117" t="s">
        <v>137</v>
      </c>
      <c r="J53" s="118" t="s">
        <v>149</v>
      </c>
      <c r="K53" s="112"/>
      <c r="L53" s="151">
        <v>0</v>
      </c>
    </row>
    <row r="54" spans="2:12">
      <c r="B54"/>
      <c r="C54" s="99" t="s">
        <v>150</v>
      </c>
      <c r="D54" s="100" t="s">
        <v>151</v>
      </c>
      <c r="E54" s="116" t="s">
        <v>152</v>
      </c>
      <c r="F54" s="102">
        <v>2</v>
      </c>
      <c r="G54" s="103"/>
      <c r="H54" s="116" t="s">
        <v>107</v>
      </c>
      <c r="I54" s="117" t="s">
        <v>137</v>
      </c>
      <c r="J54" s="116" t="s">
        <v>153</v>
      </c>
      <c r="K54" s="112"/>
      <c r="L54" s="151">
        <v>0</v>
      </c>
    </row>
    <row r="55" spans="2:12">
      <c r="B55"/>
      <c r="C55" s="99" t="s">
        <v>154</v>
      </c>
      <c r="D55" s="100" t="s">
        <v>155</v>
      </c>
      <c r="E55" s="116" t="s">
        <v>156</v>
      </c>
      <c r="F55" s="102">
        <v>2</v>
      </c>
      <c r="G55" s="103"/>
      <c r="H55" s="116" t="s">
        <v>107</v>
      </c>
      <c r="I55" s="117" t="s">
        <v>137</v>
      </c>
      <c r="J55" s="116" t="s">
        <v>157</v>
      </c>
      <c r="K55" s="112"/>
      <c r="L55" s="151">
        <v>0</v>
      </c>
    </row>
    <row r="56" spans="2:12">
      <c r="B56"/>
      <c r="C56" s="99" t="s">
        <v>154</v>
      </c>
      <c r="D56" s="100" t="s">
        <v>155</v>
      </c>
      <c r="E56" s="116" t="s">
        <v>156</v>
      </c>
      <c r="F56" s="102">
        <v>2</v>
      </c>
      <c r="G56" s="103"/>
      <c r="H56" s="116" t="s">
        <v>140</v>
      </c>
      <c r="I56" s="117" t="s">
        <v>141</v>
      </c>
      <c r="J56" s="118" t="s">
        <v>158</v>
      </c>
      <c r="K56" s="112"/>
      <c r="L56" s="151">
        <v>0</v>
      </c>
    </row>
    <row r="57" spans="2:12">
      <c r="B57"/>
      <c r="C57" s="99" t="s">
        <v>159</v>
      </c>
      <c r="D57" s="100" t="s">
        <v>160</v>
      </c>
      <c r="E57" s="116" t="s">
        <v>161</v>
      </c>
      <c r="F57" s="102">
        <v>4</v>
      </c>
      <c r="G57" s="103"/>
      <c r="H57" s="116" t="s">
        <v>107</v>
      </c>
      <c r="I57" s="117" t="s">
        <v>137</v>
      </c>
      <c r="J57" s="116" t="s">
        <v>153</v>
      </c>
      <c r="K57" s="112"/>
      <c r="L57" s="151">
        <v>0</v>
      </c>
    </row>
    <row r="58" spans="2:12">
      <c r="B58"/>
      <c r="C58" s="99" t="s">
        <v>162</v>
      </c>
      <c r="D58" s="100" t="s">
        <v>160</v>
      </c>
      <c r="E58" s="116" t="s">
        <v>163</v>
      </c>
      <c r="F58" s="102">
        <v>3</v>
      </c>
      <c r="G58" s="103"/>
      <c r="H58" s="116" t="s">
        <v>83</v>
      </c>
      <c r="I58" s="117" t="s">
        <v>164</v>
      </c>
      <c r="J58" s="116" t="s">
        <v>55</v>
      </c>
      <c r="K58" s="112"/>
      <c r="L58" s="151">
        <v>0</v>
      </c>
    </row>
    <row r="59" spans="2:12">
      <c r="B59"/>
      <c r="C59" s="99" t="s">
        <v>165</v>
      </c>
      <c r="D59" s="100" t="s">
        <v>166</v>
      </c>
      <c r="E59" s="116" t="s">
        <v>167</v>
      </c>
      <c r="F59" s="102">
        <v>4</v>
      </c>
      <c r="G59" s="103"/>
      <c r="H59" s="116" t="s">
        <v>107</v>
      </c>
      <c r="I59" s="117" t="s">
        <v>137</v>
      </c>
      <c r="J59" s="116" t="s">
        <v>153</v>
      </c>
      <c r="K59" s="112"/>
      <c r="L59" s="151">
        <v>0</v>
      </c>
    </row>
    <row r="60" spans="2:12" ht="15" thickBot="1">
      <c r="B60"/>
      <c r="C60" s="120" t="s">
        <v>168</v>
      </c>
      <c r="D60" s="121">
        <v>33</v>
      </c>
      <c r="E60" s="122"/>
      <c r="F60" s="123">
        <f>SUM(F27:F59)</f>
        <v>81</v>
      </c>
      <c r="G60" s="124"/>
      <c r="H60" s="124"/>
      <c r="I60" s="125"/>
      <c r="J60" s="124"/>
      <c r="K60" s="124" t="s">
        <v>169</v>
      </c>
      <c r="L60" s="148">
        <f>SUM(L27:L59)</f>
        <v>0</v>
      </c>
    </row>
    <row r="61" spans="2:12" ht="15.6" thickTop="1" thickBot="1">
      <c r="B61"/>
      <c r="C61" s="10"/>
      <c r="E61" s="115"/>
      <c r="F61" s="126"/>
      <c r="H61" s="127"/>
      <c r="I61" s="128"/>
      <c r="K61"/>
      <c r="L61" s="81"/>
    </row>
    <row r="62" spans="2:12" ht="15" thickTop="1">
      <c r="B62"/>
      <c r="C62" s="164" t="s">
        <v>170</v>
      </c>
      <c r="D62" s="165"/>
      <c r="E62" s="165"/>
      <c r="F62" s="165"/>
      <c r="G62" s="165"/>
      <c r="H62" s="165"/>
      <c r="I62" s="165"/>
      <c r="J62" s="165"/>
      <c r="K62" s="165"/>
      <c r="L62" s="166"/>
    </row>
    <row r="63" spans="2:12">
      <c r="B63"/>
      <c r="C63" s="99" t="s">
        <v>171</v>
      </c>
      <c r="D63" s="103" t="s">
        <v>172</v>
      </c>
      <c r="E63" s="118" t="s">
        <v>173</v>
      </c>
      <c r="F63" s="102">
        <v>3</v>
      </c>
      <c r="G63" s="103"/>
      <c r="H63" s="118" t="s">
        <v>60</v>
      </c>
      <c r="I63" s="118" t="s">
        <v>137</v>
      </c>
      <c r="J63" s="118" t="s">
        <v>153</v>
      </c>
      <c r="K63" s="103"/>
      <c r="L63" s="151">
        <v>0</v>
      </c>
    </row>
    <row r="64" spans="2:12" ht="15.6">
      <c r="B64"/>
      <c r="C64" s="129" t="s">
        <v>174</v>
      </c>
      <c r="D64" s="103" t="s">
        <v>175</v>
      </c>
      <c r="E64" s="118" t="s">
        <v>176</v>
      </c>
      <c r="F64" s="102">
        <v>3</v>
      </c>
      <c r="G64" s="103"/>
      <c r="H64" s="118" t="s">
        <v>177</v>
      </c>
      <c r="I64" s="118" t="s">
        <v>178</v>
      </c>
      <c r="J64" s="118" t="s">
        <v>153</v>
      </c>
      <c r="K64" s="103"/>
      <c r="L64" s="151">
        <v>0</v>
      </c>
    </row>
    <row r="65" spans="2:12" ht="15.6">
      <c r="B65"/>
      <c r="C65" s="129" t="s">
        <v>179</v>
      </c>
      <c r="D65" s="103" t="s">
        <v>180</v>
      </c>
      <c r="E65" s="118" t="s">
        <v>181</v>
      </c>
      <c r="F65" s="102">
        <v>2</v>
      </c>
      <c r="G65" s="130" t="s">
        <v>182</v>
      </c>
      <c r="H65" s="118" t="s">
        <v>112</v>
      </c>
      <c r="I65" s="118" t="s">
        <v>137</v>
      </c>
      <c r="J65" s="118" t="s">
        <v>183</v>
      </c>
      <c r="K65" s="103"/>
      <c r="L65" s="151">
        <v>0</v>
      </c>
    </row>
    <row r="66" spans="2:12" ht="15.6">
      <c r="B66"/>
      <c r="C66" s="129" t="s">
        <v>184</v>
      </c>
      <c r="D66" s="103" t="s">
        <v>185</v>
      </c>
      <c r="E66" s="118" t="s">
        <v>186</v>
      </c>
      <c r="F66" s="102">
        <v>3</v>
      </c>
      <c r="G66" s="103"/>
      <c r="H66" s="118" t="s">
        <v>187</v>
      </c>
      <c r="I66" s="118" t="s">
        <v>137</v>
      </c>
      <c r="J66" s="118" t="s">
        <v>142</v>
      </c>
      <c r="K66" s="103"/>
      <c r="L66" s="151">
        <v>0</v>
      </c>
    </row>
    <row r="67" spans="2:12" ht="15" thickBot="1">
      <c r="B67"/>
      <c r="C67" s="131"/>
      <c r="D67" s="132">
        <v>4</v>
      </c>
      <c r="E67" s="133"/>
      <c r="F67" s="134">
        <f>SUM(F63:F66)</f>
        <v>11</v>
      </c>
      <c r="G67" s="135"/>
      <c r="H67" s="133"/>
      <c r="I67" s="136"/>
      <c r="J67" s="133"/>
      <c r="K67" s="133" t="s">
        <v>169</v>
      </c>
      <c r="L67" s="149">
        <f>SUM(L63:L66)</f>
        <v>0</v>
      </c>
    </row>
    <row r="68" spans="2:12" ht="15" thickTop="1"/>
  </sheetData>
  <sheetProtection algorithmName="SHA-512" hashValue="2j/IyoiTeIODHDRtBby1yhJXMJ0QfDf7mJ1axVgIUaEBQrnUn+M/0jAJJjTgR6QWMwNQEFJJc9uoRsKHo0vRpQ==" saltValue="t6+W0mbisv532C2renCBqA==" spinCount="100000" sheet="1" objects="1" scenarios="1"/>
  <mergeCells count="2">
    <mergeCell ref="F4:G4"/>
    <mergeCell ref="C62:L62"/>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2"/>
  <sheetViews>
    <sheetView zoomScaleNormal="100" workbookViewId="0">
      <selection activeCell="C6" sqref="C6:D6"/>
    </sheetView>
  </sheetViews>
  <sheetFormatPr defaultColWidth="8.85546875" defaultRowHeight="14.45"/>
  <cols>
    <col min="1" max="1" width="14.85546875" customWidth="1"/>
    <col min="2" max="2" width="17.85546875" customWidth="1"/>
    <col min="3" max="3" width="39.42578125" customWidth="1"/>
    <col min="4" max="4" width="37.42578125" customWidth="1"/>
    <col min="5" max="5" width="17.140625" customWidth="1"/>
    <col min="6" max="6" width="13.42578125" customWidth="1"/>
    <col min="7" max="7" width="14" customWidth="1"/>
    <col min="8" max="8" width="34.140625" customWidth="1"/>
  </cols>
  <sheetData>
    <row r="1" spans="1:8" ht="78" customHeight="1"/>
    <row r="3" spans="1:8" ht="15.6">
      <c r="A3" s="167" t="s">
        <v>188</v>
      </c>
      <c r="B3" s="168"/>
      <c r="C3" s="168"/>
      <c r="D3" s="168"/>
      <c r="E3" s="168"/>
      <c r="F3" s="168"/>
      <c r="G3" s="169"/>
    </row>
    <row r="4" spans="1:8">
      <c r="A4" s="34"/>
      <c r="B4" s="34"/>
      <c r="C4" s="34"/>
      <c r="D4" s="34"/>
      <c r="E4" s="34"/>
      <c r="F4" s="34"/>
      <c r="G4" s="34"/>
    </row>
    <row r="5" spans="1:8" s="37" customFormat="1" ht="39">
      <c r="A5" s="170" t="s">
        <v>189</v>
      </c>
      <c r="B5" s="171"/>
      <c r="C5" s="35" t="s">
        <v>190</v>
      </c>
      <c r="D5" s="35"/>
      <c r="E5" s="35" t="s">
        <v>191</v>
      </c>
      <c r="F5" s="35" t="s">
        <v>192</v>
      </c>
      <c r="G5" s="36" t="s">
        <v>13</v>
      </c>
    </row>
    <row r="6" spans="1:8" s="41" customFormat="1" ht="32.450000000000003" customHeight="1">
      <c r="A6" s="38" t="s">
        <v>193</v>
      </c>
      <c r="B6" s="38" t="s">
        <v>194</v>
      </c>
      <c r="C6" s="175" t="s">
        <v>195</v>
      </c>
      <c r="D6" s="176"/>
      <c r="E6" s="74">
        <v>0</v>
      </c>
      <c r="F6" s="39">
        <v>155</v>
      </c>
      <c r="G6" s="40">
        <f>E6*F6</f>
        <v>0</v>
      </c>
      <c r="H6" s="174"/>
    </row>
    <row r="7" spans="1:8" s="41" customFormat="1" ht="32.450000000000003" customHeight="1">
      <c r="A7" s="38" t="s">
        <v>196</v>
      </c>
      <c r="B7" s="38" t="s">
        <v>197</v>
      </c>
      <c r="C7" s="175" t="s">
        <v>198</v>
      </c>
      <c r="D7" s="176"/>
      <c r="E7" s="74">
        <v>0</v>
      </c>
      <c r="F7" s="39">
        <v>15</v>
      </c>
      <c r="G7" s="40">
        <f t="shared" ref="G7:G8" si="0">E7*F7</f>
        <v>0</v>
      </c>
      <c r="H7" s="174"/>
    </row>
    <row r="8" spans="1:8" s="41" customFormat="1" ht="32.450000000000003" customHeight="1">
      <c r="A8" s="38" t="s">
        <v>199</v>
      </c>
      <c r="B8" s="38" t="s">
        <v>200</v>
      </c>
      <c r="C8" s="175" t="s">
        <v>201</v>
      </c>
      <c r="D8" s="176"/>
      <c r="E8" s="74">
        <v>0</v>
      </c>
      <c r="F8" s="39">
        <v>15</v>
      </c>
      <c r="G8" s="40">
        <f t="shared" si="0"/>
        <v>0</v>
      </c>
      <c r="H8" s="174"/>
    </row>
    <row r="9" spans="1:8">
      <c r="A9" s="42"/>
      <c r="B9" s="42"/>
      <c r="C9" s="42"/>
      <c r="D9" s="172" t="s">
        <v>202</v>
      </c>
      <c r="E9" s="173"/>
      <c r="F9" s="173"/>
      <c r="G9" s="43">
        <f>SUM(G6:G8)</f>
        <v>0</v>
      </c>
    </row>
    <row r="10" spans="1:8">
      <c r="A10" s="42"/>
      <c r="B10" s="42"/>
      <c r="C10" s="42"/>
      <c r="D10" s="77"/>
      <c r="E10" s="77"/>
      <c r="F10" s="77"/>
      <c r="G10" s="78"/>
    </row>
    <row r="11" spans="1:8">
      <c r="A11" s="42"/>
      <c r="B11" s="42"/>
      <c r="C11" s="42"/>
      <c r="D11" s="42"/>
      <c r="E11" s="42"/>
      <c r="F11" s="42"/>
      <c r="G11" s="42"/>
    </row>
    <row r="12" spans="1:8">
      <c r="A12" s="44" t="s">
        <v>203</v>
      </c>
      <c r="B12" s="45"/>
      <c r="C12" s="35" t="s">
        <v>204</v>
      </c>
      <c r="D12" s="35"/>
      <c r="E12" s="45" t="s">
        <v>205</v>
      </c>
      <c r="F12" s="45" t="s">
        <v>206</v>
      </c>
      <c r="G12" s="46" t="s">
        <v>13</v>
      </c>
    </row>
    <row r="13" spans="1:8" ht="24.95">
      <c r="A13" s="47" t="s">
        <v>207</v>
      </c>
      <c r="B13" s="47" t="s">
        <v>208</v>
      </c>
      <c r="C13" s="175" t="s">
        <v>209</v>
      </c>
      <c r="D13" s="176"/>
      <c r="E13" s="75">
        <v>0</v>
      </c>
      <c r="F13" s="48" t="s">
        <v>210</v>
      </c>
      <c r="G13" s="49">
        <f>(SUM($G$6:$G$8))*E13</f>
        <v>0</v>
      </c>
    </row>
    <row r="14" spans="1:8" ht="24.95">
      <c r="A14" s="47" t="s">
        <v>211</v>
      </c>
      <c r="B14" s="47" t="s">
        <v>9</v>
      </c>
      <c r="C14" s="175" t="s">
        <v>212</v>
      </c>
      <c r="D14" s="176"/>
      <c r="E14" s="75">
        <v>0</v>
      </c>
      <c r="F14" s="48" t="s">
        <v>210</v>
      </c>
      <c r="G14" s="49">
        <f>(SUM($G$6:$G$8))*E14</f>
        <v>0</v>
      </c>
    </row>
    <row r="15" spans="1:8" ht="24.95">
      <c r="A15" s="47" t="s">
        <v>213</v>
      </c>
      <c r="B15" s="47" t="s">
        <v>214</v>
      </c>
      <c r="C15" s="175" t="s">
        <v>215</v>
      </c>
      <c r="D15" s="176"/>
      <c r="E15" s="75">
        <v>0</v>
      </c>
      <c r="F15" s="48" t="s">
        <v>210</v>
      </c>
      <c r="G15" s="49">
        <f>(SUM($G$6:$G$8))*E15</f>
        <v>0</v>
      </c>
    </row>
    <row r="16" spans="1:8" ht="24.95">
      <c r="A16" s="47" t="s">
        <v>216</v>
      </c>
      <c r="B16" s="76" t="s">
        <v>217</v>
      </c>
      <c r="C16" s="175" t="s">
        <v>218</v>
      </c>
      <c r="D16" s="176"/>
      <c r="E16" s="75">
        <v>0</v>
      </c>
      <c r="F16" s="48" t="s">
        <v>210</v>
      </c>
      <c r="G16" s="49">
        <f>(SUM($G$6:$G$8))*E16</f>
        <v>0</v>
      </c>
    </row>
    <row r="17" spans="1:7" ht="14.45" customHeight="1">
      <c r="A17" s="50"/>
      <c r="B17" s="34"/>
      <c r="C17" s="34"/>
      <c r="D17" s="172" t="s">
        <v>219</v>
      </c>
      <c r="E17" s="173"/>
      <c r="F17" s="173"/>
      <c r="G17" s="51">
        <f>SUM(G13:G16)</f>
        <v>0</v>
      </c>
    </row>
    <row r="18" spans="1:7">
      <c r="A18" s="34"/>
      <c r="B18" s="34"/>
      <c r="C18" s="34"/>
      <c r="D18" s="34"/>
      <c r="E18" s="34"/>
      <c r="F18" s="34"/>
      <c r="G18" s="34"/>
    </row>
    <row r="19" spans="1:7">
      <c r="A19" s="34"/>
      <c r="B19" s="34"/>
      <c r="C19" s="34"/>
      <c r="D19" s="172" t="s">
        <v>13</v>
      </c>
      <c r="E19" s="173"/>
      <c r="F19" s="173"/>
      <c r="G19" s="51">
        <f>G9+G17</f>
        <v>0</v>
      </c>
    </row>
    <row r="21" spans="1:7">
      <c r="A21" s="52" t="s">
        <v>220</v>
      </c>
      <c r="B21" s="52"/>
      <c r="C21" s="52"/>
      <c r="D21" s="52"/>
    </row>
    <row r="22" spans="1:7">
      <c r="A22" s="52" t="s">
        <v>221</v>
      </c>
    </row>
  </sheetData>
  <sheetProtection algorithmName="SHA-512" hashValue="wKYZqs7VxaU72Gh+uTlO6jpk5YT3t1vsivAtZNOU2TWel084Ha7IZkaxBFDmrNtayhS/n8fTBEBI9TFTjVJ4hQ==" saltValue="R6/aHPn6HZ94yewMBuSGSg==" spinCount="100000" sheet="1" objects="1" scenarios="1"/>
  <mergeCells count="13">
    <mergeCell ref="A3:G3"/>
    <mergeCell ref="A5:B5"/>
    <mergeCell ref="D17:F17"/>
    <mergeCell ref="D19:F19"/>
    <mergeCell ref="H6:H8"/>
    <mergeCell ref="C7:D7"/>
    <mergeCell ref="C8:D8"/>
    <mergeCell ref="C6:D6"/>
    <mergeCell ref="D9:F9"/>
    <mergeCell ref="C13:D13"/>
    <mergeCell ref="C14:D14"/>
    <mergeCell ref="C15:D15"/>
    <mergeCell ref="C16:D1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1B007C67F9A847839FCBD3555DADE1" ma:contentTypeVersion="17" ma:contentTypeDescription="Een nieuw document maken." ma:contentTypeScope="" ma:versionID="ba22f49ad8fd66d268ae003f46cfbd9d">
  <xsd:schema xmlns:xsd="http://www.w3.org/2001/XMLSchema" xmlns:xs="http://www.w3.org/2001/XMLSchema" xmlns:p="http://schemas.microsoft.com/office/2006/metadata/properties" xmlns:ns2="5a7baa64-63c8-4e50-b88d-0a2b46a4dc7e" xmlns:ns3="90dad8e8-e9f4-4bab-8d98-c1dd60a18116" targetNamespace="http://schemas.microsoft.com/office/2006/metadata/properties" ma:root="true" ma:fieldsID="1c3694ff55ea0757b159aa056aa86e27" ns2:_="" ns3:_="">
    <xsd:import namespace="5a7baa64-63c8-4e50-b88d-0a2b46a4dc7e"/>
    <xsd:import namespace="90dad8e8-e9f4-4bab-8d98-c1dd60a1811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7baa64-63c8-4e50-b88d-0a2b46a4dc7e"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7" nillable="true" ma:displayName="MediaServiceDateTaken" ma:hidden="true" ma:internalName="MediaServiceDateTaken" ma:readOnly="true">
      <xsd:simpleType>
        <xsd:restriction base="dms:Text"/>
      </xsd:simpleType>
    </xsd:element>
    <xsd:element name="MediaServiceAutoTags" ma:index="8" nillable="true" ma:displayName="Tags" ma:internalName="MediaServiceAutoTags"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dad8e8-e9f4-4bab-8d98-c1dd60a18116" elementFormDefault="qualified">
    <xsd:import namespace="http://schemas.microsoft.com/office/2006/documentManagement/types"/>
    <xsd:import namespace="http://schemas.microsoft.com/office/infopath/2007/PartnerControls"/>
    <xsd:element name="SharedWithUsers" ma:index="12"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40296E-8095-4F75-B920-345D06445E76}"/>
</file>

<file path=customXml/itemProps2.xml><?xml version="1.0" encoding="utf-8"?>
<ds:datastoreItem xmlns:ds="http://schemas.openxmlformats.org/officeDocument/2006/customXml" ds:itemID="{CD98975E-1B22-4A1A-B062-74DA5E95AEF4}"/>
</file>

<file path=customXml/itemProps3.xml><?xml version="1.0" encoding="utf-8"?>
<ds:datastoreItem xmlns:ds="http://schemas.openxmlformats.org/officeDocument/2006/customXml" ds:itemID="{85CE8B48-AC7F-416D-AE36-BA301F27961E}"/>
</file>

<file path=docProps/app.xml><?xml version="1.0" encoding="utf-8"?>
<Properties xmlns="http://schemas.openxmlformats.org/officeDocument/2006/extended-properties" xmlns:vt="http://schemas.openxmlformats.org/officeDocument/2006/docPropsVTypes">
  <Application>Microsoft Excel Online</Application>
  <Manager/>
  <Company>Wellantcollege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Bruin</dc:creator>
  <cp:keywords/>
  <dc:description/>
  <cp:lastModifiedBy>Ilse Welter</cp:lastModifiedBy>
  <cp:revision/>
  <dcterms:created xsi:type="dcterms:W3CDTF">2018-02-07T13:17:00Z</dcterms:created>
  <dcterms:modified xsi:type="dcterms:W3CDTF">2022-05-10T15:06:29Z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0x0101001F1B007C67F9A847839FCBD3555DADE1</vt:lpwstr>
  </property>
  <property fmtid="{D5CDD505-2E9C-101B-9397-08002B2CF9AE}" pid="3" name="_ExtendedDescription">
    <vt:lpwstr/>
  </property>
</Properties>
</file>