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ZKT\KLANTTEAMS OVERIG\(CIJFER) MATERIAAL INKOOPCONTRACTEN\Brand Aanbesteding 2023-2025\Aanbestedingsdocumenten\Nederlands\PDF\"/>
    </mc:Choice>
  </mc:AlternateContent>
  <xr:revisionPtr revIDLastSave="0" documentId="8_{90B82A6A-3226-4850-864C-506B8BF65D42}" xr6:coauthVersionLast="36" xr6:coauthVersionMax="36" xr10:uidLastSave="{00000000-0000-0000-0000-000000000000}"/>
  <bookViews>
    <workbookView xWindow="0" yWindow="0" windowWidth="28800" windowHeight="12225" xr2:uid="{F1FE33EF-A794-4895-81AD-1ED7DFDD180D}"/>
  </bookViews>
  <sheets>
    <sheet name="Blad1" sheetId="1" r:id="rId1"/>
  </sheets>
  <definedNames>
    <definedName name="_xlnm._FilterDatabase" localSheetId="0" hidden="1">Blad1!$A$1:$P$1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4" i="1" l="1"/>
  <c r="P29" i="1" l="1"/>
  <c r="G2" i="1" l="1"/>
  <c r="G3" i="1"/>
  <c r="G4" i="1"/>
  <c r="G5" i="1"/>
  <c r="G6" i="1"/>
  <c r="G9" i="1"/>
  <c r="G10" i="1"/>
  <c r="G11" i="1"/>
  <c r="G12" i="1"/>
  <c r="G15" i="1"/>
  <c r="G16" i="1"/>
  <c r="G17" i="1"/>
  <c r="G18" i="1"/>
  <c r="G19" i="1"/>
  <c r="G20" i="1"/>
  <c r="G31" i="1"/>
  <c r="G32" i="1"/>
  <c r="G33" i="1"/>
  <c r="G34" i="1"/>
  <c r="G37" i="1"/>
  <c r="G38" i="1"/>
  <c r="G39" i="1"/>
  <c r="G40" i="1"/>
  <c r="G41" i="1"/>
  <c r="G42" i="1"/>
  <c r="G43" i="1"/>
  <c r="G44" i="1"/>
  <c r="G24" i="1"/>
  <c r="G25" i="1"/>
  <c r="G26" i="1"/>
  <c r="G27" i="1"/>
  <c r="G47" i="1"/>
  <c r="G48" i="1"/>
  <c r="G49" i="1"/>
  <c r="G50" i="1"/>
  <c r="G51" i="1"/>
  <c r="G54" i="1"/>
  <c r="G55" i="1"/>
  <c r="G58" i="1"/>
  <c r="G59" i="1"/>
  <c r="G60" i="1"/>
  <c r="G61" i="1"/>
  <c r="G62" i="1"/>
  <c r="G63" i="1"/>
  <c r="G66" i="1"/>
  <c r="G67" i="1"/>
  <c r="G68" i="1"/>
  <c r="G71" i="1"/>
  <c r="G72" i="1"/>
  <c r="G73" i="1"/>
  <c r="G74" i="1"/>
  <c r="G77" i="1"/>
  <c r="G78" i="1"/>
  <c r="G79" i="1"/>
  <c r="G82" i="1"/>
  <c r="G83" i="1"/>
  <c r="G84" i="1"/>
  <c r="G85" i="1"/>
  <c r="G86" i="1"/>
  <c r="G87" i="1"/>
  <c r="G88" i="1"/>
  <c r="G89" i="1"/>
  <c r="G90" i="1"/>
  <c r="G93" i="1"/>
  <c r="G94" i="1"/>
  <c r="G98" i="1"/>
  <c r="G99" i="1"/>
  <c r="G102" i="1"/>
  <c r="G103" i="1"/>
  <c r="G104" i="1"/>
  <c r="G105" i="1"/>
  <c r="G106" i="1"/>
  <c r="G110" i="1"/>
  <c r="G111" i="1"/>
  <c r="G112" i="1"/>
  <c r="G113" i="1"/>
  <c r="G114" i="1"/>
  <c r="G117" i="1"/>
  <c r="G118" i="1"/>
  <c r="G119" i="1"/>
  <c r="G120" i="1"/>
  <c r="G123" i="1"/>
  <c r="G124" i="1"/>
  <c r="G125" i="1"/>
  <c r="G126" i="1"/>
  <c r="G127" i="1"/>
  <c r="G128" i="1"/>
  <c r="G129" i="1"/>
  <c r="G130" i="1"/>
  <c r="G131" i="1"/>
  <c r="G132" i="1"/>
  <c r="G135" i="1"/>
  <c r="G139" i="1"/>
  <c r="G141" i="1"/>
  <c r="G142" i="1"/>
  <c r="G143" i="1"/>
  <c r="G146" i="1"/>
  <c r="G147" i="1"/>
  <c r="G150" i="1"/>
  <c r="G151" i="1"/>
  <c r="G152" i="1"/>
  <c r="G153" i="1"/>
  <c r="G154" i="1"/>
  <c r="G157" i="1"/>
  <c r="G159" i="1"/>
  <c r="G160" i="1"/>
  <c r="G164" i="1"/>
  <c r="G166" i="1"/>
  <c r="G167" i="1"/>
  <c r="G168" i="1"/>
  <c r="G169" i="1"/>
  <c r="G172" i="1"/>
  <c r="G173" i="1"/>
  <c r="G176" i="1"/>
  <c r="G177" i="1"/>
  <c r="G178" i="1"/>
  <c r="G181" i="1"/>
  <c r="G182" i="1"/>
  <c r="G183" i="1"/>
  <c r="G187" i="1"/>
  <c r="G190" i="1"/>
  <c r="G191" i="1"/>
  <c r="G192" i="1"/>
  <c r="G195" i="1"/>
  <c r="G196" i="1"/>
  <c r="G199" i="1"/>
  <c r="G200" i="1"/>
  <c r="G203" i="1"/>
  <c r="G204" i="1"/>
  <c r="G205" i="1"/>
  <c r="G206" i="1"/>
  <c r="G207" i="1"/>
  <c r="G208" i="1"/>
  <c r="G211" i="1"/>
  <c r="G213" i="1"/>
  <c r="G214" i="1"/>
  <c r="G215" i="1"/>
  <c r="G218" i="1"/>
  <c r="G219" i="1"/>
  <c r="G222" i="1"/>
  <c r="G223" i="1"/>
  <c r="G224" i="1"/>
  <c r="G227" i="1"/>
  <c r="G229" i="1"/>
  <c r="G230" i="1"/>
  <c r="G233" i="1"/>
  <c r="G234" i="1"/>
  <c r="G237" i="1"/>
  <c r="G238" i="1"/>
  <c r="G239" i="1"/>
  <c r="G240" i="1"/>
  <c r="G241" i="1"/>
  <c r="G244" i="1"/>
  <c r="G245" i="1"/>
  <c r="G248" i="1"/>
  <c r="G249" i="1"/>
  <c r="G250" i="1"/>
  <c r="G253" i="1"/>
  <c r="G254" i="1"/>
  <c r="G257" i="1"/>
  <c r="G259" i="1"/>
  <c r="F265" i="1"/>
  <c r="F266" i="1"/>
  <c r="F267" i="1"/>
  <c r="F268" i="1"/>
  <c r="F269" i="1"/>
  <c r="F270" i="1"/>
  <c r="F276" i="1"/>
  <c r="F277" i="1"/>
  <c r="F278" i="1"/>
  <c r="F280" i="1"/>
  <c r="F281" i="1"/>
  <c r="F282" i="1"/>
  <c r="F285" i="1"/>
  <c r="F286" i="1"/>
  <c r="F287" i="1"/>
  <c r="F289" i="1"/>
  <c r="F293" i="1" s="1"/>
  <c r="F290" i="1"/>
  <c r="F291" i="1"/>
  <c r="F292" i="1"/>
  <c r="F294" i="1"/>
  <c r="F296" i="1" s="1"/>
  <c r="F295" i="1"/>
  <c r="F288" i="1" l="1"/>
  <c r="F279" i="1"/>
  <c r="P242" i="1"/>
  <c r="P255" i="1"/>
  <c r="P121" i="1"/>
  <c r="P251" i="1"/>
  <c r="P35" i="1"/>
  <c r="P91" i="1"/>
  <c r="P137" i="1" l="1"/>
  <c r="P64" i="1" l="1"/>
  <c r="P209" i="1"/>
  <c r="P108" i="1" l="1"/>
  <c r="P22" i="1"/>
  <c r="P161" i="1" l="1"/>
  <c r="P225" i="1"/>
  <c r="P235" i="1"/>
  <c r="P216" i="1"/>
  <c r="P193" i="1"/>
  <c r="P246" i="1"/>
  <c r="P220" i="1"/>
  <c r="P231" i="1"/>
  <c r="P75" i="1"/>
  <c r="P197" i="1"/>
  <c r="P80" i="1"/>
  <c r="P201" i="1"/>
  <c r="P133" i="1"/>
  <c r="P184" i="1"/>
  <c r="P174" i="1"/>
  <c r="P179" i="1"/>
  <c r="P170" i="1"/>
  <c r="P155" i="1"/>
  <c r="P144" i="1"/>
  <c r="P148" i="1"/>
  <c r="P115" i="1"/>
  <c r="P52" i="1"/>
  <c r="P69" i="1"/>
  <c r="P95" i="1"/>
  <c r="P56" i="1"/>
  <c r="P100" i="1"/>
  <c r="P45" i="1"/>
  <c r="P13" i="1" l="1"/>
  <c r="P7" i="1"/>
</calcChain>
</file>

<file path=xl/sharedStrings.xml><?xml version="1.0" encoding="utf-8"?>
<sst xmlns="http://schemas.openxmlformats.org/spreadsheetml/2006/main" count="2014" uniqueCount="441">
  <si>
    <t>Relatienummer</t>
  </si>
  <si>
    <t>Relatienaam</t>
  </si>
  <si>
    <t>Polisnummer</t>
  </si>
  <si>
    <t>Ingangsdatum</t>
  </si>
  <si>
    <t>Risico-adres</t>
  </si>
  <si>
    <t>Postcode</t>
  </si>
  <si>
    <t>Code postcode</t>
  </si>
  <si>
    <t>Risicowoonplaats</t>
  </si>
  <si>
    <t>Bouwaard</t>
  </si>
  <si>
    <t>Bestemming</t>
  </si>
  <si>
    <t>Nadere info bestemming</t>
  </si>
  <si>
    <t>Dekking</t>
  </si>
  <si>
    <t>Zonnepanelen (j/n)</t>
  </si>
  <si>
    <t>Getaxeerd</t>
  </si>
  <si>
    <t>Einddatum taxatie</t>
  </si>
  <si>
    <t>Verzekerd bedrag</t>
  </si>
  <si>
    <t>Amsterdam</t>
  </si>
  <si>
    <t>Steen,hard</t>
  </si>
  <si>
    <t>05541 - Brandcontr. Inventaris uitgebreid</t>
  </si>
  <si>
    <t>Nee</t>
  </si>
  <si>
    <t>Ja</t>
  </si>
  <si>
    <t>05540 - Brandcontr. Opstal uitgebreid</t>
  </si>
  <si>
    <t>6551</t>
  </si>
  <si>
    <t>Gemeentelijk Vastgoed</t>
  </si>
  <si>
    <t>B003000-EXCESS</t>
  </si>
  <si>
    <t>Amstel 1</t>
  </si>
  <si>
    <t>1011PN</t>
  </si>
  <si>
    <t>Bedrijfscomplex</t>
  </si>
  <si>
    <t>Stadhuis,Muziektheater/daklozenopv</t>
  </si>
  <si>
    <t>0088</t>
  </si>
  <si>
    <t>Artis Magistra NATURA</t>
  </si>
  <si>
    <t>637153407</t>
  </si>
  <si>
    <t>Plantage Kerklaan 38 40</t>
  </si>
  <si>
    <t>1018CZ</t>
  </si>
  <si>
    <t>Gebouwencomplex</t>
  </si>
  <si>
    <t>Dierentuin Artis, diverse gebouwen</t>
  </si>
  <si>
    <t>0104574-EXCESS</t>
  </si>
  <si>
    <t>Museumplein 10</t>
  </si>
  <si>
    <t>1071DJ</t>
  </si>
  <si>
    <t>Museum</t>
  </si>
  <si>
    <t>Stedelijk Museum</t>
  </si>
  <si>
    <t>0082116-EXCESS</t>
  </si>
  <si>
    <t>Leidseplein 26</t>
  </si>
  <si>
    <t>1017PT</t>
  </si>
  <si>
    <t>Theater</t>
  </si>
  <si>
    <t>Internationaal Theater Amsterdam</t>
  </si>
  <si>
    <t>0032</t>
  </si>
  <si>
    <t>Havenbedrijf Amsterdam NV</t>
  </si>
  <si>
    <t>0111800-E</t>
  </si>
  <si>
    <t>Piet Heinkade 23 -47</t>
  </si>
  <si>
    <t>1019BR</t>
  </si>
  <si>
    <t>Staal,glas</t>
  </si>
  <si>
    <t>Overig</t>
  </si>
  <si>
    <t>Passagiersterminal Amsterdam</t>
  </si>
  <si>
    <t>2533</t>
  </si>
  <si>
    <t>VvE Gebouw ODE Kavel 4</t>
  </si>
  <si>
    <t>0087974-E</t>
  </si>
  <si>
    <t>Oosterdokskade 143</t>
  </si>
  <si>
    <t>1011DL</t>
  </si>
  <si>
    <t>Bibliotheek</t>
  </si>
  <si>
    <t>6776</t>
  </si>
  <si>
    <t>Verkeer en Openbare Ruimte</t>
  </si>
  <si>
    <t>0112834-E</t>
  </si>
  <si>
    <t>Station Centraal Station</t>
  </si>
  <si>
    <t>1012AB</t>
  </si>
  <si>
    <t>Metrostation</t>
  </si>
  <si>
    <t>0053139-E</t>
  </si>
  <si>
    <t>Piet Heinkade 1 -3-5</t>
  </si>
  <si>
    <t>multifunct. centrum bimhuis</t>
  </si>
  <si>
    <t>Bimhuis, Muziekcentrum/horeca/kantoor</t>
  </si>
  <si>
    <t>1721</t>
  </si>
  <si>
    <t>GVB Activa BV</t>
  </si>
  <si>
    <t>B003774-EXCESS</t>
  </si>
  <si>
    <t>1112 KT</t>
  </si>
  <si>
    <t>Diemen</t>
  </si>
  <si>
    <t>05602 - Opstal uitgebreid</t>
  </si>
  <si>
    <t>0040099-E</t>
  </si>
  <si>
    <t>Vijzelstraat 32</t>
  </si>
  <si>
    <t>1017HL</t>
  </si>
  <si>
    <t>Archief</t>
  </si>
  <si>
    <t>Stadsarchief/winkel/museum/horeca</t>
  </si>
  <si>
    <t>B003000-E</t>
  </si>
  <si>
    <t>0107544-E</t>
  </si>
  <si>
    <t>Nieuwezijds Voorburgwal 359</t>
  </si>
  <si>
    <t>1012RM</t>
  </si>
  <si>
    <t>6903</t>
  </si>
  <si>
    <t>Onderwijs, Jeugd en Zorg</t>
  </si>
  <si>
    <t>VGA-2451156</t>
  </si>
  <si>
    <t>Arent Janszoon Ernststraat 1179</t>
  </si>
  <si>
    <t>1081HJ</t>
  </si>
  <si>
    <t>Schoolgebouw</t>
  </si>
  <si>
    <t>05544 - Minimumpremie opstal Scholen VGA</t>
  </si>
  <si>
    <t>0112833</t>
  </si>
  <si>
    <t>Station De Pijp</t>
  </si>
  <si>
    <t>1072LS</t>
  </si>
  <si>
    <t>0082116-E</t>
  </si>
  <si>
    <t>Int. Theater Amsterdam en horeca</t>
  </si>
  <si>
    <t>0040099-EXCESS</t>
  </si>
  <si>
    <t>VGA-2451021</t>
  </si>
  <si>
    <t>Gulden Kruis 5</t>
  </si>
  <si>
    <t>1103BE</t>
  </si>
  <si>
    <t>0104574-E</t>
  </si>
  <si>
    <t>0087974-EXCESS</t>
  </si>
  <si>
    <t>Oosterdokskade 143 1011DL</t>
  </si>
  <si>
    <t>1011 DL</t>
  </si>
  <si>
    <t>Openbare Bibliotheek Amsterdam/kantoren</t>
  </si>
  <si>
    <t>0113123</t>
  </si>
  <si>
    <t>Nieuwstraat 41</t>
  </si>
  <si>
    <t>1381BB</t>
  </si>
  <si>
    <t>Weesp</t>
  </si>
  <si>
    <t>Stadsdeelkantoor</t>
  </si>
  <si>
    <t>Stadhuis</t>
  </si>
  <si>
    <t>Station Rokin</t>
  </si>
  <si>
    <t>1012KN</t>
  </si>
  <si>
    <t>VGA-2451030</t>
  </si>
  <si>
    <t>Polderweg 3 -7</t>
  </si>
  <si>
    <t>1093KL</t>
  </si>
  <si>
    <t>0099091</t>
  </si>
  <si>
    <t>Oudezijds Voorburgwal 300</t>
  </si>
  <si>
    <t>1012GL</t>
  </si>
  <si>
    <t>Kantoor</t>
  </si>
  <si>
    <t>B000283</t>
  </si>
  <si>
    <t>Prinsengracht 279</t>
  </si>
  <si>
    <t>1016GW</t>
  </si>
  <si>
    <t>Steen/hout, harde dekking</t>
  </si>
  <si>
    <t>Kerk</t>
  </si>
  <si>
    <t>Westerkerk</t>
  </si>
  <si>
    <t>0109863</t>
  </si>
  <si>
    <t>Burgerweeshuispad 54</t>
  </si>
  <si>
    <t>1076EP</t>
  </si>
  <si>
    <t>Sporthal</t>
  </si>
  <si>
    <t>VGA-2451111</t>
  </si>
  <si>
    <t>Beethovenplein 2</t>
  </si>
  <si>
    <t>1077WM</t>
  </si>
  <si>
    <t>05539 - Brandcontr. opstal scholen VGA</t>
  </si>
  <si>
    <t>0110384</t>
  </si>
  <si>
    <t>Jacob Bontiusplaats 11</t>
  </si>
  <si>
    <t>1018LL</t>
  </si>
  <si>
    <t>Stadsdeelwerf</t>
  </si>
  <si>
    <t>0112701</t>
  </si>
  <si>
    <t>Parnassusweg 220</t>
  </si>
  <si>
    <t>1076AV</t>
  </si>
  <si>
    <t>Leegstaand pand</t>
  </si>
  <si>
    <t>leegstandsbeheer</t>
  </si>
  <si>
    <t>VGA-2451139</t>
  </si>
  <si>
    <t>Jacob Geelstraat 38</t>
  </si>
  <si>
    <t>1065VT</t>
  </si>
  <si>
    <t>0090448</t>
  </si>
  <si>
    <t>Kromme Mijdrechtstraat 25</t>
  </si>
  <si>
    <t>1079KN</t>
  </si>
  <si>
    <t>Tramremise</t>
  </si>
  <si>
    <t>Hoofdremise Tram</t>
  </si>
  <si>
    <t>Station Vijzelgracht</t>
  </si>
  <si>
    <t>1017RW</t>
  </si>
  <si>
    <t>0060987</t>
  </si>
  <si>
    <t>Anton de Komplein 150</t>
  </si>
  <si>
    <t>1102CW</t>
  </si>
  <si>
    <t>Amsterdam Zuidoost</t>
  </si>
  <si>
    <t>B000598-E</t>
  </si>
  <si>
    <t>Amstel 115 -131</t>
  </si>
  <si>
    <t>1018EM</t>
  </si>
  <si>
    <t>VGA-2451026</t>
  </si>
  <si>
    <t>Weteringschans 29 -31</t>
  </si>
  <si>
    <t>1017RV</t>
  </si>
  <si>
    <t>B001091</t>
  </si>
  <si>
    <t>Plein 40-45 1 -2A</t>
  </si>
  <si>
    <t>1064SW</t>
  </si>
  <si>
    <t>VGA-2451009</t>
  </si>
  <si>
    <t>Pieter Calandlaan 182</t>
  </si>
  <si>
    <t>1068NT</t>
  </si>
  <si>
    <t>B003774-E</t>
  </si>
  <si>
    <t>Provincialeweg 2 -4</t>
  </si>
  <si>
    <t>1112KT</t>
  </si>
  <si>
    <t>Remise metro</t>
  </si>
  <si>
    <t>0111447</t>
  </si>
  <si>
    <t>President Allendelaan 3</t>
  </si>
  <si>
    <t>1064GW</t>
  </si>
  <si>
    <t>Sportcomplex</t>
  </si>
  <si>
    <t>zwembad Sloterparkbad</t>
  </si>
  <si>
    <t>6703</t>
  </si>
  <si>
    <t>Parkeren</t>
  </si>
  <si>
    <t>0109952</t>
  </si>
  <si>
    <t>Ruysdaelkade 93</t>
  </si>
  <si>
    <t>1072AM</t>
  </si>
  <si>
    <t>Parkeergarage</t>
  </si>
  <si>
    <t>Station Zuid</t>
  </si>
  <si>
    <t>1077TR</t>
  </si>
  <si>
    <t>0109860</t>
  </si>
  <si>
    <t>Anton de Komplein 157</t>
  </si>
  <si>
    <t>1102DR</t>
  </si>
  <si>
    <t>0082865</t>
  </si>
  <si>
    <t>Oranje Vrijstaatplein 2</t>
  </si>
  <si>
    <t>1093NG</t>
  </si>
  <si>
    <t>VGA-2451011</t>
  </si>
  <si>
    <t>Burgemeester Hogguerstraat 2</t>
  </si>
  <si>
    <t>1064EB</t>
  </si>
  <si>
    <t>VGA-2451028E</t>
  </si>
  <si>
    <t>Pieter de Hoochstraat 59</t>
  </si>
  <si>
    <t>1071ED</t>
  </si>
  <si>
    <t>B001947-E</t>
  </si>
  <si>
    <t>Havenstraat 18 t/m 24</t>
  </si>
  <si>
    <t>1075PR</t>
  </si>
  <si>
    <t>VGA-2451128</t>
  </si>
  <si>
    <t>Vlaardingenlaan 25</t>
  </si>
  <si>
    <t>1062HM</t>
  </si>
  <si>
    <t>VGA-2451072</t>
  </si>
  <si>
    <t>Peter van Anrooystraat 6 en 8</t>
  </si>
  <si>
    <t>1076BH</t>
  </si>
  <si>
    <t>VGA-2451048</t>
  </si>
  <si>
    <t>Drostenburg 1</t>
  </si>
  <si>
    <t>1102AM</t>
  </si>
  <si>
    <t>Amstel 1 -21A</t>
  </si>
  <si>
    <t>Plantage Kerklaan</t>
  </si>
  <si>
    <t>Dierentuin Artis</t>
  </si>
  <si>
    <t>05420 - Reconstructie</t>
  </si>
  <si>
    <t>Plantage Middenlaan 45 45a</t>
  </si>
  <si>
    <t>1018DC</t>
  </si>
  <si>
    <t>Dierenverblijf</t>
  </si>
  <si>
    <t>Marnixstraat 427</t>
  </si>
  <si>
    <t>1017PP</t>
  </si>
  <si>
    <t>verzekerd bedrag in sub 1</t>
  </si>
  <si>
    <t>verzekerd bedrag opgenomen in sub 1</t>
  </si>
  <si>
    <t>0111800-EXCESS</t>
  </si>
  <si>
    <t>0112834-EXCESS</t>
  </si>
  <si>
    <t>Centraal Station Amsterdam</t>
  </si>
  <si>
    <t>Zonnepanelen</t>
  </si>
  <si>
    <t>Zonnepanelen geplaatst op het Bimhuis</t>
  </si>
  <si>
    <t>0053139-EXCESS</t>
  </si>
  <si>
    <t>Bimhuis/Muziekcentrum/horeca/kantoor</t>
  </si>
  <si>
    <t>St. Luciensteeg 25 -27</t>
  </si>
  <si>
    <t>1012PM</t>
  </si>
  <si>
    <t>een geheel met Object 001</t>
  </si>
  <si>
    <t>0107544-EXCESS</t>
  </si>
  <si>
    <t>St. Luciensteeg 25-27 (1 geheel met</t>
  </si>
  <si>
    <t>Openschoolgemeenschap Bijlmer</t>
  </si>
  <si>
    <t>Amsterdam International Community</t>
  </si>
  <si>
    <t>Montessori College Oost</t>
  </si>
  <si>
    <t>VGA-2451096E</t>
  </si>
  <si>
    <t>Hobbemakade 51</t>
  </si>
  <si>
    <t>1071XL</t>
  </si>
  <si>
    <t>VGA-2451096-EXCESS</t>
  </si>
  <si>
    <t xml:space="preserve">Montessori Lyceum </t>
  </si>
  <si>
    <t>Waverstraat 1 -5</t>
  </si>
  <si>
    <t>1079VH</t>
  </si>
  <si>
    <t>Kromme-Mijdrechtstraat 25</t>
  </si>
  <si>
    <t>Woonhuis</t>
  </si>
  <si>
    <t>Amsteldijk 154</t>
  </si>
  <si>
    <t>1079KA</t>
  </si>
  <si>
    <t>Amsteldijk 153</t>
  </si>
  <si>
    <t>1079LG</t>
  </si>
  <si>
    <t>05543 - Minimumpremie invent. scholen VGA</t>
  </si>
  <si>
    <t>Polderweg 3</t>
  </si>
  <si>
    <t>05542 - Brandcontr. inventaris Scholen VGA</t>
  </si>
  <si>
    <t>B000598-EXCESS</t>
  </si>
  <si>
    <t>Amstel 115 131</t>
  </si>
  <si>
    <t>Onbekende Gracht 2 -4-6</t>
  </si>
  <si>
    <t>1018XR</t>
  </si>
  <si>
    <t>Carre</t>
  </si>
  <si>
    <t>Amsterdam Museum</t>
  </si>
  <si>
    <t>Stadsbank van Lening, VGA Verzekeringen</t>
  </si>
  <si>
    <t>Steen, hard</t>
  </si>
  <si>
    <t>Sint Nicolaaslyceum</t>
  </si>
  <si>
    <t>Sporthallen Zuid</t>
  </si>
  <si>
    <t>Comenius Lyceum</t>
  </si>
  <si>
    <t>Barlaeus Gymnasium</t>
  </si>
  <si>
    <t>Plein 40-45 1 -2 A</t>
  </si>
  <si>
    <t>Zuidoost</t>
  </si>
  <si>
    <t>Nieuw West</t>
  </si>
  <si>
    <t>Caland Lyceum</t>
  </si>
  <si>
    <t>0099074-E</t>
  </si>
  <si>
    <t>Jan van Galenstraat 323 -329</t>
  </si>
  <si>
    <t>1056CH</t>
  </si>
  <si>
    <t>centrum voor Werk en Inkomen</t>
  </si>
  <si>
    <t>0099074-EXCESS</t>
  </si>
  <si>
    <t>6952</t>
  </si>
  <si>
    <t>Sport en Bos/afd. Zwembad</t>
  </si>
  <si>
    <t>0079964</t>
  </si>
  <si>
    <t>0111446</t>
  </si>
  <si>
    <t>Zwembad</t>
  </si>
  <si>
    <t>Sloterparkbad</t>
  </si>
  <si>
    <t>Oost</t>
  </si>
  <si>
    <t>Mundus</t>
  </si>
  <si>
    <t>Havenstraat 18 -26</t>
  </si>
  <si>
    <t>Woningen</t>
  </si>
  <si>
    <t>Simulatorruimte</t>
  </si>
  <si>
    <t>Verbouwing 2020/2021 en werkkuilen</t>
  </si>
  <si>
    <t>B001947-EXCESS</t>
  </si>
  <si>
    <t>gebouwen werkkuilen en magazijn</t>
  </si>
  <si>
    <t>Remise</t>
  </si>
  <si>
    <t>Lumion</t>
  </si>
  <si>
    <t>Spinoza Lyceum</t>
  </si>
  <si>
    <t>0093226</t>
  </si>
  <si>
    <t>B003766</t>
  </si>
  <si>
    <t>0361</t>
  </si>
  <si>
    <t>B001970-E</t>
  </si>
  <si>
    <t>Leidseplein 26 e.a.</t>
  </si>
  <si>
    <t>Stadsschouwburg</t>
  </si>
  <si>
    <t>Horeca</t>
  </si>
  <si>
    <t>Provincialeweg 2</t>
  </si>
  <si>
    <t>1108AA</t>
  </si>
  <si>
    <t>B001932-E</t>
  </si>
  <si>
    <t>Magazijnvoorraad</t>
  </si>
  <si>
    <t>Opslag/magazijn</t>
  </si>
  <si>
    <t>0400</t>
  </si>
  <si>
    <t>Carre KONINKLIJK Theater</t>
  </si>
  <si>
    <t>0106555</t>
  </si>
  <si>
    <t>Weesperstraat 78 -82</t>
  </si>
  <si>
    <t>0107605-E</t>
  </si>
  <si>
    <t>Theater. deels appartementen</t>
  </si>
  <si>
    <t>0107606-E</t>
  </si>
  <si>
    <t>Amstel 115 -125</t>
  </si>
  <si>
    <t>bedrijfsinventaris</t>
  </si>
  <si>
    <t>Amstel 133</t>
  </si>
  <si>
    <t>bedrijfsinventaris restaurant</t>
  </si>
  <si>
    <t>3 beelden in bruikleen</t>
  </si>
  <si>
    <t>geleasde kopieermachines</t>
  </si>
  <si>
    <t>1018DN</t>
  </si>
  <si>
    <t>VGA-2451155</t>
  </si>
  <si>
    <t>Gymzaal</t>
  </si>
  <si>
    <t>6957</t>
  </si>
  <si>
    <t>Sport en Bos/Sporthallen Zuid/Centr</t>
  </si>
  <si>
    <t>0088084</t>
  </si>
  <si>
    <t>incl infozuil bij de ingang</t>
  </si>
  <si>
    <t>1020</t>
  </si>
  <si>
    <t>Zaam interconfessioneel</t>
  </si>
  <si>
    <t>0094287</t>
  </si>
  <si>
    <t>2565</t>
  </si>
  <si>
    <t>Onderwijsbureau Meppel</t>
  </si>
  <si>
    <t>0109959</t>
  </si>
  <si>
    <t>Orion College</t>
  </si>
  <si>
    <t>Locatie</t>
  </si>
  <si>
    <t>Soorten voertuig</t>
  </si>
  <si>
    <t>Aantal</t>
  </si>
  <si>
    <t xml:space="preserve">waarde </t>
  </si>
  <si>
    <t>totaal</t>
  </si>
  <si>
    <t>13 x 120 meter</t>
  </si>
  <si>
    <t>M5</t>
  </si>
  <si>
    <t>óf</t>
  </si>
  <si>
    <t>CAF</t>
  </si>
  <si>
    <t>10 x 120 meter</t>
  </si>
  <si>
    <t>6 x 120 meter</t>
  </si>
  <si>
    <t>13G</t>
  </si>
  <si>
    <t>14G</t>
  </si>
  <si>
    <t>15G</t>
  </si>
  <si>
    <t>METRO</t>
  </si>
  <si>
    <t>TRAM</t>
  </si>
  <si>
    <t>Noord</t>
  </si>
  <si>
    <t xml:space="preserve">VDL SF120 </t>
  </si>
  <si>
    <t>VDL SLFA 180 (oud)</t>
  </si>
  <si>
    <t>VDL SLFA 180 (nieuw) 1900-1922</t>
  </si>
  <si>
    <t>West</t>
  </si>
  <si>
    <t xml:space="preserve">VDL SLFA 180 (nieuw) 1951 - </t>
  </si>
  <si>
    <t>Zuid</t>
  </si>
  <si>
    <t>BUS</t>
  </si>
  <si>
    <t>Maximale waarde GVB Opstelplaatsen - Rollend Materieel en Bussen -</t>
  </si>
  <si>
    <t>Rollend Materieel</t>
  </si>
  <si>
    <t>Brand/storm/vlieg</t>
  </si>
  <si>
    <t>TYS (buitenstalling, geen gebouwen)</t>
  </si>
  <si>
    <t>Legmeerpolder (buitenstalling , geen gebouwen)</t>
  </si>
  <si>
    <t>Isolatorweg (buitenstalling, geen gebouwen)</t>
  </si>
  <si>
    <t>Gaasperplas (buitenstalling, geen gebouwen)</t>
  </si>
  <si>
    <t>Emplacement Amstel  (buitenstalling, geen gebouwen)</t>
  </si>
  <si>
    <t>Havenstraat (buitenstalling + werkplaats)</t>
  </si>
  <si>
    <t>Lekstraat (buitenstalling + werkplaats)</t>
  </si>
  <si>
    <t>B001965</t>
  </si>
  <si>
    <t>Metaalbewerkerweg 23</t>
  </si>
  <si>
    <t>1032KW</t>
  </si>
  <si>
    <t>Staalplaat,hard</t>
  </si>
  <si>
    <t>Busremise Noord</t>
  </si>
  <si>
    <t>Garage Noord</t>
  </si>
  <si>
    <t>Portiersgebouw</t>
  </si>
  <si>
    <t>Autowasinstallatie</t>
  </si>
  <si>
    <t>Brand</t>
  </si>
  <si>
    <t>Bussen</t>
  </si>
  <si>
    <t>B001964</t>
  </si>
  <si>
    <t>Jan Tooropstraat 647</t>
  </si>
  <si>
    <t>1061AE</t>
  </si>
  <si>
    <t>Busremise West</t>
  </si>
  <si>
    <t>Stalling werkplaats etc.</t>
  </si>
  <si>
    <t>Garage west Stalling werkplaats etc.</t>
  </si>
  <si>
    <t>wasstraat</t>
  </si>
  <si>
    <t>Wasstraat/-hal</t>
  </si>
  <si>
    <t>Terrein</t>
  </si>
  <si>
    <t>Wagenpark</t>
  </si>
  <si>
    <t>0338</t>
  </si>
  <si>
    <t>B000055-E</t>
  </si>
  <si>
    <t>Herengracht 605</t>
  </si>
  <si>
    <t>1017CE</t>
  </si>
  <si>
    <t>Willet Holthuysen</t>
  </si>
  <si>
    <t>Disketteweg 9</t>
  </si>
  <si>
    <t>1033NW</t>
  </si>
  <si>
    <t>Museum/opslag</t>
  </si>
  <si>
    <t>Sint Luciensteeg 23 -25</t>
  </si>
  <si>
    <t>museum inventaris begrepen in sub 3</t>
  </si>
  <si>
    <t>Herengracht 603</t>
  </si>
  <si>
    <t>0364</t>
  </si>
  <si>
    <t>Stedelijk Museum Amsterdam</t>
  </si>
  <si>
    <t>B001398-E</t>
  </si>
  <si>
    <t>Van Baerlestraat 31</t>
  </si>
  <si>
    <t>1071AN</t>
  </si>
  <si>
    <t>"nieuwbouw" gedeelte vh gebouw</t>
  </si>
  <si>
    <t>Paulus Potterstraat 13</t>
  </si>
  <si>
    <t>1071CX</t>
  </si>
  <si>
    <t>"oudbouw" (1 geheel met object 1)</t>
  </si>
  <si>
    <t>B003590-E</t>
  </si>
  <si>
    <t>Provincialeweg 4 B</t>
  </si>
  <si>
    <t>1112XT</t>
  </si>
  <si>
    <t>Diverse machinerieen</t>
  </si>
  <si>
    <t>2561</t>
  </si>
  <si>
    <t>Stadswerken, Operationele</t>
  </si>
  <si>
    <t>0111052</t>
  </si>
  <si>
    <t>Bornhout 8</t>
  </si>
  <si>
    <t>1046BE</t>
  </si>
  <si>
    <t>0089605</t>
  </si>
  <si>
    <t>Bedrijfspand</t>
  </si>
  <si>
    <t>Fietsdepot</t>
  </si>
  <si>
    <t>B000230</t>
  </si>
  <si>
    <t>0053076</t>
  </si>
  <si>
    <t>Nes 59-63-65/ OZ Voorburgwal 304</t>
  </si>
  <si>
    <t>1012KD</t>
  </si>
  <si>
    <t>Frascati</t>
  </si>
  <si>
    <t>0053079</t>
  </si>
  <si>
    <t>Nes 71</t>
  </si>
  <si>
    <t>Engelenbak</t>
  </si>
  <si>
    <t>0099077</t>
  </si>
  <si>
    <t>Klaprozenweg 91</t>
  </si>
  <si>
    <t>1032KX</t>
  </si>
  <si>
    <t>0111627</t>
  </si>
  <si>
    <t>Nwe Achtergracht 100/Weesperstraat 100 resp 11</t>
  </si>
  <si>
    <t>1018WT</t>
  </si>
  <si>
    <t>div. med.voorzien./lab/kantoor</t>
  </si>
  <si>
    <t>VGA-2451024</t>
  </si>
  <si>
    <t>Dubbelink 1</t>
  </si>
  <si>
    <t>1102AL</t>
  </si>
  <si>
    <t>Bindelmeer College</t>
  </si>
  <si>
    <t>Dubbelink 2</t>
  </si>
  <si>
    <t>Zaam Bestuur en Ondersteuningsbureau</t>
  </si>
  <si>
    <t>Provincialeweg 2-4</t>
  </si>
  <si>
    <t>Theoretisch</t>
  </si>
  <si>
    <t>Provinciale Weg Diemen HWR (werkplaats)</t>
  </si>
  <si>
    <t>Provinciale Weg Diemen LWP (werkplaats)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</si>
</sst>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"/>
    <numFmt numFmtId="165" formatCode="dd/mm/yyyy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164" fontId="3" fillId="2" borderId="1" xfId="0" applyNumberFormat="1" applyFont="1" applyFill="1" applyBorder="1"/>
    <xf numFmtId="0" fontId="0" fillId="0" borderId="0" xfId="0" applyAlignment="1">
      <alignment horizontal="left"/>
    </xf>
    <xf numFmtId="165" fontId="0" fillId="0" borderId="0" xfId="0" applyNumberFormat="1"/>
    <xf numFmtId="164" fontId="0" fillId="0" borderId="0" xfId="0" applyNumberFormat="1"/>
    <xf numFmtId="164" fontId="1" fillId="0" borderId="0" xfId="0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center"/>
    </xf>
    <xf numFmtId="3" fontId="5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/>
    <xf numFmtId="0" fontId="6" fillId="0" borderId="0" xfId="0" applyFont="1" applyAlignment="1">
      <alignment horizontal="center"/>
    </xf>
    <xf numFmtId="0" fontId="2" fillId="0" borderId="0" xfId="0" applyFont="1"/>
    <xf numFmtId="0" fontId="7" fillId="4" borderId="0" xfId="0" applyFont="1" applyFill="1"/>
    <xf numFmtId="0" fontId="0" fillId="4" borderId="0" xfId="0" applyFill="1"/>
    <xf numFmtId="164" fontId="5" fillId="3" borderId="1" xfId="0" applyNumberFormat="1" applyFont="1" applyFill="1" applyBorder="1" applyAlignment="1">
      <alignment horizontal="center"/>
    </xf>
    <xf numFmtId="0" fontId="0" fillId="5" borderId="0" xfId="0" applyFill="1"/>
    <xf numFmtId="165" fontId="0" fillId="5" borderId="0" xfId="0" applyNumberFormat="1" applyFill="1"/>
    <xf numFmtId="164" fontId="0" fillId="5" borderId="0" xfId="0" applyNumberFormat="1" applyFill="1"/>
    <xf numFmtId="0" fontId="0" fillId="5" borderId="0" xfId="0" applyFill="1" applyAlignment="1">
      <alignment horizontal="left"/>
    </xf>
    <xf numFmtId="0" fontId="0" fillId="6" borderId="0" xfId="0" applyFill="1"/>
    <xf numFmtId="164" fontId="0" fillId="0" borderId="0" xfId="0" applyNumberFormat="1" applyFont="1"/>
    <xf numFmtId="164" fontId="2" fillId="3" borderId="1" xfId="0" applyNumberFormat="1" applyFont="1" applyFill="1" applyBorder="1" applyAlignment="1">
      <alignment horizontal="center"/>
    </xf>
    <xf numFmtId="0" fontId="5" fillId="0" borderId="0" xfId="0" applyFont="1"/>
    <xf numFmtId="0" fontId="0" fillId="0" borderId="0" xfId="0" applyFont="1" applyAlignment="1">
      <alignment horizontal="center"/>
    </xf>
    <xf numFmtId="3" fontId="0" fillId="0" borderId="0" xfId="0" applyNumberFormat="1" applyFont="1"/>
    <xf numFmtId="0" fontId="8" fillId="4" borderId="0" xfId="0" applyFont="1" applyFill="1"/>
    <xf numFmtId="164" fontId="9" fillId="0" borderId="0" xfId="0" applyNumberFormat="1" applyFont="1"/>
    <xf numFmtId="164" fontId="10" fillId="0" borderId="0" xfId="0" applyNumberFormat="1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61B41-C50B-440F-8562-42CAA9DACF89}">
  <dimension ref="A1:P305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5" bestFit="1" customWidth="1"/>
    <col min="2" max="2" width="46.7109375" bestFit="1" customWidth="1"/>
    <col min="3" max="3" width="19.85546875" bestFit="1" customWidth="1"/>
    <col min="4" max="4" width="15.85546875" bestFit="1" customWidth="1"/>
    <col min="5" max="5" width="45.42578125" bestFit="1" customWidth="1"/>
    <col min="6" max="6" width="13.85546875" bestFit="1" customWidth="1"/>
    <col min="7" max="7" width="14.28515625" bestFit="1" customWidth="1"/>
    <col min="8" max="8" width="19.7109375" bestFit="1" customWidth="1"/>
    <col min="9" max="9" width="25.140625" bestFit="1" customWidth="1"/>
    <col min="10" max="10" width="26.85546875" bestFit="1" customWidth="1"/>
    <col min="11" max="11" width="41.140625" bestFit="1" customWidth="1"/>
    <col min="12" max="12" width="37.7109375" bestFit="1" customWidth="1"/>
    <col min="13" max="13" width="20.85546875" bestFit="1" customWidth="1"/>
    <col min="14" max="14" width="12.7109375" bestFit="1" customWidth="1"/>
    <col min="15" max="15" width="17.5703125" customWidth="1"/>
    <col min="16" max="16" width="16.85546875" bestFit="1" customWidth="1"/>
  </cols>
  <sheetData>
    <row r="1" spans="1:16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</row>
    <row r="2" spans="1:16" x14ac:dyDescent="0.25">
      <c r="A2" s="4" t="s">
        <v>22</v>
      </c>
      <c r="B2" t="s">
        <v>23</v>
      </c>
      <c r="C2" s="4" t="s">
        <v>81</v>
      </c>
      <c r="D2" s="5">
        <v>34759</v>
      </c>
      <c r="E2" t="s">
        <v>25</v>
      </c>
      <c r="F2" t="s">
        <v>26</v>
      </c>
      <c r="G2" t="str">
        <f t="shared" ref="G2:G3" si="0">LEFT(F2,4)</f>
        <v>1011</v>
      </c>
      <c r="H2" t="s">
        <v>16</v>
      </c>
      <c r="I2" t="s">
        <v>17</v>
      </c>
      <c r="J2" t="s">
        <v>27</v>
      </c>
      <c r="K2" t="s">
        <v>28</v>
      </c>
      <c r="L2" t="s">
        <v>21</v>
      </c>
      <c r="M2" t="s">
        <v>20</v>
      </c>
      <c r="N2" t="s">
        <v>20</v>
      </c>
      <c r="O2" s="5">
        <v>45646</v>
      </c>
      <c r="P2" s="6">
        <v>42668351</v>
      </c>
    </row>
    <row r="3" spans="1:16" x14ac:dyDescent="0.25">
      <c r="A3" s="4" t="s">
        <v>22</v>
      </c>
      <c r="B3" t="s">
        <v>23</v>
      </c>
      <c r="C3" s="4" t="s">
        <v>81</v>
      </c>
      <c r="D3" s="5">
        <v>34759</v>
      </c>
      <c r="E3" t="s">
        <v>211</v>
      </c>
      <c r="F3" t="s">
        <v>26</v>
      </c>
      <c r="G3" t="str">
        <f t="shared" si="0"/>
        <v>1011</v>
      </c>
      <c r="H3" t="s">
        <v>16</v>
      </c>
      <c r="I3" t="s">
        <v>17</v>
      </c>
      <c r="J3" t="s">
        <v>27</v>
      </c>
      <c r="K3" t="s">
        <v>28</v>
      </c>
      <c r="L3" t="s">
        <v>18</v>
      </c>
      <c r="M3" t="s">
        <v>20</v>
      </c>
      <c r="N3" t="s">
        <v>20</v>
      </c>
      <c r="O3" s="5">
        <v>45646</v>
      </c>
      <c r="P3" s="6">
        <v>7331649</v>
      </c>
    </row>
    <row r="4" spans="1:16" x14ac:dyDescent="0.25">
      <c r="A4" s="4" t="s">
        <v>22</v>
      </c>
      <c r="B4" t="s">
        <v>23</v>
      </c>
      <c r="C4" s="4" t="s">
        <v>24</v>
      </c>
      <c r="D4" s="5">
        <v>41640</v>
      </c>
      <c r="E4" t="s">
        <v>25</v>
      </c>
      <c r="F4" t="s">
        <v>26</v>
      </c>
      <c r="G4" t="str">
        <f>LEFT(F4,4)</f>
        <v>1011</v>
      </c>
      <c r="H4" t="s">
        <v>16</v>
      </c>
      <c r="I4" t="s">
        <v>17</v>
      </c>
      <c r="J4" t="s">
        <v>27</v>
      </c>
      <c r="K4" t="s">
        <v>28</v>
      </c>
      <c r="L4" t="s">
        <v>21</v>
      </c>
      <c r="M4" t="s">
        <v>20</v>
      </c>
      <c r="N4" t="s">
        <v>20</v>
      </c>
      <c r="O4" s="5">
        <v>45646</v>
      </c>
      <c r="P4" s="6">
        <v>254492451</v>
      </c>
    </row>
    <row r="5" spans="1:16" x14ac:dyDescent="0.25">
      <c r="A5" s="4" t="s">
        <v>22</v>
      </c>
      <c r="B5" t="s">
        <v>23</v>
      </c>
      <c r="C5" s="4" t="s">
        <v>291</v>
      </c>
      <c r="D5" s="5">
        <v>42005</v>
      </c>
      <c r="E5" t="s">
        <v>25</v>
      </c>
      <c r="F5" t="s">
        <v>26</v>
      </c>
      <c r="G5" t="str">
        <f t="shared" ref="G5:G6" si="1">LEFT(F5,4)</f>
        <v>1011</v>
      </c>
      <c r="H5" t="s">
        <v>16</v>
      </c>
      <c r="I5" t="s">
        <v>17</v>
      </c>
      <c r="J5" t="s">
        <v>110</v>
      </c>
      <c r="L5" t="s">
        <v>18</v>
      </c>
      <c r="M5" t="s">
        <v>20</v>
      </c>
      <c r="N5" t="s">
        <v>19</v>
      </c>
      <c r="O5" s="5"/>
      <c r="P5" s="6">
        <v>181000</v>
      </c>
    </row>
    <row r="6" spans="1:16" x14ac:dyDescent="0.25">
      <c r="A6" s="4" t="s">
        <v>179</v>
      </c>
      <c r="B6" t="s">
        <v>180</v>
      </c>
      <c r="C6" s="4" t="s">
        <v>292</v>
      </c>
      <c r="D6" s="5">
        <v>42005</v>
      </c>
      <c r="E6" t="s">
        <v>25</v>
      </c>
      <c r="F6" t="s">
        <v>26</v>
      </c>
      <c r="G6" t="str">
        <f t="shared" si="1"/>
        <v>1011</v>
      </c>
      <c r="H6" t="s">
        <v>16</v>
      </c>
      <c r="I6" t="s">
        <v>17</v>
      </c>
      <c r="J6" t="s">
        <v>184</v>
      </c>
      <c r="L6" t="s">
        <v>18</v>
      </c>
      <c r="M6" t="s">
        <v>20</v>
      </c>
      <c r="N6" t="s">
        <v>19</v>
      </c>
      <c r="O6" s="5"/>
      <c r="P6" s="6">
        <v>141400</v>
      </c>
    </row>
    <row r="7" spans="1:16" x14ac:dyDescent="0.25">
      <c r="A7" s="4"/>
      <c r="C7" s="4"/>
      <c r="D7" s="5"/>
      <c r="O7" s="5"/>
      <c r="P7" s="7">
        <f>SUM(P2:P4)</f>
        <v>304492451</v>
      </c>
    </row>
    <row r="8" spans="1:16" x14ac:dyDescent="0.25">
      <c r="A8" s="4"/>
      <c r="C8" s="4"/>
      <c r="D8" s="5"/>
      <c r="O8" s="5"/>
      <c r="P8" s="7"/>
    </row>
    <row r="9" spans="1:16" x14ac:dyDescent="0.25">
      <c r="A9" s="4" t="s">
        <v>29</v>
      </c>
      <c r="B9" t="s">
        <v>30</v>
      </c>
      <c r="C9" s="4" t="s">
        <v>31</v>
      </c>
      <c r="D9" s="5">
        <v>42370</v>
      </c>
      <c r="E9" t="s">
        <v>32</v>
      </c>
      <c r="F9" t="s">
        <v>33</v>
      </c>
      <c r="G9" t="str">
        <f>LEFT(F9,4)</f>
        <v>1018</v>
      </c>
      <c r="H9" t="s">
        <v>16</v>
      </c>
      <c r="I9" t="s">
        <v>17</v>
      </c>
      <c r="J9" t="s">
        <v>34</v>
      </c>
      <c r="K9" t="s">
        <v>35</v>
      </c>
      <c r="L9" t="s">
        <v>21</v>
      </c>
      <c r="M9" t="s">
        <v>20</v>
      </c>
      <c r="N9" t="s">
        <v>20</v>
      </c>
      <c r="O9" s="5">
        <v>46630</v>
      </c>
      <c r="P9" s="8">
        <v>217612280</v>
      </c>
    </row>
    <row r="10" spans="1:16" x14ac:dyDescent="0.25">
      <c r="A10" s="4" t="s">
        <v>29</v>
      </c>
      <c r="B10" t="s">
        <v>30</v>
      </c>
      <c r="C10" s="4" t="s">
        <v>31</v>
      </c>
      <c r="D10" s="5">
        <v>42370</v>
      </c>
      <c r="E10" t="s">
        <v>32</v>
      </c>
      <c r="F10" t="s">
        <v>33</v>
      </c>
      <c r="G10" t="str">
        <f t="shared" ref="G10:G12" si="2">LEFT(F10,4)</f>
        <v>1018</v>
      </c>
      <c r="H10" t="s">
        <v>16</v>
      </c>
      <c r="I10" t="s">
        <v>17</v>
      </c>
      <c r="J10" t="s">
        <v>34</v>
      </c>
      <c r="K10" t="s">
        <v>35</v>
      </c>
      <c r="L10" t="s">
        <v>18</v>
      </c>
      <c r="M10" t="s">
        <v>20</v>
      </c>
      <c r="N10" t="s">
        <v>20</v>
      </c>
      <c r="O10" s="5">
        <v>45461</v>
      </c>
      <c r="P10" s="6">
        <v>25485275</v>
      </c>
    </row>
    <row r="11" spans="1:16" x14ac:dyDescent="0.25">
      <c r="A11" s="4" t="s">
        <v>29</v>
      </c>
      <c r="B11" t="s">
        <v>30</v>
      </c>
      <c r="C11" s="4" t="s">
        <v>31</v>
      </c>
      <c r="D11" s="5">
        <v>42370</v>
      </c>
      <c r="E11" t="s">
        <v>212</v>
      </c>
      <c r="F11" t="s">
        <v>33</v>
      </c>
      <c r="G11" t="str">
        <f t="shared" si="2"/>
        <v>1018</v>
      </c>
      <c r="H11" t="s">
        <v>16</v>
      </c>
      <c r="I11" t="s">
        <v>17</v>
      </c>
      <c r="J11" t="s">
        <v>120</v>
      </c>
      <c r="K11" t="s">
        <v>213</v>
      </c>
      <c r="L11" t="s">
        <v>214</v>
      </c>
      <c r="M11" t="s">
        <v>20</v>
      </c>
      <c r="O11" s="5"/>
      <c r="P11" s="6">
        <v>2500000</v>
      </c>
    </row>
    <row r="12" spans="1:16" x14ac:dyDescent="0.25">
      <c r="A12" s="4" t="s">
        <v>29</v>
      </c>
      <c r="B12" t="s">
        <v>30</v>
      </c>
      <c r="C12" s="4" t="s">
        <v>31</v>
      </c>
      <c r="D12" s="5">
        <v>42370</v>
      </c>
      <c r="E12" t="s">
        <v>215</v>
      </c>
      <c r="F12" t="s">
        <v>216</v>
      </c>
      <c r="G12" t="str">
        <f t="shared" si="2"/>
        <v>1018</v>
      </c>
      <c r="H12" t="s">
        <v>16</v>
      </c>
      <c r="I12" t="s">
        <v>17</v>
      </c>
      <c r="J12" t="s">
        <v>217</v>
      </c>
      <c r="K12" t="s">
        <v>213</v>
      </c>
      <c r="L12" t="s">
        <v>21</v>
      </c>
      <c r="M12" t="s">
        <v>20</v>
      </c>
      <c r="N12" t="s">
        <v>19</v>
      </c>
      <c r="O12" s="5">
        <v>46630</v>
      </c>
      <c r="P12" s="6">
        <v>8964352</v>
      </c>
    </row>
    <row r="13" spans="1:16" x14ac:dyDescent="0.25">
      <c r="A13" s="4"/>
      <c r="C13" s="4"/>
      <c r="D13" s="5"/>
      <c r="O13" s="5"/>
      <c r="P13" s="7">
        <f>SUM(P9:P12)</f>
        <v>254561907</v>
      </c>
    </row>
    <row r="14" spans="1:16" x14ac:dyDescent="0.25">
      <c r="A14" s="4"/>
      <c r="C14" s="4"/>
      <c r="D14" s="5"/>
      <c r="O14" s="5"/>
      <c r="P14" s="7"/>
    </row>
    <row r="15" spans="1:16" x14ac:dyDescent="0.25">
      <c r="A15" s="4" t="s">
        <v>70</v>
      </c>
      <c r="B15" t="s">
        <v>71</v>
      </c>
      <c r="C15" s="4" t="s">
        <v>199</v>
      </c>
      <c r="D15" s="5">
        <v>39083</v>
      </c>
      <c r="E15" t="s">
        <v>200</v>
      </c>
      <c r="F15" t="s">
        <v>201</v>
      </c>
      <c r="G15" t="str">
        <f t="shared" ref="G15:G20" si="3">LEFT(F15,4)</f>
        <v>1075</v>
      </c>
      <c r="H15" t="s">
        <v>16</v>
      </c>
      <c r="I15" t="s">
        <v>17</v>
      </c>
      <c r="J15" t="s">
        <v>150</v>
      </c>
      <c r="K15" t="s">
        <v>288</v>
      </c>
      <c r="L15" t="s">
        <v>21</v>
      </c>
      <c r="M15" t="s">
        <v>19</v>
      </c>
      <c r="N15" t="s">
        <v>20</v>
      </c>
      <c r="O15" s="5">
        <v>44904</v>
      </c>
      <c r="P15" s="6">
        <v>29520524</v>
      </c>
    </row>
    <row r="16" spans="1:16" x14ac:dyDescent="0.25">
      <c r="A16" s="4" t="s">
        <v>70</v>
      </c>
      <c r="B16" t="s">
        <v>71</v>
      </c>
      <c r="C16" s="4" t="s">
        <v>199</v>
      </c>
      <c r="D16" s="5">
        <v>39083</v>
      </c>
      <c r="E16" t="s">
        <v>282</v>
      </c>
      <c r="F16" t="s">
        <v>201</v>
      </c>
      <c r="G16" t="str">
        <f t="shared" si="3"/>
        <v>1075</v>
      </c>
      <c r="H16" t="s">
        <v>16</v>
      </c>
      <c r="I16" t="s">
        <v>17</v>
      </c>
      <c r="J16" t="s">
        <v>150</v>
      </c>
      <c r="K16" t="s">
        <v>283</v>
      </c>
      <c r="L16" t="s">
        <v>21</v>
      </c>
      <c r="M16" t="s">
        <v>19</v>
      </c>
      <c r="N16" t="s">
        <v>20</v>
      </c>
      <c r="O16" s="5">
        <v>44904</v>
      </c>
      <c r="P16" s="6">
        <v>1045221</v>
      </c>
    </row>
    <row r="17" spans="1:16" x14ac:dyDescent="0.25">
      <c r="A17" s="4" t="s">
        <v>70</v>
      </c>
      <c r="B17" t="s">
        <v>71</v>
      </c>
      <c r="C17" s="4" t="s">
        <v>199</v>
      </c>
      <c r="D17" s="5">
        <v>39083</v>
      </c>
      <c r="E17" t="s">
        <v>200</v>
      </c>
      <c r="F17" t="s">
        <v>201</v>
      </c>
      <c r="G17" t="str">
        <f t="shared" si="3"/>
        <v>1075</v>
      </c>
      <c r="H17" t="s">
        <v>16</v>
      </c>
      <c r="I17" t="s">
        <v>17</v>
      </c>
      <c r="J17" t="s">
        <v>150</v>
      </c>
      <c r="K17" t="s">
        <v>284</v>
      </c>
      <c r="L17" t="s">
        <v>21</v>
      </c>
      <c r="M17" t="s">
        <v>19</v>
      </c>
      <c r="N17" t="s">
        <v>20</v>
      </c>
      <c r="O17" s="5">
        <v>44904</v>
      </c>
      <c r="P17" s="6">
        <v>217037</v>
      </c>
    </row>
    <row r="18" spans="1:16" x14ac:dyDescent="0.25">
      <c r="A18" s="4" t="s">
        <v>70</v>
      </c>
      <c r="B18" t="s">
        <v>71</v>
      </c>
      <c r="C18" s="4" t="s">
        <v>199</v>
      </c>
      <c r="D18" s="5">
        <v>39083</v>
      </c>
      <c r="E18" t="s">
        <v>200</v>
      </c>
      <c r="F18" t="s">
        <v>201</v>
      </c>
      <c r="G18" t="str">
        <f t="shared" si="3"/>
        <v>1075</v>
      </c>
      <c r="H18" t="s">
        <v>16</v>
      </c>
      <c r="I18" t="s">
        <v>17</v>
      </c>
      <c r="J18" t="s">
        <v>150</v>
      </c>
      <c r="K18" t="s">
        <v>285</v>
      </c>
      <c r="L18" t="s">
        <v>21</v>
      </c>
      <c r="M18" t="s">
        <v>19</v>
      </c>
      <c r="N18" t="s">
        <v>19</v>
      </c>
      <c r="O18" s="5"/>
      <c r="P18" s="6">
        <v>13025016</v>
      </c>
    </row>
    <row r="19" spans="1:16" x14ac:dyDescent="0.25">
      <c r="A19" s="4" t="s">
        <v>70</v>
      </c>
      <c r="B19" t="s">
        <v>71</v>
      </c>
      <c r="C19" s="4" t="s">
        <v>199</v>
      </c>
      <c r="D19" s="5">
        <v>39083</v>
      </c>
      <c r="E19" t="s">
        <v>200</v>
      </c>
      <c r="F19" t="s">
        <v>201</v>
      </c>
      <c r="G19" t="str">
        <f t="shared" si="3"/>
        <v>1075</v>
      </c>
      <c r="H19" t="s">
        <v>16</v>
      </c>
      <c r="I19" t="s">
        <v>17</v>
      </c>
      <c r="J19" t="s">
        <v>150</v>
      </c>
      <c r="K19" t="s">
        <v>288</v>
      </c>
      <c r="L19" t="s">
        <v>18</v>
      </c>
      <c r="M19" t="s">
        <v>19</v>
      </c>
      <c r="N19" t="s">
        <v>19</v>
      </c>
      <c r="O19" s="5"/>
      <c r="P19" s="6">
        <v>6192201</v>
      </c>
    </row>
    <row r="20" spans="1:16" x14ac:dyDescent="0.25">
      <c r="A20" s="4" t="s">
        <v>70</v>
      </c>
      <c r="B20" t="s">
        <v>71</v>
      </c>
      <c r="C20" s="4" t="s">
        <v>286</v>
      </c>
      <c r="D20" s="5">
        <v>44389</v>
      </c>
      <c r="E20" t="s">
        <v>282</v>
      </c>
      <c r="F20" t="s">
        <v>201</v>
      </c>
      <c r="G20" t="str">
        <f t="shared" si="3"/>
        <v>1075</v>
      </c>
      <c r="H20" t="s">
        <v>16</v>
      </c>
      <c r="I20" t="s">
        <v>17</v>
      </c>
      <c r="J20" t="s">
        <v>150</v>
      </c>
      <c r="K20" t="s">
        <v>287</v>
      </c>
      <c r="L20" t="s">
        <v>21</v>
      </c>
      <c r="M20" t="s">
        <v>19</v>
      </c>
      <c r="N20" t="s">
        <v>19</v>
      </c>
      <c r="O20" s="5"/>
      <c r="P20" s="6">
        <v>10197873</v>
      </c>
    </row>
    <row r="21" spans="1:16" s="22" customFormat="1" x14ac:dyDescent="0.25">
      <c r="A21" s="21">
        <v>1721</v>
      </c>
      <c r="B21" s="18" t="s">
        <v>71</v>
      </c>
      <c r="C21" s="21" t="s">
        <v>355</v>
      </c>
      <c r="D21" s="19"/>
      <c r="E21" s="18"/>
      <c r="F21" s="18" t="s">
        <v>201</v>
      </c>
      <c r="G21" s="21">
        <v>1075</v>
      </c>
      <c r="H21" s="18" t="s">
        <v>16</v>
      </c>
      <c r="I21" s="18" t="s">
        <v>17</v>
      </c>
      <c r="J21" s="18" t="s">
        <v>150</v>
      </c>
      <c r="K21" s="18" t="s">
        <v>355</v>
      </c>
      <c r="L21" s="18" t="s">
        <v>356</v>
      </c>
      <c r="M21" s="18" t="s">
        <v>19</v>
      </c>
      <c r="N21" s="18" t="s">
        <v>19</v>
      </c>
      <c r="O21" s="19"/>
      <c r="P21" s="20">
        <v>157780000</v>
      </c>
    </row>
    <row r="22" spans="1:16" x14ac:dyDescent="0.25">
      <c r="A22" s="4"/>
      <c r="C22" s="4"/>
      <c r="D22" s="5"/>
      <c r="O22" s="5"/>
      <c r="P22" s="7">
        <f>SUM(P15:P21)</f>
        <v>217977872</v>
      </c>
    </row>
    <row r="23" spans="1:16" x14ac:dyDescent="0.25">
      <c r="A23" s="4"/>
      <c r="C23" s="4"/>
      <c r="D23" s="5"/>
      <c r="O23" s="5"/>
      <c r="P23" s="7"/>
    </row>
    <row r="24" spans="1:16" x14ac:dyDescent="0.25">
      <c r="A24" s="4" t="s">
        <v>70</v>
      </c>
      <c r="B24" t="s">
        <v>71</v>
      </c>
      <c r="C24" s="4" t="s">
        <v>404</v>
      </c>
      <c r="D24" s="5">
        <v>39083</v>
      </c>
      <c r="E24" t="s">
        <v>405</v>
      </c>
      <c r="F24" t="s">
        <v>406</v>
      </c>
      <c r="G24" t="str">
        <f t="shared" ref="G24" si="4">LEFT(F24,4)</f>
        <v>1112</v>
      </c>
      <c r="H24" t="s">
        <v>74</v>
      </c>
      <c r="I24" t="s">
        <v>17</v>
      </c>
      <c r="J24" t="s">
        <v>173</v>
      </c>
      <c r="K24" t="s">
        <v>407</v>
      </c>
      <c r="L24" t="s">
        <v>18</v>
      </c>
      <c r="M24" t="s">
        <v>19</v>
      </c>
      <c r="N24" t="s">
        <v>19</v>
      </c>
      <c r="O24" s="5"/>
      <c r="P24" s="6">
        <v>10930714</v>
      </c>
    </row>
    <row r="25" spans="1:16" x14ac:dyDescent="0.25">
      <c r="A25" s="4" t="s">
        <v>70</v>
      </c>
      <c r="B25" t="s">
        <v>71</v>
      </c>
      <c r="C25" s="4" t="s">
        <v>170</v>
      </c>
      <c r="D25" s="5">
        <v>39083</v>
      </c>
      <c r="E25" t="s">
        <v>171</v>
      </c>
      <c r="F25" t="s">
        <v>172</v>
      </c>
      <c r="G25" t="str">
        <f t="shared" ref="G25" si="5">LEFT(F25,4)</f>
        <v>1112</v>
      </c>
      <c r="H25" t="s">
        <v>74</v>
      </c>
      <c r="I25" t="s">
        <v>17</v>
      </c>
      <c r="J25" t="s">
        <v>173</v>
      </c>
      <c r="L25" t="s">
        <v>21</v>
      </c>
      <c r="N25" t="s">
        <v>20</v>
      </c>
      <c r="O25" s="5">
        <v>44904</v>
      </c>
      <c r="P25" s="6">
        <v>30545309</v>
      </c>
    </row>
    <row r="26" spans="1:16" x14ac:dyDescent="0.25">
      <c r="A26" s="4" t="s">
        <v>70</v>
      </c>
      <c r="B26" t="s">
        <v>71</v>
      </c>
      <c r="C26" s="4" t="s">
        <v>72</v>
      </c>
      <c r="D26" s="5">
        <v>44562</v>
      </c>
      <c r="E26" t="s">
        <v>437</v>
      </c>
      <c r="F26" t="s">
        <v>73</v>
      </c>
      <c r="G26" t="str">
        <f>LEFT(F26,4)</f>
        <v>1112</v>
      </c>
      <c r="H26" t="s">
        <v>74</v>
      </c>
      <c r="I26" t="s">
        <v>17</v>
      </c>
      <c r="J26" t="s">
        <v>173</v>
      </c>
      <c r="L26" t="s">
        <v>75</v>
      </c>
      <c r="N26" t="s">
        <v>20</v>
      </c>
      <c r="O26" s="5">
        <v>44904</v>
      </c>
      <c r="P26" s="6">
        <v>47918034</v>
      </c>
    </row>
    <row r="27" spans="1:16" x14ac:dyDescent="0.25">
      <c r="A27" s="4" t="s">
        <v>70</v>
      </c>
      <c r="B27" t="s">
        <v>71</v>
      </c>
      <c r="C27" s="4" t="s">
        <v>300</v>
      </c>
      <c r="D27" s="5">
        <v>39083</v>
      </c>
      <c r="E27" t="s">
        <v>298</v>
      </c>
      <c r="F27" t="s">
        <v>299</v>
      </c>
      <c r="G27" t="str">
        <f t="shared" ref="G27" si="6">LEFT(F27,4)</f>
        <v>1108</v>
      </c>
      <c r="H27" t="s">
        <v>74</v>
      </c>
      <c r="I27" t="s">
        <v>17</v>
      </c>
      <c r="J27" t="s">
        <v>173</v>
      </c>
      <c r="K27" t="s">
        <v>301</v>
      </c>
      <c r="L27" t="s">
        <v>18</v>
      </c>
      <c r="M27" t="s">
        <v>19</v>
      </c>
      <c r="N27" t="s">
        <v>19</v>
      </c>
      <c r="O27" s="5"/>
      <c r="P27" s="6">
        <v>8523975</v>
      </c>
    </row>
    <row r="28" spans="1:16" x14ac:dyDescent="0.25">
      <c r="A28" s="21">
        <v>1721</v>
      </c>
      <c r="B28" s="18" t="s">
        <v>71</v>
      </c>
      <c r="C28" s="21" t="s">
        <v>355</v>
      </c>
      <c r="D28" s="19"/>
      <c r="E28" s="18"/>
      <c r="F28" s="18" t="s">
        <v>201</v>
      </c>
      <c r="G28" s="21">
        <v>1075</v>
      </c>
      <c r="H28" s="18" t="s">
        <v>16</v>
      </c>
      <c r="I28" s="18" t="s">
        <v>17</v>
      </c>
      <c r="J28" s="18" t="s">
        <v>150</v>
      </c>
      <c r="K28" s="18" t="s">
        <v>355</v>
      </c>
      <c r="L28" s="18" t="s">
        <v>356</v>
      </c>
      <c r="M28" s="18" t="s">
        <v>19</v>
      </c>
      <c r="N28" s="18" t="s">
        <v>19</v>
      </c>
      <c r="O28" s="19"/>
      <c r="P28" s="20">
        <v>73200000</v>
      </c>
    </row>
    <row r="29" spans="1:16" x14ac:dyDescent="0.25">
      <c r="A29" s="4"/>
      <c r="C29" s="4"/>
      <c r="D29" s="5"/>
      <c r="O29" s="5"/>
      <c r="P29" s="7">
        <f>SUM(P24:P28)</f>
        <v>171118032</v>
      </c>
    </row>
    <row r="30" spans="1:16" x14ac:dyDescent="0.25">
      <c r="A30" s="4"/>
      <c r="C30" s="4"/>
      <c r="D30" s="5"/>
      <c r="O30" s="5"/>
      <c r="P30" s="7"/>
    </row>
    <row r="31" spans="1:16" x14ac:dyDescent="0.25">
      <c r="A31" s="4" t="s">
        <v>22</v>
      </c>
      <c r="B31" t="s">
        <v>23</v>
      </c>
      <c r="C31" s="4" t="s">
        <v>101</v>
      </c>
      <c r="D31" s="5">
        <v>41116</v>
      </c>
      <c r="E31" t="s">
        <v>37</v>
      </c>
      <c r="F31" t="s">
        <v>38</v>
      </c>
      <c r="G31" t="str">
        <f t="shared" ref="G31" si="7">LEFT(F31,4)</f>
        <v>1071</v>
      </c>
      <c r="H31" t="s">
        <v>16</v>
      </c>
      <c r="I31" t="s">
        <v>17</v>
      </c>
      <c r="J31" t="s">
        <v>39</v>
      </c>
      <c r="K31" t="s">
        <v>40</v>
      </c>
      <c r="L31" t="s">
        <v>21</v>
      </c>
      <c r="M31" t="s">
        <v>19</v>
      </c>
      <c r="N31" t="s">
        <v>20</v>
      </c>
      <c r="O31" s="5">
        <v>43278</v>
      </c>
      <c r="P31" s="6">
        <v>39739957</v>
      </c>
    </row>
    <row r="32" spans="1:16" x14ac:dyDescent="0.25">
      <c r="A32" s="4" t="s">
        <v>22</v>
      </c>
      <c r="B32" t="s">
        <v>23</v>
      </c>
      <c r="C32" s="4" t="s">
        <v>36</v>
      </c>
      <c r="D32" s="5">
        <v>41640</v>
      </c>
      <c r="E32" t="s">
        <v>37</v>
      </c>
      <c r="F32" t="s">
        <v>38</v>
      </c>
      <c r="G32" t="str">
        <f>LEFT(F32,4)</f>
        <v>1071</v>
      </c>
      <c r="H32" t="s">
        <v>16</v>
      </c>
      <c r="I32" t="s">
        <v>17</v>
      </c>
      <c r="J32" t="s">
        <v>39</v>
      </c>
      <c r="K32" t="s">
        <v>40</v>
      </c>
      <c r="L32" t="s">
        <v>21</v>
      </c>
      <c r="M32" t="s">
        <v>19</v>
      </c>
      <c r="N32" t="s">
        <v>20</v>
      </c>
      <c r="O32" s="5">
        <v>43278</v>
      </c>
      <c r="P32" s="6">
        <v>121062058</v>
      </c>
    </row>
    <row r="33" spans="1:16" x14ac:dyDescent="0.25">
      <c r="A33" s="4" t="s">
        <v>395</v>
      </c>
      <c r="B33" t="s">
        <v>396</v>
      </c>
      <c r="C33" s="4" t="s">
        <v>397</v>
      </c>
      <c r="D33" s="5">
        <v>27347</v>
      </c>
      <c r="E33" t="s">
        <v>398</v>
      </c>
      <c r="F33" t="s">
        <v>399</v>
      </c>
      <c r="G33" t="str">
        <f t="shared" ref="G33:G34" si="8">LEFT(F33,4)</f>
        <v>1071</v>
      </c>
      <c r="H33" t="s">
        <v>16</v>
      </c>
      <c r="I33" t="s">
        <v>17</v>
      </c>
      <c r="J33" t="s">
        <v>39</v>
      </c>
      <c r="K33" t="s">
        <v>400</v>
      </c>
      <c r="L33" t="s">
        <v>18</v>
      </c>
      <c r="M33" t="s">
        <v>19</v>
      </c>
      <c r="N33" t="s">
        <v>20</v>
      </c>
      <c r="O33" s="5">
        <v>44276</v>
      </c>
      <c r="P33" s="6">
        <v>10260043</v>
      </c>
    </row>
    <row r="34" spans="1:16" x14ac:dyDescent="0.25">
      <c r="A34" s="4" t="s">
        <v>395</v>
      </c>
      <c r="B34" t="s">
        <v>396</v>
      </c>
      <c r="C34" s="4" t="s">
        <v>397</v>
      </c>
      <c r="D34" s="5">
        <v>27347</v>
      </c>
      <c r="E34" t="s">
        <v>401</v>
      </c>
      <c r="F34" t="s">
        <v>402</v>
      </c>
      <c r="G34" t="str">
        <f t="shared" si="8"/>
        <v>1071</v>
      </c>
      <c r="H34" t="s">
        <v>16</v>
      </c>
      <c r="I34" t="s">
        <v>17</v>
      </c>
      <c r="J34" t="s">
        <v>39</v>
      </c>
      <c r="K34" t="s">
        <v>403</v>
      </c>
      <c r="L34" t="s">
        <v>18</v>
      </c>
      <c r="M34" t="s">
        <v>19</v>
      </c>
      <c r="N34" t="s">
        <v>20</v>
      </c>
      <c r="O34" s="5">
        <v>44276</v>
      </c>
      <c r="P34" s="6">
        <v>0</v>
      </c>
    </row>
    <row r="35" spans="1:16" x14ac:dyDescent="0.25">
      <c r="A35" s="4"/>
      <c r="C35" s="4"/>
      <c r="D35" s="5"/>
      <c r="O35" s="5"/>
      <c r="P35" s="7">
        <f>SUM(P31:P34)</f>
        <v>171062058</v>
      </c>
    </row>
    <row r="36" spans="1:16" x14ac:dyDescent="0.25">
      <c r="A36" s="4"/>
      <c r="C36" s="4"/>
      <c r="D36" s="5"/>
      <c r="O36" s="5"/>
      <c r="P36" s="6"/>
    </row>
    <row r="37" spans="1:16" x14ac:dyDescent="0.25">
      <c r="A37" s="4" t="s">
        <v>22</v>
      </c>
      <c r="B37" t="s">
        <v>23</v>
      </c>
      <c r="C37" s="4" t="s">
        <v>95</v>
      </c>
      <c r="D37" s="5">
        <v>39814</v>
      </c>
      <c r="E37" t="s">
        <v>42</v>
      </c>
      <c r="F37" t="s">
        <v>43</v>
      </c>
      <c r="G37" t="str">
        <f t="shared" ref="G37:G44" si="9">LEFT(F37,4)</f>
        <v>1017</v>
      </c>
      <c r="H37" t="s">
        <v>16</v>
      </c>
      <c r="I37" t="s">
        <v>17</v>
      </c>
      <c r="J37" t="s">
        <v>44</v>
      </c>
      <c r="K37" t="s">
        <v>96</v>
      </c>
      <c r="L37" t="s">
        <v>21</v>
      </c>
      <c r="M37" t="s">
        <v>19</v>
      </c>
      <c r="N37" t="s">
        <v>20</v>
      </c>
      <c r="O37" s="5">
        <v>45640</v>
      </c>
      <c r="P37" s="6">
        <v>41422326</v>
      </c>
    </row>
    <row r="38" spans="1:16" x14ac:dyDescent="0.25">
      <c r="A38" s="4" t="s">
        <v>22</v>
      </c>
      <c r="B38" t="s">
        <v>23</v>
      </c>
      <c r="C38" s="4" t="s">
        <v>95</v>
      </c>
      <c r="D38" s="5">
        <v>39814</v>
      </c>
      <c r="E38" t="s">
        <v>218</v>
      </c>
      <c r="F38" t="s">
        <v>219</v>
      </c>
      <c r="G38" t="str">
        <f t="shared" si="9"/>
        <v>1017</v>
      </c>
      <c r="H38" t="s">
        <v>16</v>
      </c>
      <c r="I38" t="s">
        <v>17</v>
      </c>
      <c r="J38" t="s">
        <v>44</v>
      </c>
      <c r="K38" t="s">
        <v>220</v>
      </c>
      <c r="L38" t="s">
        <v>21</v>
      </c>
      <c r="M38" t="s">
        <v>19</v>
      </c>
      <c r="N38" t="s">
        <v>20</v>
      </c>
      <c r="O38" s="5">
        <v>45640</v>
      </c>
      <c r="P38" s="6">
        <v>0</v>
      </c>
    </row>
    <row r="39" spans="1:16" x14ac:dyDescent="0.25">
      <c r="A39" s="4" t="s">
        <v>22</v>
      </c>
      <c r="B39" t="s">
        <v>23</v>
      </c>
      <c r="C39" s="4" t="s">
        <v>41</v>
      </c>
      <c r="D39" s="5">
        <v>41640</v>
      </c>
      <c r="E39" t="s">
        <v>42</v>
      </c>
      <c r="F39" t="s">
        <v>43</v>
      </c>
      <c r="G39" t="str">
        <f t="shared" si="9"/>
        <v>1017</v>
      </c>
      <c r="H39" t="s">
        <v>16</v>
      </c>
      <c r="I39" t="s">
        <v>17</v>
      </c>
      <c r="J39" t="s">
        <v>44</v>
      </c>
      <c r="K39" t="s">
        <v>45</v>
      </c>
      <c r="L39" t="s">
        <v>21</v>
      </c>
      <c r="M39" t="s">
        <v>19</v>
      </c>
      <c r="N39" t="s">
        <v>20</v>
      </c>
      <c r="O39" s="5">
        <v>45640</v>
      </c>
      <c r="P39" s="6">
        <v>69884460</v>
      </c>
    </row>
    <row r="40" spans="1:16" x14ac:dyDescent="0.25">
      <c r="A40" s="4" t="s">
        <v>22</v>
      </c>
      <c r="B40" t="s">
        <v>23</v>
      </c>
      <c r="C40" s="4" t="s">
        <v>41</v>
      </c>
      <c r="D40" s="5">
        <v>41640</v>
      </c>
      <c r="E40" t="s">
        <v>218</v>
      </c>
      <c r="F40" t="s">
        <v>219</v>
      </c>
      <c r="G40" t="str">
        <f t="shared" si="9"/>
        <v>1017</v>
      </c>
      <c r="H40" t="s">
        <v>16</v>
      </c>
      <c r="I40" t="s">
        <v>17</v>
      </c>
      <c r="J40" t="s">
        <v>44</v>
      </c>
      <c r="K40" t="s">
        <v>221</v>
      </c>
      <c r="L40" t="s">
        <v>21</v>
      </c>
      <c r="N40" t="s">
        <v>20</v>
      </c>
      <c r="O40" s="5">
        <v>45640</v>
      </c>
      <c r="P40" s="6">
        <v>0</v>
      </c>
    </row>
    <row r="41" spans="1:16" x14ac:dyDescent="0.25">
      <c r="A41" s="4" t="s">
        <v>293</v>
      </c>
      <c r="B41" t="s">
        <v>45</v>
      </c>
      <c r="C41" s="4" t="s">
        <v>294</v>
      </c>
      <c r="D41" s="5">
        <v>7898</v>
      </c>
      <c r="E41" t="s">
        <v>295</v>
      </c>
      <c r="F41" t="s">
        <v>43</v>
      </c>
      <c r="G41" t="str">
        <f t="shared" si="9"/>
        <v>1017</v>
      </c>
      <c r="H41" t="s">
        <v>16</v>
      </c>
      <c r="J41" t="s">
        <v>44</v>
      </c>
      <c r="K41" t="s">
        <v>296</v>
      </c>
      <c r="L41" t="s">
        <v>18</v>
      </c>
      <c r="M41" t="s">
        <v>19</v>
      </c>
      <c r="N41" t="s">
        <v>20</v>
      </c>
      <c r="O41" s="5">
        <v>42992</v>
      </c>
      <c r="P41" s="6">
        <v>6405810</v>
      </c>
    </row>
    <row r="42" spans="1:16" x14ac:dyDescent="0.25">
      <c r="A42" s="4" t="s">
        <v>293</v>
      </c>
      <c r="B42" t="s">
        <v>45</v>
      </c>
      <c r="C42" s="4" t="s">
        <v>294</v>
      </c>
      <c r="D42" s="5">
        <v>7898</v>
      </c>
      <c r="E42" t="s">
        <v>295</v>
      </c>
      <c r="F42" t="s">
        <v>43</v>
      </c>
      <c r="G42" t="str">
        <f t="shared" si="9"/>
        <v>1017</v>
      </c>
      <c r="H42" t="s">
        <v>16</v>
      </c>
      <c r="J42" t="s">
        <v>44</v>
      </c>
      <c r="K42" t="s">
        <v>296</v>
      </c>
      <c r="L42" t="s">
        <v>18</v>
      </c>
      <c r="M42" t="s">
        <v>19</v>
      </c>
      <c r="N42" t="s">
        <v>20</v>
      </c>
      <c r="O42" s="5">
        <v>42992</v>
      </c>
      <c r="P42" s="6">
        <v>1005909</v>
      </c>
    </row>
    <row r="43" spans="1:16" x14ac:dyDescent="0.25">
      <c r="A43" s="4" t="s">
        <v>293</v>
      </c>
      <c r="B43" t="s">
        <v>45</v>
      </c>
      <c r="C43" s="4" t="s">
        <v>294</v>
      </c>
      <c r="D43" s="5">
        <v>7898</v>
      </c>
      <c r="E43" t="s">
        <v>42</v>
      </c>
      <c r="F43" t="s">
        <v>43</v>
      </c>
      <c r="G43" t="str">
        <f t="shared" si="9"/>
        <v>1017</v>
      </c>
      <c r="H43" t="s">
        <v>16</v>
      </c>
      <c r="J43" t="s">
        <v>297</v>
      </c>
      <c r="K43" t="s">
        <v>296</v>
      </c>
      <c r="L43" t="s">
        <v>18</v>
      </c>
      <c r="M43" t="s">
        <v>19</v>
      </c>
      <c r="N43" t="s">
        <v>20</v>
      </c>
      <c r="O43" s="5">
        <v>42992</v>
      </c>
      <c r="P43" s="6">
        <v>1060590</v>
      </c>
    </row>
    <row r="44" spans="1:16" x14ac:dyDescent="0.25">
      <c r="A44" s="4" t="s">
        <v>293</v>
      </c>
      <c r="B44" t="s">
        <v>45</v>
      </c>
      <c r="C44" s="4" t="s">
        <v>294</v>
      </c>
      <c r="D44" s="5">
        <v>7898</v>
      </c>
      <c r="E44" t="s">
        <v>42</v>
      </c>
      <c r="F44" t="s">
        <v>43</v>
      </c>
      <c r="G44" t="str">
        <f t="shared" si="9"/>
        <v>1017</v>
      </c>
      <c r="H44" t="s">
        <v>16</v>
      </c>
      <c r="J44" t="s">
        <v>297</v>
      </c>
      <c r="K44" t="s">
        <v>296</v>
      </c>
      <c r="L44" t="s">
        <v>18</v>
      </c>
      <c r="M44" t="s">
        <v>19</v>
      </c>
      <c r="N44" t="s">
        <v>20</v>
      </c>
      <c r="O44" s="5">
        <v>42992</v>
      </c>
      <c r="P44" s="6">
        <v>105365</v>
      </c>
    </row>
    <row r="45" spans="1:16" x14ac:dyDescent="0.25">
      <c r="A45" s="4"/>
      <c r="C45" s="4"/>
      <c r="D45" s="5"/>
      <c r="O45" s="5"/>
      <c r="P45" s="7">
        <f>SUM(P37:P40)</f>
        <v>111306786</v>
      </c>
    </row>
    <row r="46" spans="1:16" x14ac:dyDescent="0.25">
      <c r="A46" s="4"/>
      <c r="C46" s="4"/>
      <c r="D46" s="5"/>
      <c r="O46" s="5"/>
      <c r="P46" s="7"/>
    </row>
    <row r="47" spans="1:16" x14ac:dyDescent="0.25">
      <c r="A47" s="4" t="s">
        <v>22</v>
      </c>
      <c r="B47" t="s">
        <v>23</v>
      </c>
      <c r="C47" s="4" t="s">
        <v>76</v>
      </c>
      <c r="D47" s="5">
        <v>37681</v>
      </c>
      <c r="E47" t="s">
        <v>77</v>
      </c>
      <c r="F47" t="s">
        <v>78</v>
      </c>
      <c r="G47" t="str">
        <f t="shared" ref="G47:G51" si="10">LEFT(F47,4)</f>
        <v>1017</v>
      </c>
      <c r="H47" t="s">
        <v>16</v>
      </c>
      <c r="I47" t="s">
        <v>17</v>
      </c>
      <c r="J47" t="s">
        <v>79</v>
      </c>
      <c r="K47" t="s">
        <v>80</v>
      </c>
      <c r="L47" t="s">
        <v>21</v>
      </c>
      <c r="M47" t="s">
        <v>19</v>
      </c>
      <c r="N47" t="s">
        <v>20</v>
      </c>
      <c r="O47" s="5">
        <v>45633</v>
      </c>
      <c r="P47" s="6">
        <v>46631822</v>
      </c>
    </row>
    <row r="48" spans="1:16" x14ac:dyDescent="0.25">
      <c r="A48" s="4" t="s">
        <v>22</v>
      </c>
      <c r="B48" t="s">
        <v>23</v>
      </c>
      <c r="C48" s="4" t="s">
        <v>97</v>
      </c>
      <c r="D48" s="5">
        <v>41640</v>
      </c>
      <c r="E48" t="s">
        <v>77</v>
      </c>
      <c r="F48" t="s">
        <v>78</v>
      </c>
      <c r="G48" t="str">
        <f>LEFT(F48,4)</f>
        <v>1017</v>
      </c>
      <c r="H48" t="s">
        <v>16</v>
      </c>
      <c r="I48" t="s">
        <v>17</v>
      </c>
      <c r="J48" t="s">
        <v>79</v>
      </c>
      <c r="K48" t="s">
        <v>80</v>
      </c>
      <c r="L48" t="s">
        <v>21</v>
      </c>
      <c r="M48" t="s">
        <v>19</v>
      </c>
      <c r="N48" t="s">
        <v>20</v>
      </c>
      <c r="O48" s="5">
        <v>45633</v>
      </c>
      <c r="P48" s="6">
        <v>40330464</v>
      </c>
    </row>
    <row r="49" spans="1:16" x14ac:dyDescent="0.25">
      <c r="A49" s="4" t="s">
        <v>22</v>
      </c>
      <c r="B49" t="s">
        <v>23</v>
      </c>
      <c r="C49" s="4" t="s">
        <v>76</v>
      </c>
      <c r="D49" s="5">
        <v>37681</v>
      </c>
      <c r="E49" t="s">
        <v>77</v>
      </c>
      <c r="F49" t="s">
        <v>78</v>
      </c>
      <c r="G49" t="str">
        <f>LEFT(F49,4)</f>
        <v>1017</v>
      </c>
      <c r="H49" t="s">
        <v>16</v>
      </c>
      <c r="I49" t="s">
        <v>17</v>
      </c>
      <c r="J49" t="s">
        <v>79</v>
      </c>
      <c r="K49" t="s">
        <v>80</v>
      </c>
      <c r="L49" t="s">
        <v>18</v>
      </c>
      <c r="M49" t="s">
        <v>19</v>
      </c>
      <c r="N49" t="s">
        <v>19</v>
      </c>
      <c r="O49" s="5"/>
      <c r="P49" s="6">
        <v>2518564</v>
      </c>
    </row>
    <row r="50" spans="1:16" x14ac:dyDescent="0.25">
      <c r="A50" s="4" t="s">
        <v>22</v>
      </c>
      <c r="B50" t="s">
        <v>23</v>
      </c>
      <c r="C50" s="4" t="s">
        <v>76</v>
      </c>
      <c r="D50" s="5">
        <v>37681</v>
      </c>
      <c r="E50" t="s">
        <v>77</v>
      </c>
      <c r="F50" t="s">
        <v>78</v>
      </c>
      <c r="G50" t="str">
        <f t="shared" si="10"/>
        <v>1017</v>
      </c>
      <c r="H50" t="s">
        <v>16</v>
      </c>
      <c r="I50" t="s">
        <v>17</v>
      </c>
      <c r="J50" t="s">
        <v>59</v>
      </c>
      <c r="K50" t="s">
        <v>80</v>
      </c>
      <c r="L50" t="s">
        <v>18</v>
      </c>
      <c r="M50" t="s">
        <v>19</v>
      </c>
      <c r="N50" t="s">
        <v>19</v>
      </c>
      <c r="O50" s="5"/>
      <c r="P50" s="6">
        <v>314980</v>
      </c>
    </row>
    <row r="51" spans="1:16" x14ac:dyDescent="0.25">
      <c r="A51" s="4" t="s">
        <v>22</v>
      </c>
      <c r="B51" t="s">
        <v>23</v>
      </c>
      <c r="C51" s="4" t="s">
        <v>76</v>
      </c>
      <c r="D51" s="5">
        <v>37681</v>
      </c>
      <c r="E51" t="s">
        <v>77</v>
      </c>
      <c r="F51" t="s">
        <v>78</v>
      </c>
      <c r="G51" t="str">
        <f t="shared" si="10"/>
        <v>1017</v>
      </c>
      <c r="H51" t="s">
        <v>16</v>
      </c>
      <c r="I51" t="s">
        <v>17</v>
      </c>
      <c r="J51" t="s">
        <v>120</v>
      </c>
      <c r="K51" t="s">
        <v>80</v>
      </c>
      <c r="L51" t="s">
        <v>18</v>
      </c>
      <c r="M51" t="s">
        <v>19</v>
      </c>
      <c r="N51" t="s">
        <v>19</v>
      </c>
      <c r="O51" s="5"/>
      <c r="P51" s="6">
        <v>534634</v>
      </c>
    </row>
    <row r="52" spans="1:16" x14ac:dyDescent="0.25">
      <c r="A52" s="4"/>
      <c r="C52" s="4"/>
      <c r="D52" s="5"/>
      <c r="O52" s="5"/>
      <c r="P52" s="7">
        <f>SUM(P47:P51)</f>
        <v>90330464</v>
      </c>
    </row>
    <row r="53" spans="1:16" x14ac:dyDescent="0.25">
      <c r="A53" s="4"/>
      <c r="C53" s="4"/>
      <c r="D53" s="5"/>
      <c r="O53" s="5"/>
      <c r="P53" s="7"/>
    </row>
    <row r="54" spans="1:16" x14ac:dyDescent="0.25">
      <c r="A54" s="4" t="s">
        <v>54</v>
      </c>
      <c r="B54" t="s">
        <v>55</v>
      </c>
      <c r="C54" s="4" t="s">
        <v>56</v>
      </c>
      <c r="D54" s="5">
        <v>40179</v>
      </c>
      <c r="E54" t="s">
        <v>57</v>
      </c>
      <c r="F54" t="s">
        <v>58</v>
      </c>
      <c r="G54" t="str">
        <f>LEFT(F54,4)</f>
        <v>1011</v>
      </c>
      <c r="H54" t="s">
        <v>16</v>
      </c>
      <c r="I54" t="s">
        <v>17</v>
      </c>
      <c r="J54" t="s">
        <v>59</v>
      </c>
      <c r="L54" t="s">
        <v>21</v>
      </c>
      <c r="M54" t="s">
        <v>20</v>
      </c>
      <c r="N54" t="s">
        <v>20</v>
      </c>
      <c r="O54" s="5">
        <v>45630</v>
      </c>
      <c r="P54" s="6">
        <v>50000000</v>
      </c>
    </row>
    <row r="55" spans="1:16" x14ac:dyDescent="0.25">
      <c r="A55" s="4" t="s">
        <v>54</v>
      </c>
      <c r="B55" t="s">
        <v>55</v>
      </c>
      <c r="C55" s="4" t="s">
        <v>102</v>
      </c>
      <c r="D55" s="5">
        <v>41640</v>
      </c>
      <c r="E55" t="s">
        <v>103</v>
      </c>
      <c r="F55" t="s">
        <v>104</v>
      </c>
      <c r="G55" t="str">
        <f t="shared" ref="G55" si="11">LEFT(F55,4)</f>
        <v>1011</v>
      </c>
      <c r="H55" t="s">
        <v>16</v>
      </c>
      <c r="I55" t="s">
        <v>17</v>
      </c>
      <c r="J55" t="s">
        <v>59</v>
      </c>
      <c r="K55" t="s">
        <v>105</v>
      </c>
      <c r="L55" t="s">
        <v>21</v>
      </c>
      <c r="M55" t="s">
        <v>20</v>
      </c>
      <c r="N55" t="s">
        <v>20</v>
      </c>
      <c r="O55" s="5">
        <v>45630</v>
      </c>
      <c r="P55" s="6">
        <v>38827429</v>
      </c>
    </row>
    <row r="56" spans="1:16" x14ac:dyDescent="0.25">
      <c r="A56" s="4"/>
      <c r="C56" s="4"/>
      <c r="D56" s="5"/>
      <c r="O56" s="5"/>
      <c r="P56" s="7">
        <f>SUM(P54:P55)</f>
        <v>88827429</v>
      </c>
    </row>
    <row r="57" spans="1:16" x14ac:dyDescent="0.25">
      <c r="A57" s="4"/>
      <c r="C57" s="4"/>
      <c r="D57" s="5"/>
      <c r="O57" s="5"/>
      <c r="P57" s="7"/>
    </row>
    <row r="58" spans="1:16" x14ac:dyDescent="0.25">
      <c r="A58" s="4" t="s">
        <v>70</v>
      </c>
      <c r="B58" t="s">
        <v>71</v>
      </c>
      <c r="C58" s="4" t="s">
        <v>374</v>
      </c>
      <c r="D58" s="5">
        <v>39083</v>
      </c>
      <c r="E58" t="s">
        <v>375</v>
      </c>
      <c r="F58" t="s">
        <v>376</v>
      </c>
      <c r="G58" t="str">
        <f t="shared" ref="G58:G62" si="12">LEFT(F58,4)</f>
        <v>1061</v>
      </c>
      <c r="H58" t="s">
        <v>16</v>
      </c>
      <c r="I58" t="s">
        <v>17</v>
      </c>
      <c r="J58" t="s">
        <v>377</v>
      </c>
      <c r="K58" t="s">
        <v>378</v>
      </c>
      <c r="L58" t="s">
        <v>18</v>
      </c>
      <c r="M58" t="s">
        <v>19</v>
      </c>
      <c r="N58" t="s">
        <v>20</v>
      </c>
      <c r="O58" s="5">
        <v>44904</v>
      </c>
      <c r="P58" s="6">
        <v>5190448</v>
      </c>
    </row>
    <row r="59" spans="1:16" x14ac:dyDescent="0.25">
      <c r="A59" s="4" t="s">
        <v>70</v>
      </c>
      <c r="B59" t="s">
        <v>71</v>
      </c>
      <c r="C59" s="4" t="s">
        <v>374</v>
      </c>
      <c r="D59" s="5">
        <v>39083</v>
      </c>
      <c r="E59" t="s">
        <v>375</v>
      </c>
      <c r="F59" t="s">
        <v>376</v>
      </c>
      <c r="G59" t="str">
        <f t="shared" si="12"/>
        <v>1061</v>
      </c>
      <c r="H59" t="s">
        <v>16</v>
      </c>
      <c r="I59" t="s">
        <v>17</v>
      </c>
      <c r="J59" t="s">
        <v>377</v>
      </c>
      <c r="K59" t="s">
        <v>379</v>
      </c>
      <c r="L59" t="s">
        <v>21</v>
      </c>
      <c r="M59" t="s">
        <v>20</v>
      </c>
      <c r="N59" t="s">
        <v>20</v>
      </c>
      <c r="O59" s="5">
        <v>44904</v>
      </c>
      <c r="P59" s="6">
        <v>24301441</v>
      </c>
    </row>
    <row r="60" spans="1:16" x14ac:dyDescent="0.25">
      <c r="A60" s="4" t="s">
        <v>70</v>
      </c>
      <c r="B60" t="s">
        <v>71</v>
      </c>
      <c r="C60" s="4" t="s">
        <v>374</v>
      </c>
      <c r="D60" s="5">
        <v>39083</v>
      </c>
      <c r="E60" t="s">
        <v>375</v>
      </c>
      <c r="F60" t="s">
        <v>376</v>
      </c>
      <c r="G60" t="str">
        <f t="shared" si="12"/>
        <v>1061</v>
      </c>
      <c r="H60" t="s">
        <v>16</v>
      </c>
      <c r="I60" t="s">
        <v>17</v>
      </c>
      <c r="J60" t="s">
        <v>377</v>
      </c>
      <c r="K60" t="s">
        <v>380</v>
      </c>
      <c r="L60" t="s">
        <v>18</v>
      </c>
      <c r="M60" t="s">
        <v>19</v>
      </c>
      <c r="N60" t="s">
        <v>20</v>
      </c>
      <c r="O60" s="5">
        <v>44904</v>
      </c>
      <c r="P60" s="6">
        <v>13172</v>
      </c>
    </row>
    <row r="61" spans="1:16" x14ac:dyDescent="0.25">
      <c r="A61" s="4" t="s">
        <v>70</v>
      </c>
      <c r="B61" t="s">
        <v>71</v>
      </c>
      <c r="C61" s="4" t="s">
        <v>374</v>
      </c>
      <c r="D61" s="5">
        <v>39083</v>
      </c>
      <c r="E61" t="s">
        <v>375</v>
      </c>
      <c r="F61" t="s">
        <v>376</v>
      </c>
      <c r="G61" t="str">
        <f t="shared" si="12"/>
        <v>1061</v>
      </c>
      <c r="H61" t="s">
        <v>16</v>
      </c>
      <c r="I61" t="s">
        <v>17</v>
      </c>
      <c r="J61" t="s">
        <v>377</v>
      </c>
      <c r="K61" t="s">
        <v>381</v>
      </c>
      <c r="L61" t="s">
        <v>21</v>
      </c>
      <c r="M61" t="s">
        <v>20</v>
      </c>
      <c r="N61" t="s">
        <v>20</v>
      </c>
      <c r="O61" s="5">
        <v>44904</v>
      </c>
      <c r="P61" s="6">
        <v>1524725</v>
      </c>
    </row>
    <row r="62" spans="1:16" x14ac:dyDescent="0.25">
      <c r="A62" s="4" t="s">
        <v>70</v>
      </c>
      <c r="B62" t="s">
        <v>71</v>
      </c>
      <c r="C62" s="4" t="s">
        <v>374</v>
      </c>
      <c r="D62" s="5">
        <v>39083</v>
      </c>
      <c r="E62" t="s">
        <v>375</v>
      </c>
      <c r="F62" t="s">
        <v>376</v>
      </c>
      <c r="G62" t="str">
        <f t="shared" si="12"/>
        <v>1061</v>
      </c>
      <c r="H62" t="s">
        <v>16</v>
      </c>
      <c r="I62" t="s">
        <v>17</v>
      </c>
      <c r="J62" t="s">
        <v>377</v>
      </c>
      <c r="K62" t="s">
        <v>382</v>
      </c>
      <c r="L62" t="s">
        <v>21</v>
      </c>
      <c r="M62" t="s">
        <v>19</v>
      </c>
      <c r="N62" t="s">
        <v>20</v>
      </c>
      <c r="O62" s="5">
        <v>44904</v>
      </c>
      <c r="P62" s="6">
        <v>196739</v>
      </c>
    </row>
    <row r="63" spans="1:16" x14ac:dyDescent="0.25">
      <c r="A63" s="21" t="s">
        <v>70</v>
      </c>
      <c r="B63" s="18" t="s">
        <v>71</v>
      </c>
      <c r="C63" s="21" t="s">
        <v>373</v>
      </c>
      <c r="D63" s="19">
        <v>39083</v>
      </c>
      <c r="E63" s="18" t="s">
        <v>375</v>
      </c>
      <c r="F63" s="18" t="s">
        <v>376</v>
      </c>
      <c r="G63" s="18" t="str">
        <f t="shared" ref="G63" si="13">LEFT(F63,4)</f>
        <v>1061</v>
      </c>
      <c r="H63" s="18" t="s">
        <v>16</v>
      </c>
      <c r="I63" s="18" t="s">
        <v>17</v>
      </c>
      <c r="J63" s="18" t="s">
        <v>377</v>
      </c>
      <c r="K63" s="18" t="s">
        <v>373</v>
      </c>
      <c r="L63" s="18" t="s">
        <v>372</v>
      </c>
      <c r="M63" s="18" t="s">
        <v>19</v>
      </c>
      <c r="N63" s="18" t="s">
        <v>19</v>
      </c>
      <c r="O63" s="19"/>
      <c r="P63" s="20">
        <v>49720000</v>
      </c>
    </row>
    <row r="64" spans="1:16" x14ac:dyDescent="0.25">
      <c r="P64" s="7">
        <f>SUM(P58:P63)</f>
        <v>80946525</v>
      </c>
    </row>
    <row r="65" spans="1:16" x14ac:dyDescent="0.25">
      <c r="A65" s="4"/>
      <c r="C65" s="4"/>
      <c r="D65" s="5"/>
      <c r="O65" s="5"/>
      <c r="P65" s="7"/>
    </row>
    <row r="66" spans="1:16" x14ac:dyDescent="0.25">
      <c r="A66" s="4" t="s">
        <v>22</v>
      </c>
      <c r="B66" t="s">
        <v>23</v>
      </c>
      <c r="C66" s="4" t="s">
        <v>66</v>
      </c>
      <c r="D66" s="5">
        <v>38351</v>
      </c>
      <c r="E66" t="s">
        <v>67</v>
      </c>
      <c r="F66" t="s">
        <v>50</v>
      </c>
      <c r="G66" t="str">
        <f t="shared" ref="G66:G68" si="14">LEFT(F66,4)</f>
        <v>1019</v>
      </c>
      <c r="H66" t="s">
        <v>16</v>
      </c>
      <c r="I66" t="s">
        <v>17</v>
      </c>
      <c r="J66" t="s">
        <v>68</v>
      </c>
      <c r="K66" t="s">
        <v>69</v>
      </c>
      <c r="L66" t="s">
        <v>21</v>
      </c>
      <c r="M66" t="s">
        <v>20</v>
      </c>
      <c r="N66" t="s">
        <v>19</v>
      </c>
      <c r="O66" s="5"/>
      <c r="P66" s="6">
        <v>49533714</v>
      </c>
    </row>
    <row r="67" spans="1:16" x14ac:dyDescent="0.25">
      <c r="A67" s="4" t="s">
        <v>22</v>
      </c>
      <c r="B67" t="s">
        <v>23</v>
      </c>
      <c r="C67" s="4" t="s">
        <v>66</v>
      </c>
      <c r="D67" s="5">
        <v>38351</v>
      </c>
      <c r="E67" t="s">
        <v>67</v>
      </c>
      <c r="F67" t="s">
        <v>50</v>
      </c>
      <c r="G67" t="str">
        <f t="shared" si="14"/>
        <v>1019</v>
      </c>
      <c r="H67" t="s">
        <v>16</v>
      </c>
      <c r="I67" t="s">
        <v>17</v>
      </c>
      <c r="J67" t="s">
        <v>225</v>
      </c>
      <c r="K67" t="s">
        <v>226</v>
      </c>
      <c r="L67" t="s">
        <v>21</v>
      </c>
      <c r="M67" t="s">
        <v>20</v>
      </c>
      <c r="N67" t="s">
        <v>19</v>
      </c>
      <c r="O67" s="5"/>
      <c r="P67" s="6">
        <v>466286</v>
      </c>
    </row>
    <row r="68" spans="1:16" x14ac:dyDescent="0.25">
      <c r="A68" s="4" t="s">
        <v>22</v>
      </c>
      <c r="B68" t="s">
        <v>23</v>
      </c>
      <c r="C68" s="4" t="s">
        <v>227</v>
      </c>
      <c r="D68" s="5">
        <v>41640</v>
      </c>
      <c r="E68" t="s">
        <v>67</v>
      </c>
      <c r="F68" t="s">
        <v>50</v>
      </c>
      <c r="G68" t="str">
        <f t="shared" si="14"/>
        <v>1019</v>
      </c>
      <c r="H68" t="s">
        <v>16</v>
      </c>
      <c r="J68" t="s">
        <v>68</v>
      </c>
      <c r="K68" t="s">
        <v>228</v>
      </c>
      <c r="L68" t="s">
        <v>21</v>
      </c>
      <c r="M68" t="s">
        <v>20</v>
      </c>
      <c r="N68" t="s">
        <v>19</v>
      </c>
      <c r="O68" s="5"/>
      <c r="P68" s="6">
        <v>22857143</v>
      </c>
    </row>
    <row r="69" spans="1:16" x14ac:dyDescent="0.25">
      <c r="A69" s="4"/>
      <c r="C69" s="4"/>
      <c r="D69" s="5"/>
      <c r="O69" s="5"/>
      <c r="P69" s="7">
        <f>SUM(P66:P68)</f>
        <v>72857143</v>
      </c>
    </row>
    <row r="70" spans="1:16" x14ac:dyDescent="0.25">
      <c r="A70" s="4"/>
      <c r="C70" s="4"/>
      <c r="D70" s="5"/>
      <c r="O70" s="5"/>
      <c r="P70" s="7"/>
    </row>
    <row r="71" spans="1:16" x14ac:dyDescent="0.25">
      <c r="A71" s="4" t="s">
        <v>22</v>
      </c>
      <c r="B71" t="s">
        <v>23</v>
      </c>
      <c r="C71" s="4" t="s">
        <v>269</v>
      </c>
      <c r="D71" s="5">
        <v>40909</v>
      </c>
      <c r="E71" t="s">
        <v>270</v>
      </c>
      <c r="F71" t="s">
        <v>271</v>
      </c>
      <c r="G71" t="str">
        <f t="shared" ref="G71:G74" si="15">LEFT(F71,4)</f>
        <v>1056</v>
      </c>
      <c r="H71" t="s">
        <v>16</v>
      </c>
      <c r="I71" t="s">
        <v>17</v>
      </c>
      <c r="J71" t="s">
        <v>120</v>
      </c>
      <c r="L71" t="s">
        <v>18</v>
      </c>
      <c r="M71" t="s">
        <v>20</v>
      </c>
      <c r="N71" t="s">
        <v>20</v>
      </c>
      <c r="O71" s="5">
        <v>42405</v>
      </c>
      <c r="P71" s="6">
        <v>142800</v>
      </c>
    </row>
    <row r="72" spans="1:16" x14ac:dyDescent="0.25">
      <c r="A72" s="4" t="s">
        <v>22</v>
      </c>
      <c r="B72" t="s">
        <v>23</v>
      </c>
      <c r="C72" s="4" t="s">
        <v>269</v>
      </c>
      <c r="D72" s="5">
        <v>40909</v>
      </c>
      <c r="E72" t="s">
        <v>270</v>
      </c>
      <c r="F72" t="s">
        <v>271</v>
      </c>
      <c r="G72" t="str">
        <f t="shared" si="15"/>
        <v>1056</v>
      </c>
      <c r="H72" t="s">
        <v>16</v>
      </c>
      <c r="I72" t="s">
        <v>17</v>
      </c>
      <c r="J72" t="s">
        <v>120</v>
      </c>
      <c r="K72" t="s">
        <v>272</v>
      </c>
      <c r="L72" t="s">
        <v>21</v>
      </c>
      <c r="M72" t="s">
        <v>20</v>
      </c>
      <c r="N72" t="s">
        <v>20</v>
      </c>
      <c r="O72" s="5">
        <v>42405</v>
      </c>
      <c r="P72" s="6">
        <v>27101342</v>
      </c>
    </row>
    <row r="73" spans="1:16" x14ac:dyDescent="0.25">
      <c r="A73" s="4" t="s">
        <v>22</v>
      </c>
      <c r="B73" t="s">
        <v>23</v>
      </c>
      <c r="C73" s="4" t="s">
        <v>269</v>
      </c>
      <c r="D73" s="5">
        <v>40909</v>
      </c>
      <c r="E73" t="s">
        <v>270</v>
      </c>
      <c r="F73" t="s">
        <v>271</v>
      </c>
      <c r="G73" t="str">
        <f t="shared" si="15"/>
        <v>1056</v>
      </c>
      <c r="H73" t="s">
        <v>16</v>
      </c>
      <c r="I73" t="s">
        <v>17</v>
      </c>
      <c r="J73" t="s">
        <v>120</v>
      </c>
      <c r="K73" t="s">
        <v>272</v>
      </c>
      <c r="L73" t="s">
        <v>18</v>
      </c>
      <c r="M73" t="s">
        <v>20</v>
      </c>
      <c r="N73" t="s">
        <v>20</v>
      </c>
      <c r="O73" s="5">
        <v>42405</v>
      </c>
      <c r="P73" s="6">
        <v>22755858</v>
      </c>
    </row>
    <row r="74" spans="1:16" x14ac:dyDescent="0.25">
      <c r="A74" s="4" t="s">
        <v>22</v>
      </c>
      <c r="B74" t="s">
        <v>23</v>
      </c>
      <c r="C74" s="4" t="s">
        <v>273</v>
      </c>
      <c r="D74" s="5">
        <v>42005</v>
      </c>
      <c r="E74" t="s">
        <v>270</v>
      </c>
      <c r="F74" t="s">
        <v>271</v>
      </c>
      <c r="G74" t="str">
        <f t="shared" si="15"/>
        <v>1056</v>
      </c>
      <c r="H74" t="s">
        <v>16</v>
      </c>
      <c r="I74" t="s">
        <v>17</v>
      </c>
      <c r="J74" t="s">
        <v>120</v>
      </c>
      <c r="K74" t="s">
        <v>272</v>
      </c>
      <c r="L74" t="s">
        <v>21</v>
      </c>
      <c r="M74" t="s">
        <v>20</v>
      </c>
      <c r="N74" t="s">
        <v>20</v>
      </c>
      <c r="O74" s="5">
        <v>42405</v>
      </c>
      <c r="P74" s="6">
        <v>22417431</v>
      </c>
    </row>
    <row r="75" spans="1:16" x14ac:dyDescent="0.25">
      <c r="P75" s="7">
        <f>SUM(P71:P74)</f>
        <v>72417431</v>
      </c>
    </row>
    <row r="76" spans="1:16" x14ac:dyDescent="0.25">
      <c r="P76" s="7"/>
    </row>
    <row r="77" spans="1:16" x14ac:dyDescent="0.25">
      <c r="A77" s="4" t="s">
        <v>22</v>
      </c>
      <c r="B77" t="s">
        <v>23</v>
      </c>
      <c r="C77" s="4" t="s">
        <v>164</v>
      </c>
      <c r="D77" s="5">
        <v>42005</v>
      </c>
      <c r="E77" t="s">
        <v>165</v>
      </c>
      <c r="F77" t="s">
        <v>166</v>
      </c>
      <c r="G77" t="str">
        <f>LEFT(F77,4)</f>
        <v>1064</v>
      </c>
      <c r="H77" t="s">
        <v>16</v>
      </c>
      <c r="I77" t="s">
        <v>17</v>
      </c>
      <c r="J77" t="s">
        <v>110</v>
      </c>
      <c r="K77" t="s">
        <v>267</v>
      </c>
      <c r="L77" t="s">
        <v>21</v>
      </c>
      <c r="M77" t="s">
        <v>19</v>
      </c>
      <c r="N77" t="s">
        <v>20</v>
      </c>
      <c r="O77" s="5">
        <v>45644</v>
      </c>
      <c r="P77" s="6">
        <v>30891500</v>
      </c>
    </row>
    <row r="78" spans="1:16" x14ac:dyDescent="0.25">
      <c r="A78" s="4" t="s">
        <v>22</v>
      </c>
      <c r="B78" t="s">
        <v>23</v>
      </c>
      <c r="C78" s="4" t="s">
        <v>164</v>
      </c>
      <c r="D78" s="5">
        <v>42005</v>
      </c>
      <c r="E78" t="s">
        <v>165</v>
      </c>
      <c r="F78" t="s">
        <v>166</v>
      </c>
      <c r="G78" t="str">
        <f t="shared" ref="G78:G79" si="16">LEFT(F78,4)</f>
        <v>1064</v>
      </c>
      <c r="H78" t="s">
        <v>16</v>
      </c>
      <c r="I78" t="s">
        <v>17</v>
      </c>
      <c r="J78" t="s">
        <v>110</v>
      </c>
      <c r="K78" t="s">
        <v>267</v>
      </c>
      <c r="L78" t="s">
        <v>21</v>
      </c>
      <c r="M78" t="s">
        <v>19</v>
      </c>
      <c r="N78" t="s">
        <v>20</v>
      </c>
      <c r="O78" s="5">
        <v>45644</v>
      </c>
      <c r="P78" s="6">
        <v>30891500</v>
      </c>
    </row>
    <row r="79" spans="1:16" x14ac:dyDescent="0.25">
      <c r="A79" s="4" t="s">
        <v>22</v>
      </c>
      <c r="B79" t="s">
        <v>23</v>
      </c>
      <c r="C79" s="4" t="s">
        <v>164</v>
      </c>
      <c r="D79" s="5">
        <v>42005</v>
      </c>
      <c r="E79" t="s">
        <v>265</v>
      </c>
      <c r="F79" t="s">
        <v>166</v>
      </c>
      <c r="G79" t="str">
        <f t="shared" si="16"/>
        <v>1064</v>
      </c>
      <c r="H79" t="s">
        <v>16</v>
      </c>
      <c r="I79" t="s">
        <v>17</v>
      </c>
      <c r="J79" t="s">
        <v>110</v>
      </c>
      <c r="K79" t="s">
        <v>267</v>
      </c>
      <c r="L79" t="s">
        <v>18</v>
      </c>
      <c r="M79" t="s">
        <v>19</v>
      </c>
      <c r="N79" t="s">
        <v>20</v>
      </c>
      <c r="O79" s="5">
        <v>45644</v>
      </c>
      <c r="P79" s="6">
        <v>505600</v>
      </c>
    </row>
    <row r="80" spans="1:16" x14ac:dyDescent="0.25">
      <c r="A80" s="4"/>
      <c r="C80" s="4"/>
      <c r="D80" s="5"/>
      <c r="O80" s="5"/>
      <c r="P80" s="7">
        <f>SUM(P77:P79)</f>
        <v>62288600</v>
      </c>
    </row>
    <row r="81" spans="1:16" x14ac:dyDescent="0.25">
      <c r="A81" s="4"/>
      <c r="C81" s="4"/>
      <c r="D81" s="5"/>
      <c r="O81" s="5"/>
      <c r="P81" s="7"/>
    </row>
    <row r="82" spans="1:16" x14ac:dyDescent="0.25">
      <c r="A82" s="4" t="s">
        <v>384</v>
      </c>
      <c r="B82" t="s">
        <v>258</v>
      </c>
      <c r="C82" s="4" t="s">
        <v>385</v>
      </c>
      <c r="D82" s="5">
        <v>22948</v>
      </c>
      <c r="E82" t="s">
        <v>83</v>
      </c>
      <c r="F82" t="s">
        <v>84</v>
      </c>
      <c r="G82" t="str">
        <f t="shared" ref="G82:G86" si="17">LEFT(F82,4)</f>
        <v>1012</v>
      </c>
      <c r="H82" t="s">
        <v>16</v>
      </c>
      <c r="J82" t="s">
        <v>39</v>
      </c>
      <c r="K82" t="s">
        <v>258</v>
      </c>
      <c r="L82" t="s">
        <v>18</v>
      </c>
      <c r="M82" t="s">
        <v>19</v>
      </c>
      <c r="N82" t="s">
        <v>19</v>
      </c>
      <c r="O82" s="5"/>
      <c r="P82" s="6">
        <v>0</v>
      </c>
    </row>
    <row r="83" spans="1:16" x14ac:dyDescent="0.25">
      <c r="A83" s="4" t="s">
        <v>384</v>
      </c>
      <c r="B83" t="s">
        <v>258</v>
      </c>
      <c r="C83" s="4" t="s">
        <v>385</v>
      </c>
      <c r="D83" s="5">
        <v>22948</v>
      </c>
      <c r="E83" t="s">
        <v>386</v>
      </c>
      <c r="F83" t="s">
        <v>387</v>
      </c>
      <c r="G83" t="str">
        <f t="shared" si="17"/>
        <v>1017</v>
      </c>
      <c r="H83" t="s">
        <v>16</v>
      </c>
      <c r="J83" t="s">
        <v>39</v>
      </c>
      <c r="K83" t="s">
        <v>388</v>
      </c>
      <c r="L83" t="s">
        <v>18</v>
      </c>
      <c r="M83" t="s">
        <v>19</v>
      </c>
      <c r="N83" t="s">
        <v>19</v>
      </c>
      <c r="O83" s="5"/>
      <c r="P83" s="6">
        <v>724095</v>
      </c>
    </row>
    <row r="84" spans="1:16" x14ac:dyDescent="0.25">
      <c r="A84" s="4" t="s">
        <v>384</v>
      </c>
      <c r="B84" t="s">
        <v>258</v>
      </c>
      <c r="C84" s="4" t="s">
        <v>385</v>
      </c>
      <c r="D84" s="5">
        <v>22948</v>
      </c>
      <c r="E84" t="s">
        <v>389</v>
      </c>
      <c r="F84" t="s">
        <v>390</v>
      </c>
      <c r="G84" t="str">
        <f t="shared" si="17"/>
        <v>1033</v>
      </c>
      <c r="H84" t="s">
        <v>16</v>
      </c>
      <c r="J84" t="s">
        <v>39</v>
      </c>
      <c r="K84" t="s">
        <v>391</v>
      </c>
      <c r="L84" t="s">
        <v>18</v>
      </c>
      <c r="M84" t="s">
        <v>19</v>
      </c>
      <c r="N84" t="s">
        <v>19</v>
      </c>
      <c r="O84" s="5"/>
      <c r="P84" s="6">
        <v>7515402</v>
      </c>
    </row>
    <row r="85" spans="1:16" x14ac:dyDescent="0.25">
      <c r="A85" s="4" t="s">
        <v>384</v>
      </c>
      <c r="B85" t="s">
        <v>258</v>
      </c>
      <c r="C85" s="4" t="s">
        <v>385</v>
      </c>
      <c r="D85" s="5">
        <v>22948</v>
      </c>
      <c r="E85" t="s">
        <v>392</v>
      </c>
      <c r="F85" t="s">
        <v>230</v>
      </c>
      <c r="G85" t="str">
        <f t="shared" si="17"/>
        <v>1012</v>
      </c>
      <c r="H85" t="s">
        <v>16</v>
      </c>
      <c r="J85" t="s">
        <v>302</v>
      </c>
      <c r="K85" t="s">
        <v>393</v>
      </c>
      <c r="L85" t="s">
        <v>18</v>
      </c>
      <c r="M85" t="s">
        <v>19</v>
      </c>
      <c r="N85" t="s">
        <v>19</v>
      </c>
      <c r="O85" s="5"/>
      <c r="P85" s="6">
        <v>0</v>
      </c>
    </row>
    <row r="86" spans="1:16" x14ac:dyDescent="0.25">
      <c r="A86" s="4" t="s">
        <v>384</v>
      </c>
      <c r="B86" t="s">
        <v>258</v>
      </c>
      <c r="C86" s="4" t="s">
        <v>385</v>
      </c>
      <c r="D86" s="5">
        <v>22948</v>
      </c>
      <c r="E86" t="s">
        <v>394</v>
      </c>
      <c r="F86" t="s">
        <v>387</v>
      </c>
      <c r="G86" t="str">
        <f t="shared" si="17"/>
        <v>1017</v>
      </c>
      <c r="H86" t="s">
        <v>16</v>
      </c>
      <c r="J86" t="s">
        <v>302</v>
      </c>
      <c r="K86" t="s">
        <v>393</v>
      </c>
      <c r="L86" t="s">
        <v>18</v>
      </c>
      <c r="M86" t="s">
        <v>19</v>
      </c>
      <c r="N86" t="s">
        <v>19</v>
      </c>
      <c r="O86" s="5"/>
      <c r="P86" s="6">
        <v>0</v>
      </c>
    </row>
    <row r="87" spans="1:16" x14ac:dyDescent="0.25">
      <c r="A87" s="4" t="s">
        <v>22</v>
      </c>
      <c r="B87" t="s">
        <v>23</v>
      </c>
      <c r="C87" s="4" t="s">
        <v>82</v>
      </c>
      <c r="D87" s="5">
        <v>42321</v>
      </c>
      <c r="E87" t="s">
        <v>83</v>
      </c>
      <c r="F87" t="s">
        <v>84</v>
      </c>
      <c r="G87" t="str">
        <f t="shared" ref="G87:G90" si="18">LEFT(F87,4)</f>
        <v>1012</v>
      </c>
      <c r="H87" t="s">
        <v>16</v>
      </c>
      <c r="I87" t="s">
        <v>17</v>
      </c>
      <c r="J87" t="s">
        <v>39</v>
      </c>
      <c r="K87" t="s">
        <v>258</v>
      </c>
      <c r="L87" t="s">
        <v>21</v>
      </c>
      <c r="M87" t="s">
        <v>19</v>
      </c>
      <c r="N87" t="s">
        <v>20</v>
      </c>
      <c r="O87" s="5">
        <v>43441</v>
      </c>
      <c r="P87" s="6">
        <v>42484598</v>
      </c>
    </row>
    <row r="88" spans="1:16" x14ac:dyDescent="0.25">
      <c r="A88" s="4" t="s">
        <v>22</v>
      </c>
      <c r="B88" t="s">
        <v>23</v>
      </c>
      <c r="C88" s="4" t="s">
        <v>82</v>
      </c>
      <c r="D88" s="5">
        <v>42321</v>
      </c>
      <c r="E88" t="s">
        <v>229</v>
      </c>
      <c r="F88" t="s">
        <v>230</v>
      </c>
      <c r="G88" t="str">
        <f t="shared" si="18"/>
        <v>1012</v>
      </c>
      <c r="H88" t="s">
        <v>16</v>
      </c>
      <c r="I88" t="s">
        <v>17</v>
      </c>
      <c r="J88" t="s">
        <v>39</v>
      </c>
      <c r="K88" t="s">
        <v>231</v>
      </c>
      <c r="L88" t="s">
        <v>21</v>
      </c>
      <c r="M88" t="s">
        <v>19</v>
      </c>
      <c r="N88" t="s">
        <v>20</v>
      </c>
      <c r="O88" s="5">
        <v>43441</v>
      </c>
      <c r="P88" s="6">
        <v>0</v>
      </c>
    </row>
    <row r="89" spans="1:16" x14ac:dyDescent="0.25">
      <c r="A89" s="4" t="s">
        <v>22</v>
      </c>
      <c r="B89" t="s">
        <v>23</v>
      </c>
      <c r="C89" s="4" t="s">
        <v>232</v>
      </c>
      <c r="D89" s="5">
        <v>43523</v>
      </c>
      <c r="E89" t="s">
        <v>83</v>
      </c>
      <c r="F89" t="s">
        <v>230</v>
      </c>
      <c r="G89" t="str">
        <f t="shared" si="18"/>
        <v>1012</v>
      </c>
      <c r="H89" t="s">
        <v>16</v>
      </c>
      <c r="I89" t="s">
        <v>17</v>
      </c>
      <c r="J89" t="s">
        <v>39</v>
      </c>
      <c r="K89" t="s">
        <v>258</v>
      </c>
      <c r="L89" t="s">
        <v>75</v>
      </c>
      <c r="M89" t="s">
        <v>19</v>
      </c>
      <c r="N89" t="s">
        <v>20</v>
      </c>
      <c r="O89" s="5">
        <v>43441</v>
      </c>
      <c r="P89" s="6">
        <v>11515402</v>
      </c>
    </row>
    <row r="90" spans="1:16" x14ac:dyDescent="0.25">
      <c r="A90" s="4" t="s">
        <v>22</v>
      </c>
      <c r="B90" t="s">
        <v>23</v>
      </c>
      <c r="C90" s="4" t="s">
        <v>232</v>
      </c>
      <c r="D90" s="5">
        <v>43523</v>
      </c>
      <c r="E90" t="s">
        <v>233</v>
      </c>
      <c r="F90" t="s">
        <v>230</v>
      </c>
      <c r="G90" t="str">
        <f t="shared" si="18"/>
        <v>1012</v>
      </c>
      <c r="H90" t="s">
        <v>16</v>
      </c>
      <c r="I90" t="s">
        <v>17</v>
      </c>
      <c r="J90" t="s">
        <v>39</v>
      </c>
      <c r="K90" t="s">
        <v>258</v>
      </c>
      <c r="L90" t="s">
        <v>75</v>
      </c>
      <c r="M90" t="s">
        <v>19</v>
      </c>
      <c r="N90" t="s">
        <v>20</v>
      </c>
      <c r="O90" s="5">
        <v>43441</v>
      </c>
      <c r="P90" s="6">
        <v>0</v>
      </c>
    </row>
    <row r="91" spans="1:16" x14ac:dyDescent="0.25">
      <c r="A91" s="4"/>
      <c r="C91" s="4"/>
      <c r="D91" s="5"/>
      <c r="O91" s="5"/>
      <c r="P91" s="7">
        <f>SUM(P82:P90)</f>
        <v>62239497</v>
      </c>
    </row>
    <row r="92" spans="1:16" x14ac:dyDescent="0.25">
      <c r="A92" s="4"/>
      <c r="C92" s="4"/>
      <c r="D92" s="5"/>
      <c r="O92" s="5"/>
      <c r="P92" s="7"/>
    </row>
    <row r="93" spans="1:16" x14ac:dyDescent="0.25">
      <c r="A93" s="4" t="s">
        <v>60</v>
      </c>
      <c r="B93" t="s">
        <v>61</v>
      </c>
      <c r="C93" s="4" t="s">
        <v>62</v>
      </c>
      <c r="D93" s="5">
        <v>44562</v>
      </c>
      <c r="E93" t="s">
        <v>63</v>
      </c>
      <c r="F93" t="s">
        <v>64</v>
      </c>
      <c r="G93" t="str">
        <f>LEFT(F93,4)</f>
        <v>1012</v>
      </c>
      <c r="H93" t="s">
        <v>16</v>
      </c>
      <c r="I93" t="s">
        <v>17</v>
      </c>
      <c r="J93" t="s">
        <v>65</v>
      </c>
      <c r="L93" t="s">
        <v>21</v>
      </c>
      <c r="M93" t="s">
        <v>19</v>
      </c>
      <c r="N93" t="s">
        <v>19</v>
      </c>
      <c r="O93" s="5"/>
      <c r="P93" s="6">
        <v>50000000</v>
      </c>
    </row>
    <row r="94" spans="1:16" x14ac:dyDescent="0.25">
      <c r="A94" s="4" t="s">
        <v>60</v>
      </c>
      <c r="B94" t="s">
        <v>61</v>
      </c>
      <c r="C94" s="4" t="s">
        <v>223</v>
      </c>
      <c r="D94" s="5">
        <v>44562</v>
      </c>
      <c r="E94" t="s">
        <v>63</v>
      </c>
      <c r="F94" t="s">
        <v>64</v>
      </c>
      <c r="G94" t="str">
        <f t="shared" ref="G94" si="19">LEFT(F94,4)</f>
        <v>1012</v>
      </c>
      <c r="H94" t="s">
        <v>16</v>
      </c>
      <c r="I94" t="s">
        <v>17</v>
      </c>
      <c r="J94" t="s">
        <v>65</v>
      </c>
      <c r="K94" t="s">
        <v>224</v>
      </c>
      <c r="L94" t="s">
        <v>21</v>
      </c>
      <c r="M94" t="s">
        <v>19</v>
      </c>
      <c r="N94" t="s">
        <v>19</v>
      </c>
      <c r="O94" s="5"/>
      <c r="P94" s="6">
        <v>10617150</v>
      </c>
    </row>
    <row r="95" spans="1:16" x14ac:dyDescent="0.25">
      <c r="A95" s="4"/>
      <c r="C95" s="4"/>
      <c r="D95" s="5"/>
      <c r="O95" s="5"/>
      <c r="P95" s="7">
        <f>SUM(P93:P94)</f>
        <v>60617150</v>
      </c>
    </row>
    <row r="96" spans="1:16" x14ac:dyDescent="0.25">
      <c r="A96" s="4"/>
      <c r="C96" s="4"/>
      <c r="D96" s="5"/>
      <c r="O96" s="5"/>
      <c r="P96" s="7"/>
    </row>
    <row r="97" spans="1:16" x14ac:dyDescent="0.25">
      <c r="A97" s="4"/>
      <c r="C97" s="4"/>
      <c r="D97" s="5"/>
      <c r="O97" s="5"/>
      <c r="P97" s="6"/>
    </row>
    <row r="98" spans="1:16" x14ac:dyDescent="0.25">
      <c r="A98" s="4" t="s">
        <v>46</v>
      </c>
      <c r="B98" t="s">
        <v>47</v>
      </c>
      <c r="C98" s="4" t="s">
        <v>48</v>
      </c>
      <c r="D98" s="5">
        <v>44197</v>
      </c>
      <c r="E98" t="s">
        <v>49</v>
      </c>
      <c r="F98" t="s">
        <v>50</v>
      </c>
      <c r="G98" t="str">
        <f>LEFT(F98,4)</f>
        <v>1019</v>
      </c>
      <c r="H98" t="s">
        <v>16</v>
      </c>
      <c r="I98" t="s">
        <v>51</v>
      </c>
      <c r="J98" t="s">
        <v>52</v>
      </c>
      <c r="K98" t="s">
        <v>53</v>
      </c>
      <c r="L98" t="s">
        <v>21</v>
      </c>
      <c r="M98" t="s">
        <v>19</v>
      </c>
      <c r="N98" t="s">
        <v>20</v>
      </c>
      <c r="O98" s="5">
        <v>45055</v>
      </c>
      <c r="P98" s="6">
        <v>50000000</v>
      </c>
    </row>
    <row r="99" spans="1:16" x14ac:dyDescent="0.25">
      <c r="A99" s="4" t="s">
        <v>46</v>
      </c>
      <c r="B99" t="s">
        <v>47</v>
      </c>
      <c r="C99" s="4" t="s">
        <v>222</v>
      </c>
      <c r="D99" s="5">
        <v>44197</v>
      </c>
      <c r="E99" t="s">
        <v>49</v>
      </c>
      <c r="F99" t="s">
        <v>50</v>
      </c>
      <c r="G99" t="str">
        <f t="shared" ref="G99" si="20">LEFT(F99,4)</f>
        <v>1019</v>
      </c>
      <c r="H99" t="s">
        <v>16</v>
      </c>
      <c r="I99" t="s">
        <v>51</v>
      </c>
      <c r="J99" t="s">
        <v>52</v>
      </c>
      <c r="K99" t="s">
        <v>53</v>
      </c>
      <c r="L99" t="s">
        <v>21</v>
      </c>
      <c r="M99" t="s">
        <v>19</v>
      </c>
      <c r="N99" t="s">
        <v>20</v>
      </c>
      <c r="O99" s="5">
        <v>45055</v>
      </c>
      <c r="P99" s="6">
        <v>10389088</v>
      </c>
    </row>
    <row r="100" spans="1:16" x14ac:dyDescent="0.25">
      <c r="A100" s="4"/>
      <c r="C100" s="4"/>
      <c r="D100" s="5"/>
      <c r="O100" s="5"/>
      <c r="P100" s="7">
        <f>SUM(P98:P99)</f>
        <v>60389088</v>
      </c>
    </row>
    <row r="101" spans="1:16" x14ac:dyDescent="0.25">
      <c r="A101" s="4"/>
      <c r="C101" s="4"/>
      <c r="D101" s="5"/>
      <c r="O101" s="5"/>
      <c r="P101" s="7"/>
    </row>
    <row r="102" spans="1:16" x14ac:dyDescent="0.25">
      <c r="A102" s="4" t="s">
        <v>70</v>
      </c>
      <c r="B102" t="s">
        <v>71</v>
      </c>
      <c r="C102" s="4" t="s">
        <v>147</v>
      </c>
      <c r="D102" s="5">
        <v>40074</v>
      </c>
      <c r="E102" t="s">
        <v>148</v>
      </c>
      <c r="F102" t="s">
        <v>149</v>
      </c>
      <c r="G102" t="str">
        <f t="shared" ref="G102:G106" si="21">LEFT(F102,4)</f>
        <v>1079</v>
      </c>
      <c r="H102" t="s">
        <v>16</v>
      </c>
      <c r="I102" t="s">
        <v>17</v>
      </c>
      <c r="J102" t="s">
        <v>150</v>
      </c>
      <c r="K102" t="s">
        <v>151</v>
      </c>
      <c r="L102" t="s">
        <v>21</v>
      </c>
      <c r="M102" t="s">
        <v>19</v>
      </c>
      <c r="N102" t="s">
        <v>20</v>
      </c>
      <c r="O102" s="5">
        <v>44904</v>
      </c>
      <c r="P102" s="6">
        <v>32757011</v>
      </c>
    </row>
    <row r="103" spans="1:16" x14ac:dyDescent="0.25">
      <c r="A103" s="4" t="s">
        <v>70</v>
      </c>
      <c r="B103" t="s">
        <v>71</v>
      </c>
      <c r="C103" s="4" t="s">
        <v>147</v>
      </c>
      <c r="D103" s="5">
        <v>40074</v>
      </c>
      <c r="E103" t="s">
        <v>242</v>
      </c>
      <c r="F103" t="s">
        <v>243</v>
      </c>
      <c r="G103" t="str">
        <f>LEFT(F103,4)</f>
        <v>1079</v>
      </c>
      <c r="H103" t="s">
        <v>16</v>
      </c>
      <c r="I103" t="s">
        <v>17</v>
      </c>
      <c r="J103" t="s">
        <v>150</v>
      </c>
      <c r="K103" t="s">
        <v>151</v>
      </c>
      <c r="L103" t="s">
        <v>21</v>
      </c>
      <c r="M103" t="s">
        <v>19</v>
      </c>
      <c r="N103" t="s">
        <v>20</v>
      </c>
      <c r="O103" s="5">
        <v>44904</v>
      </c>
      <c r="P103" s="6">
        <v>627105</v>
      </c>
    </row>
    <row r="104" spans="1:16" x14ac:dyDescent="0.25">
      <c r="A104" s="4" t="s">
        <v>70</v>
      </c>
      <c r="B104" t="s">
        <v>71</v>
      </c>
      <c r="C104" s="4" t="s">
        <v>147</v>
      </c>
      <c r="D104" s="5">
        <v>40074</v>
      </c>
      <c r="E104" t="s">
        <v>244</v>
      </c>
      <c r="F104" t="s">
        <v>149</v>
      </c>
      <c r="G104" t="str">
        <f>LEFT(F104,4)</f>
        <v>1079</v>
      </c>
      <c r="H104" t="s">
        <v>16</v>
      </c>
      <c r="I104" t="s">
        <v>17</v>
      </c>
      <c r="J104" t="s">
        <v>150</v>
      </c>
      <c r="K104" t="s">
        <v>245</v>
      </c>
      <c r="L104" t="s">
        <v>18</v>
      </c>
      <c r="M104" t="s">
        <v>19</v>
      </c>
      <c r="N104" t="s">
        <v>19</v>
      </c>
      <c r="O104" s="5"/>
      <c r="P104" s="6">
        <v>35818</v>
      </c>
    </row>
    <row r="105" spans="1:16" x14ac:dyDescent="0.25">
      <c r="A105" s="4" t="s">
        <v>70</v>
      </c>
      <c r="B105" t="s">
        <v>71</v>
      </c>
      <c r="C105" s="4" t="s">
        <v>147</v>
      </c>
      <c r="D105" s="5">
        <v>40074</v>
      </c>
      <c r="E105" t="s">
        <v>246</v>
      </c>
      <c r="F105" t="s">
        <v>247</v>
      </c>
      <c r="G105" t="str">
        <f>LEFT(F105,4)</f>
        <v>1079</v>
      </c>
      <c r="H105" t="s">
        <v>16</v>
      </c>
      <c r="I105" t="s">
        <v>17</v>
      </c>
      <c r="J105" t="s">
        <v>150</v>
      </c>
      <c r="K105" t="s">
        <v>245</v>
      </c>
      <c r="L105" t="s">
        <v>21</v>
      </c>
      <c r="M105" t="s">
        <v>19</v>
      </c>
      <c r="N105" t="s">
        <v>20</v>
      </c>
      <c r="O105" s="5">
        <v>44904</v>
      </c>
      <c r="P105" s="6">
        <v>0</v>
      </c>
    </row>
    <row r="106" spans="1:16" x14ac:dyDescent="0.25">
      <c r="A106" s="4" t="s">
        <v>70</v>
      </c>
      <c r="B106" t="s">
        <v>71</v>
      </c>
      <c r="C106" s="4" t="s">
        <v>147</v>
      </c>
      <c r="D106" s="5">
        <v>40074</v>
      </c>
      <c r="E106" t="s">
        <v>248</v>
      </c>
      <c r="F106" t="s">
        <v>249</v>
      </c>
      <c r="G106" t="str">
        <f t="shared" si="21"/>
        <v>1079</v>
      </c>
      <c r="H106" t="s">
        <v>16</v>
      </c>
      <c r="I106" t="s">
        <v>17</v>
      </c>
      <c r="J106" t="s">
        <v>150</v>
      </c>
      <c r="K106" t="s">
        <v>245</v>
      </c>
      <c r="L106" t="s">
        <v>21</v>
      </c>
      <c r="M106" t="s">
        <v>19</v>
      </c>
      <c r="N106" t="s">
        <v>20</v>
      </c>
      <c r="O106" s="5">
        <v>44904</v>
      </c>
      <c r="P106" s="6">
        <v>0</v>
      </c>
    </row>
    <row r="107" spans="1:16" x14ac:dyDescent="0.25">
      <c r="A107" s="21" t="s">
        <v>70</v>
      </c>
      <c r="B107" s="18" t="s">
        <v>71</v>
      </c>
      <c r="C107" s="21" t="s">
        <v>355</v>
      </c>
      <c r="D107" s="19">
        <v>40074</v>
      </c>
      <c r="E107" s="18" t="s">
        <v>148</v>
      </c>
      <c r="F107" s="18" t="s">
        <v>249</v>
      </c>
      <c r="G107" s="21">
        <v>1079</v>
      </c>
      <c r="H107" s="18" t="s">
        <v>16</v>
      </c>
      <c r="I107" s="18" t="s">
        <v>17</v>
      </c>
      <c r="J107" s="18" t="s">
        <v>150</v>
      </c>
      <c r="K107" s="18" t="s">
        <v>355</v>
      </c>
      <c r="L107" s="18" t="s">
        <v>356</v>
      </c>
      <c r="M107" s="18" t="s">
        <v>19</v>
      </c>
      <c r="N107" s="18" t="s">
        <v>19</v>
      </c>
      <c r="O107" s="19"/>
      <c r="P107" s="20">
        <v>25380000</v>
      </c>
    </row>
    <row r="108" spans="1:16" x14ac:dyDescent="0.25">
      <c r="A108" s="4"/>
      <c r="C108" s="4"/>
      <c r="D108" s="5"/>
      <c r="G108" s="4"/>
      <c r="O108" s="5"/>
      <c r="P108" s="7">
        <f>SUM(P102:P107)</f>
        <v>58799934</v>
      </c>
    </row>
    <row r="109" spans="1:16" x14ac:dyDescent="0.25">
      <c r="A109" s="4"/>
      <c r="C109" s="4"/>
      <c r="D109" s="5"/>
      <c r="O109" s="5"/>
      <c r="P109" s="7"/>
    </row>
    <row r="110" spans="1:16" x14ac:dyDescent="0.25">
      <c r="A110" s="4" t="s">
        <v>85</v>
      </c>
      <c r="B110" t="s">
        <v>86</v>
      </c>
      <c r="C110" s="4" t="s">
        <v>196</v>
      </c>
      <c r="D110" s="5">
        <v>42005</v>
      </c>
      <c r="E110" t="s">
        <v>197</v>
      </c>
      <c r="F110" t="s">
        <v>198</v>
      </c>
      <c r="G110" t="str">
        <f>LEFT(F110,4)</f>
        <v>1071</v>
      </c>
      <c r="H110" t="s">
        <v>16</v>
      </c>
      <c r="I110" t="s">
        <v>17</v>
      </c>
      <c r="J110" t="s">
        <v>90</v>
      </c>
      <c r="K110" t="s">
        <v>241</v>
      </c>
      <c r="L110" t="s">
        <v>134</v>
      </c>
      <c r="M110" t="s">
        <v>20</v>
      </c>
      <c r="N110" t="s">
        <v>20</v>
      </c>
      <c r="O110" s="5">
        <v>45632</v>
      </c>
      <c r="P110" s="6">
        <v>29665869</v>
      </c>
    </row>
    <row r="111" spans="1:16" x14ac:dyDescent="0.25">
      <c r="A111" s="4" t="s">
        <v>85</v>
      </c>
      <c r="B111" t="s">
        <v>86</v>
      </c>
      <c r="C111" s="4" t="s">
        <v>240</v>
      </c>
      <c r="D111" s="5">
        <v>43831</v>
      </c>
      <c r="E111" t="s">
        <v>197</v>
      </c>
      <c r="F111" t="s">
        <v>198</v>
      </c>
      <c r="G111" t="str">
        <f>LEFT(F111,4)</f>
        <v>1071</v>
      </c>
      <c r="H111" t="s">
        <v>16</v>
      </c>
      <c r="I111" t="s">
        <v>17</v>
      </c>
      <c r="J111" t="s">
        <v>90</v>
      </c>
      <c r="K111" t="s">
        <v>241</v>
      </c>
      <c r="L111" t="s">
        <v>75</v>
      </c>
      <c r="M111" t="s">
        <v>20</v>
      </c>
      <c r="N111" t="s">
        <v>20</v>
      </c>
      <c r="O111" s="5">
        <v>45602</v>
      </c>
      <c r="P111" s="6">
        <v>0</v>
      </c>
    </row>
    <row r="112" spans="1:16" x14ac:dyDescent="0.25">
      <c r="A112" s="4" t="s">
        <v>85</v>
      </c>
      <c r="B112" t="s">
        <v>86</v>
      </c>
      <c r="C112" s="4" t="s">
        <v>196</v>
      </c>
      <c r="D112" s="5">
        <v>42005</v>
      </c>
      <c r="E112" t="s">
        <v>197</v>
      </c>
      <c r="F112" t="s">
        <v>198</v>
      </c>
      <c r="G112" t="str">
        <f t="shared" ref="G112" si="22">LEFT(F112,4)</f>
        <v>1071</v>
      </c>
      <c r="H112" t="s">
        <v>16</v>
      </c>
      <c r="I112" t="s">
        <v>17</v>
      </c>
      <c r="J112" t="s">
        <v>90</v>
      </c>
      <c r="K112" t="s">
        <v>241</v>
      </c>
      <c r="L112" t="s">
        <v>252</v>
      </c>
      <c r="M112" t="s">
        <v>19</v>
      </c>
      <c r="N112" t="s">
        <v>20</v>
      </c>
      <c r="O112" s="5">
        <v>45632</v>
      </c>
      <c r="P112" s="6">
        <v>2558043</v>
      </c>
    </row>
    <row r="113" spans="1:16" x14ac:dyDescent="0.25">
      <c r="A113" s="4" t="s">
        <v>85</v>
      </c>
      <c r="B113" t="s">
        <v>86</v>
      </c>
      <c r="C113" s="4" t="s">
        <v>237</v>
      </c>
      <c r="D113" s="5">
        <v>42005</v>
      </c>
      <c r="E113" t="s">
        <v>238</v>
      </c>
      <c r="F113" t="s">
        <v>239</v>
      </c>
      <c r="G113" t="str">
        <f t="shared" ref="G113:G114" si="23">LEFT(F113,4)</f>
        <v>1071</v>
      </c>
      <c r="H113" t="s">
        <v>16</v>
      </c>
      <c r="J113" t="s">
        <v>90</v>
      </c>
      <c r="K113" t="s">
        <v>241</v>
      </c>
      <c r="L113" t="s">
        <v>134</v>
      </c>
      <c r="M113" t="s">
        <v>19</v>
      </c>
      <c r="N113" t="s">
        <v>20</v>
      </c>
      <c r="O113" s="5">
        <v>45602</v>
      </c>
      <c r="P113" s="6">
        <v>17776088</v>
      </c>
    </row>
    <row r="114" spans="1:16" x14ac:dyDescent="0.25">
      <c r="A114" s="4" t="s">
        <v>85</v>
      </c>
      <c r="B114" t="s">
        <v>86</v>
      </c>
      <c r="C114" s="4" t="s">
        <v>240</v>
      </c>
      <c r="D114" s="5">
        <v>43831</v>
      </c>
      <c r="E114" t="s">
        <v>238</v>
      </c>
      <c r="F114" t="s">
        <v>239</v>
      </c>
      <c r="G114" t="str">
        <f t="shared" si="23"/>
        <v>1071</v>
      </c>
      <c r="H114" t="s">
        <v>16</v>
      </c>
      <c r="J114" t="s">
        <v>90</v>
      </c>
      <c r="K114" t="s">
        <v>241</v>
      </c>
      <c r="L114" t="s">
        <v>75</v>
      </c>
      <c r="M114" t="s">
        <v>19</v>
      </c>
      <c r="N114" t="s">
        <v>20</v>
      </c>
      <c r="O114" s="5">
        <v>45602</v>
      </c>
      <c r="P114" s="6">
        <v>7940660</v>
      </c>
    </row>
    <row r="115" spans="1:16" x14ac:dyDescent="0.25">
      <c r="A115" s="4"/>
      <c r="C115" s="4"/>
      <c r="D115" s="5"/>
      <c r="O115" s="5"/>
      <c r="P115" s="7">
        <f>SUM(P110:P114)</f>
        <v>57940660</v>
      </c>
    </row>
    <row r="116" spans="1:16" x14ac:dyDescent="0.25">
      <c r="A116" s="4"/>
      <c r="C116" s="4"/>
      <c r="D116" s="5"/>
      <c r="O116" s="5"/>
      <c r="P116" s="7"/>
    </row>
    <row r="117" spans="1:16" x14ac:dyDescent="0.25">
      <c r="A117" s="4" t="s">
        <v>22</v>
      </c>
      <c r="B117" t="s">
        <v>23</v>
      </c>
      <c r="C117" s="4" t="s">
        <v>117</v>
      </c>
      <c r="D117" s="5">
        <v>42005</v>
      </c>
      <c r="E117" t="s">
        <v>118</v>
      </c>
      <c r="F117" t="s">
        <v>119</v>
      </c>
      <c r="G117" t="str">
        <f>LEFT(F117,4)</f>
        <v>1012</v>
      </c>
      <c r="H117" t="s">
        <v>16</v>
      </c>
      <c r="I117" t="s">
        <v>17</v>
      </c>
      <c r="J117" t="s">
        <v>120</v>
      </c>
      <c r="K117" t="s">
        <v>259</v>
      </c>
      <c r="L117" t="s">
        <v>21</v>
      </c>
      <c r="M117" t="s">
        <v>19</v>
      </c>
      <c r="N117" t="s">
        <v>20</v>
      </c>
      <c r="O117" s="5">
        <v>46668</v>
      </c>
      <c r="P117" s="8">
        <v>36804200</v>
      </c>
    </row>
    <row r="118" spans="1:16" x14ac:dyDescent="0.25">
      <c r="A118" s="4" t="s">
        <v>22</v>
      </c>
      <c r="B118" t="s">
        <v>23</v>
      </c>
      <c r="C118" s="4" t="s">
        <v>117</v>
      </c>
      <c r="D118" s="5">
        <v>42005</v>
      </c>
      <c r="E118" t="s">
        <v>118</v>
      </c>
      <c r="F118" t="s">
        <v>119</v>
      </c>
      <c r="G118" t="str">
        <f t="shared" ref="G118" si="24">LEFT(F118,4)</f>
        <v>1012</v>
      </c>
      <c r="H118" t="s">
        <v>16</v>
      </c>
      <c r="I118" t="s">
        <v>17</v>
      </c>
      <c r="J118" t="s">
        <v>120</v>
      </c>
      <c r="K118" t="s">
        <v>259</v>
      </c>
      <c r="L118" t="s">
        <v>18</v>
      </c>
      <c r="M118" t="s">
        <v>19</v>
      </c>
      <c r="N118" t="s">
        <v>20</v>
      </c>
      <c r="O118" s="5">
        <v>46668</v>
      </c>
      <c r="P118" s="6">
        <v>1787600</v>
      </c>
    </row>
    <row r="119" spans="1:16" x14ac:dyDescent="0.25">
      <c r="A119" s="4" t="s">
        <v>22</v>
      </c>
      <c r="B119" t="s">
        <v>23</v>
      </c>
      <c r="C119" s="4" t="s">
        <v>417</v>
      </c>
      <c r="D119" s="5">
        <v>42005</v>
      </c>
      <c r="E119" t="s">
        <v>418</v>
      </c>
      <c r="F119" t="s">
        <v>419</v>
      </c>
      <c r="G119" t="str">
        <f>LEFT(F119,4)</f>
        <v>1012</v>
      </c>
      <c r="H119" t="s">
        <v>16</v>
      </c>
      <c r="I119" t="s">
        <v>17</v>
      </c>
      <c r="J119" t="s">
        <v>44</v>
      </c>
      <c r="K119" t="s">
        <v>420</v>
      </c>
      <c r="L119" t="s">
        <v>21</v>
      </c>
      <c r="M119" t="s">
        <v>20</v>
      </c>
      <c r="N119" t="s">
        <v>20</v>
      </c>
      <c r="O119" s="5">
        <v>45630</v>
      </c>
      <c r="P119" s="6">
        <v>14105300</v>
      </c>
    </row>
    <row r="120" spans="1:16" x14ac:dyDescent="0.25">
      <c r="A120" s="4" t="s">
        <v>22</v>
      </c>
      <c r="B120" t="s">
        <v>23</v>
      </c>
      <c r="C120" s="4" t="s">
        <v>421</v>
      </c>
      <c r="D120" s="5">
        <v>42005</v>
      </c>
      <c r="E120" t="s">
        <v>422</v>
      </c>
      <c r="F120" t="s">
        <v>419</v>
      </c>
      <c r="G120" t="str">
        <f>LEFT(F120,4)</f>
        <v>1012</v>
      </c>
      <c r="H120" t="s">
        <v>16</v>
      </c>
      <c r="I120" t="s">
        <v>17</v>
      </c>
      <c r="J120" t="s">
        <v>44</v>
      </c>
      <c r="K120" t="s">
        <v>423</v>
      </c>
      <c r="L120" t="s">
        <v>21</v>
      </c>
      <c r="M120" t="s">
        <v>19</v>
      </c>
      <c r="N120" t="s">
        <v>20</v>
      </c>
      <c r="O120" s="5">
        <v>45630</v>
      </c>
      <c r="P120" s="6">
        <v>4779500</v>
      </c>
    </row>
    <row r="121" spans="1:16" x14ac:dyDescent="0.25">
      <c r="A121" s="4"/>
      <c r="C121" s="4"/>
      <c r="D121" s="5"/>
      <c r="O121" s="5"/>
      <c r="P121" s="7">
        <f>SUM(P117:P120)</f>
        <v>57476600</v>
      </c>
    </row>
    <row r="122" spans="1:16" x14ac:dyDescent="0.25">
      <c r="A122" s="4"/>
      <c r="C122" s="4"/>
      <c r="D122" s="5"/>
      <c r="O122" s="5"/>
      <c r="P122" s="7"/>
    </row>
    <row r="123" spans="1:16" x14ac:dyDescent="0.25">
      <c r="A123" s="4" t="s">
        <v>22</v>
      </c>
      <c r="B123" t="s">
        <v>23</v>
      </c>
      <c r="C123" s="4" t="s">
        <v>158</v>
      </c>
      <c r="D123" s="5">
        <v>28856</v>
      </c>
      <c r="E123" t="s">
        <v>159</v>
      </c>
      <c r="F123" t="s">
        <v>160</v>
      </c>
      <c r="G123" t="str">
        <f t="shared" ref="G123:G132" si="25">LEFT(F123,4)</f>
        <v>1018</v>
      </c>
      <c r="H123" t="s">
        <v>16</v>
      </c>
      <c r="I123" t="s">
        <v>17</v>
      </c>
      <c r="J123" t="s">
        <v>44</v>
      </c>
      <c r="K123" t="s">
        <v>257</v>
      </c>
      <c r="L123" t="s">
        <v>21</v>
      </c>
      <c r="M123" t="s">
        <v>19</v>
      </c>
      <c r="N123" t="s">
        <v>19</v>
      </c>
      <c r="O123" s="5"/>
      <c r="P123" s="6">
        <v>31802885</v>
      </c>
    </row>
    <row r="124" spans="1:16" x14ac:dyDescent="0.25">
      <c r="A124" s="4" t="s">
        <v>22</v>
      </c>
      <c r="B124" t="s">
        <v>23</v>
      </c>
      <c r="C124" s="4" t="s">
        <v>253</v>
      </c>
      <c r="D124" s="5">
        <v>41640</v>
      </c>
      <c r="E124" t="s">
        <v>254</v>
      </c>
      <c r="F124" t="s">
        <v>160</v>
      </c>
      <c r="G124" t="str">
        <f t="shared" si="25"/>
        <v>1018</v>
      </c>
      <c r="H124" t="s">
        <v>16</v>
      </c>
      <c r="I124" t="s">
        <v>17</v>
      </c>
      <c r="J124" t="s">
        <v>44</v>
      </c>
      <c r="K124" t="s">
        <v>257</v>
      </c>
      <c r="L124" t="s">
        <v>21</v>
      </c>
      <c r="M124" t="s">
        <v>19</v>
      </c>
      <c r="N124" t="s">
        <v>19</v>
      </c>
      <c r="O124" s="5"/>
      <c r="P124" s="6">
        <v>18904575</v>
      </c>
    </row>
    <row r="125" spans="1:16" x14ac:dyDescent="0.25">
      <c r="A125" s="4" t="s">
        <v>22</v>
      </c>
      <c r="B125" t="s">
        <v>23</v>
      </c>
      <c r="C125" s="4" t="s">
        <v>253</v>
      </c>
      <c r="D125" s="5">
        <v>41640</v>
      </c>
      <c r="E125" t="s">
        <v>255</v>
      </c>
      <c r="F125" t="s">
        <v>256</v>
      </c>
      <c r="G125" t="str">
        <f t="shared" si="25"/>
        <v>1018</v>
      </c>
      <c r="H125" t="s">
        <v>16</v>
      </c>
      <c r="I125" t="s">
        <v>17</v>
      </c>
      <c r="J125" t="s">
        <v>44</v>
      </c>
      <c r="K125" t="s">
        <v>257</v>
      </c>
      <c r="L125" t="s">
        <v>21</v>
      </c>
      <c r="M125" t="s">
        <v>19</v>
      </c>
      <c r="N125" t="s">
        <v>19</v>
      </c>
      <c r="O125" s="5"/>
      <c r="P125" s="6">
        <v>0</v>
      </c>
    </row>
    <row r="126" spans="1:16" x14ac:dyDescent="0.25">
      <c r="A126" s="4" t="s">
        <v>303</v>
      </c>
      <c r="B126" t="s">
        <v>304</v>
      </c>
      <c r="C126" s="4" t="s">
        <v>305</v>
      </c>
      <c r="D126" s="5">
        <v>41640</v>
      </c>
      <c r="E126" t="s">
        <v>306</v>
      </c>
      <c r="F126" t="s">
        <v>316</v>
      </c>
      <c r="G126" t="str">
        <f t="shared" si="25"/>
        <v>1018</v>
      </c>
      <c r="H126" t="s">
        <v>74</v>
      </c>
      <c r="I126" t="s">
        <v>17</v>
      </c>
      <c r="J126" t="s">
        <v>302</v>
      </c>
      <c r="L126" t="s">
        <v>18</v>
      </c>
      <c r="M126" t="s">
        <v>19</v>
      </c>
      <c r="N126" t="s">
        <v>19</v>
      </c>
      <c r="O126" s="5"/>
      <c r="P126" s="6">
        <v>38400</v>
      </c>
    </row>
    <row r="127" spans="1:16" x14ac:dyDescent="0.25">
      <c r="A127" s="4" t="s">
        <v>303</v>
      </c>
      <c r="B127" t="s">
        <v>304</v>
      </c>
      <c r="C127" s="4" t="s">
        <v>307</v>
      </c>
      <c r="D127" s="5">
        <v>42370</v>
      </c>
      <c r="E127" t="s">
        <v>255</v>
      </c>
      <c r="F127" t="s">
        <v>256</v>
      </c>
      <c r="G127" t="str">
        <f t="shared" si="25"/>
        <v>1018</v>
      </c>
      <c r="H127" t="s">
        <v>16</v>
      </c>
      <c r="I127" t="s">
        <v>17</v>
      </c>
      <c r="J127" t="s">
        <v>44</v>
      </c>
      <c r="K127" t="s">
        <v>308</v>
      </c>
      <c r="L127" t="s">
        <v>21</v>
      </c>
      <c r="M127" t="s">
        <v>19</v>
      </c>
      <c r="N127" t="s">
        <v>20</v>
      </c>
      <c r="O127" s="5">
        <v>45640</v>
      </c>
      <c r="P127" s="6">
        <v>6001911</v>
      </c>
    </row>
    <row r="128" spans="1:16" x14ac:dyDescent="0.25">
      <c r="A128" s="4" t="s">
        <v>303</v>
      </c>
      <c r="B128" t="s">
        <v>304</v>
      </c>
      <c r="C128" s="4" t="s">
        <v>309</v>
      </c>
      <c r="D128" s="5">
        <v>42370</v>
      </c>
      <c r="E128" t="s">
        <v>310</v>
      </c>
      <c r="F128" t="s">
        <v>160</v>
      </c>
      <c r="G128" t="str">
        <f t="shared" si="25"/>
        <v>1018</v>
      </c>
      <c r="H128" t="s">
        <v>16</v>
      </c>
      <c r="I128" t="s">
        <v>17</v>
      </c>
      <c r="J128" t="s">
        <v>44</v>
      </c>
      <c r="K128" t="s">
        <v>311</v>
      </c>
      <c r="L128" t="s">
        <v>18</v>
      </c>
      <c r="M128" t="s">
        <v>19</v>
      </c>
      <c r="N128" t="s">
        <v>20</v>
      </c>
      <c r="O128" s="5">
        <v>42723</v>
      </c>
      <c r="P128" s="6">
        <v>11189295</v>
      </c>
    </row>
    <row r="129" spans="1:16" x14ac:dyDescent="0.25">
      <c r="A129" s="4" t="s">
        <v>303</v>
      </c>
      <c r="B129" t="s">
        <v>304</v>
      </c>
      <c r="C129" s="4" t="s">
        <v>309</v>
      </c>
      <c r="D129" s="5">
        <v>42370</v>
      </c>
      <c r="E129" t="s">
        <v>310</v>
      </c>
      <c r="F129" t="s">
        <v>160</v>
      </c>
      <c r="G129" t="str">
        <f t="shared" si="25"/>
        <v>1018</v>
      </c>
      <c r="H129" t="s">
        <v>16</v>
      </c>
      <c r="I129" t="s">
        <v>17</v>
      </c>
      <c r="J129" t="s">
        <v>44</v>
      </c>
      <c r="K129" t="s">
        <v>311</v>
      </c>
      <c r="L129" t="s">
        <v>18</v>
      </c>
      <c r="M129" t="s">
        <v>19</v>
      </c>
      <c r="N129" t="s">
        <v>19</v>
      </c>
      <c r="O129" s="5">
        <v>42723</v>
      </c>
      <c r="P129" s="6">
        <v>851542</v>
      </c>
    </row>
    <row r="130" spans="1:16" x14ac:dyDescent="0.25">
      <c r="A130" s="4" t="s">
        <v>303</v>
      </c>
      <c r="B130" t="s">
        <v>304</v>
      </c>
      <c r="C130" s="4" t="s">
        <v>309</v>
      </c>
      <c r="D130" s="5">
        <v>42370</v>
      </c>
      <c r="E130" t="s">
        <v>312</v>
      </c>
      <c r="F130" t="s">
        <v>160</v>
      </c>
      <c r="G130" t="str">
        <f t="shared" si="25"/>
        <v>1018</v>
      </c>
      <c r="H130" t="s">
        <v>16</v>
      </c>
      <c r="I130" t="s">
        <v>17</v>
      </c>
      <c r="J130" t="s">
        <v>44</v>
      </c>
      <c r="K130" t="s">
        <v>313</v>
      </c>
      <c r="L130" t="s">
        <v>18</v>
      </c>
      <c r="M130" t="s">
        <v>19</v>
      </c>
      <c r="N130" t="s">
        <v>19</v>
      </c>
      <c r="O130" s="5">
        <v>42723</v>
      </c>
      <c r="P130" s="6">
        <v>125555</v>
      </c>
    </row>
    <row r="131" spans="1:16" x14ac:dyDescent="0.25">
      <c r="A131" s="4" t="s">
        <v>303</v>
      </c>
      <c r="B131" t="s">
        <v>304</v>
      </c>
      <c r="C131" s="4" t="s">
        <v>309</v>
      </c>
      <c r="D131" s="5">
        <v>42370</v>
      </c>
      <c r="E131" t="s">
        <v>310</v>
      </c>
      <c r="F131" t="s">
        <v>160</v>
      </c>
      <c r="G131" t="str">
        <f t="shared" si="25"/>
        <v>1018</v>
      </c>
      <c r="H131" t="s">
        <v>16</v>
      </c>
      <c r="I131" t="s">
        <v>17</v>
      </c>
      <c r="J131" t="s">
        <v>44</v>
      </c>
      <c r="K131" t="s">
        <v>314</v>
      </c>
      <c r="L131" t="s">
        <v>18</v>
      </c>
      <c r="M131" t="s">
        <v>19</v>
      </c>
      <c r="N131" t="s">
        <v>19</v>
      </c>
      <c r="O131" s="5">
        <v>42723</v>
      </c>
      <c r="P131" s="6">
        <v>8833</v>
      </c>
    </row>
    <row r="132" spans="1:16" x14ac:dyDescent="0.25">
      <c r="A132" s="4" t="s">
        <v>303</v>
      </c>
      <c r="B132" t="s">
        <v>304</v>
      </c>
      <c r="C132" s="4" t="s">
        <v>309</v>
      </c>
      <c r="D132" s="5">
        <v>42370</v>
      </c>
      <c r="E132" t="s">
        <v>310</v>
      </c>
      <c r="F132" t="s">
        <v>160</v>
      </c>
      <c r="G132" t="str">
        <f t="shared" si="25"/>
        <v>1018</v>
      </c>
      <c r="H132" t="s">
        <v>16</v>
      </c>
      <c r="I132" t="s">
        <v>17</v>
      </c>
      <c r="J132" t="s">
        <v>44</v>
      </c>
      <c r="K132" t="s">
        <v>315</v>
      </c>
      <c r="L132" t="s">
        <v>18</v>
      </c>
      <c r="M132" t="s">
        <v>19</v>
      </c>
      <c r="N132" t="s">
        <v>19</v>
      </c>
      <c r="O132" s="5">
        <v>42723</v>
      </c>
      <c r="P132" s="6">
        <v>19979</v>
      </c>
    </row>
    <row r="133" spans="1:16" x14ac:dyDescent="0.25">
      <c r="A133" s="4"/>
      <c r="C133" s="4"/>
      <c r="D133" s="5"/>
      <c r="O133" s="5"/>
      <c r="P133" s="7">
        <f>SUM(P123:P125)</f>
        <v>50707460</v>
      </c>
    </row>
    <row r="134" spans="1:16" x14ac:dyDescent="0.25">
      <c r="A134" s="4"/>
      <c r="C134" s="4"/>
      <c r="D134" s="5"/>
      <c r="O134" s="5"/>
      <c r="P134" s="7"/>
    </row>
    <row r="135" spans="1:16" x14ac:dyDescent="0.25">
      <c r="A135" s="4" t="s">
        <v>22</v>
      </c>
      <c r="B135" t="s">
        <v>23</v>
      </c>
      <c r="C135" s="4" t="s">
        <v>135</v>
      </c>
      <c r="D135" s="5">
        <v>43608</v>
      </c>
      <c r="E135" t="s">
        <v>136</v>
      </c>
      <c r="F135" t="s">
        <v>137</v>
      </c>
      <c r="G135" t="str">
        <f>LEFT(F135,4)</f>
        <v>1018</v>
      </c>
      <c r="H135" t="s">
        <v>16</v>
      </c>
      <c r="I135" t="s">
        <v>17</v>
      </c>
      <c r="J135" t="s">
        <v>138</v>
      </c>
      <c r="L135" t="s">
        <v>21</v>
      </c>
      <c r="M135" t="s">
        <v>20</v>
      </c>
      <c r="N135" t="s">
        <v>19</v>
      </c>
      <c r="O135" s="5"/>
      <c r="P135" s="8">
        <v>34099600</v>
      </c>
    </row>
    <row r="136" spans="1:16" x14ac:dyDescent="0.25">
      <c r="A136" s="21">
        <v>6551</v>
      </c>
      <c r="B136" s="18" t="s">
        <v>23</v>
      </c>
      <c r="C136" s="21" t="s">
        <v>383</v>
      </c>
      <c r="D136" s="19">
        <v>43608</v>
      </c>
      <c r="E136" s="18" t="s">
        <v>136</v>
      </c>
      <c r="F136" s="18" t="s">
        <v>137</v>
      </c>
      <c r="G136" s="21">
        <v>1018</v>
      </c>
      <c r="H136" s="18" t="s">
        <v>16</v>
      </c>
      <c r="I136" s="18" t="s">
        <v>17</v>
      </c>
      <c r="J136" s="18" t="s">
        <v>138</v>
      </c>
      <c r="K136" s="18" t="s">
        <v>383</v>
      </c>
      <c r="L136" s="18" t="s">
        <v>372</v>
      </c>
      <c r="M136" s="18" t="s">
        <v>20</v>
      </c>
      <c r="N136" s="18" t="s">
        <v>19</v>
      </c>
      <c r="O136" s="19"/>
      <c r="P136" s="20">
        <v>16500000</v>
      </c>
    </row>
    <row r="137" spans="1:16" x14ac:dyDescent="0.25">
      <c r="A137" s="4"/>
      <c r="C137" s="4"/>
      <c r="D137" s="5"/>
      <c r="G137" s="4"/>
      <c r="O137" s="5"/>
      <c r="P137" s="7">
        <f>SUM(P135:P136)</f>
        <v>50599600</v>
      </c>
    </row>
    <row r="138" spans="1:16" x14ac:dyDescent="0.25">
      <c r="A138" s="4"/>
      <c r="C138" s="4"/>
      <c r="D138" s="5"/>
      <c r="G138" s="4"/>
      <c r="O138" s="5"/>
      <c r="P138" s="7"/>
    </row>
    <row r="139" spans="1:16" x14ac:dyDescent="0.25">
      <c r="A139" s="4" t="s">
        <v>22</v>
      </c>
      <c r="B139" t="s">
        <v>23</v>
      </c>
      <c r="C139" s="4" t="s">
        <v>427</v>
      </c>
      <c r="D139" s="5">
        <v>43831</v>
      </c>
      <c r="E139" t="s">
        <v>428</v>
      </c>
      <c r="F139" t="s">
        <v>429</v>
      </c>
      <c r="G139" t="str">
        <f t="shared" ref="G139" si="26">LEFT(F139,4)</f>
        <v>1018</v>
      </c>
      <c r="H139" t="s">
        <v>16</v>
      </c>
      <c r="I139" t="s">
        <v>17</v>
      </c>
      <c r="J139" t="s">
        <v>27</v>
      </c>
      <c r="K139" t="s">
        <v>430</v>
      </c>
      <c r="L139" t="s">
        <v>21</v>
      </c>
      <c r="M139" t="s">
        <v>19</v>
      </c>
      <c r="N139" t="s">
        <v>20</v>
      </c>
      <c r="O139" s="5">
        <v>45259</v>
      </c>
      <c r="P139" s="7">
        <v>49168300</v>
      </c>
    </row>
    <row r="140" spans="1:16" x14ac:dyDescent="0.25">
      <c r="A140" s="4"/>
      <c r="C140" s="4"/>
      <c r="D140" s="5"/>
      <c r="O140" s="5"/>
      <c r="P140" s="7"/>
    </row>
    <row r="141" spans="1:16" x14ac:dyDescent="0.25">
      <c r="A141" s="4" t="s">
        <v>85</v>
      </c>
      <c r="B141" t="s">
        <v>86</v>
      </c>
      <c r="C141" s="4" t="s">
        <v>98</v>
      </c>
      <c r="D141" s="5">
        <v>42005</v>
      </c>
      <c r="E141" t="s">
        <v>99</v>
      </c>
      <c r="F141" t="s">
        <v>100</v>
      </c>
      <c r="G141" t="str">
        <f t="shared" ref="G141:G143" si="27">LEFT(F141,4)</f>
        <v>1103</v>
      </c>
      <c r="H141" t="s">
        <v>16</v>
      </c>
      <c r="I141" t="s">
        <v>17</v>
      </c>
      <c r="J141" t="s">
        <v>90</v>
      </c>
      <c r="K141" t="s">
        <v>234</v>
      </c>
      <c r="L141" t="s">
        <v>91</v>
      </c>
      <c r="M141" t="s">
        <v>20</v>
      </c>
      <c r="N141" t="s">
        <v>20</v>
      </c>
      <c r="O141" s="5">
        <v>45643</v>
      </c>
      <c r="P141" s="6">
        <v>40136300</v>
      </c>
    </row>
    <row r="142" spans="1:16" x14ac:dyDescent="0.25">
      <c r="A142" s="4" t="s">
        <v>85</v>
      </c>
      <c r="B142" t="s">
        <v>86</v>
      </c>
      <c r="C142" s="4" t="s">
        <v>98</v>
      </c>
      <c r="D142" s="5">
        <v>42005</v>
      </c>
      <c r="E142" t="s">
        <v>99</v>
      </c>
      <c r="F142" t="s">
        <v>100</v>
      </c>
      <c r="G142" t="str">
        <f t="shared" si="27"/>
        <v>1103</v>
      </c>
      <c r="H142" t="s">
        <v>16</v>
      </c>
      <c r="I142" t="s">
        <v>17</v>
      </c>
      <c r="J142" t="s">
        <v>90</v>
      </c>
      <c r="K142" t="s">
        <v>234</v>
      </c>
      <c r="L142" t="s">
        <v>91</v>
      </c>
      <c r="M142" t="s">
        <v>20</v>
      </c>
      <c r="N142" t="s">
        <v>20</v>
      </c>
      <c r="O142" s="5">
        <v>45643</v>
      </c>
      <c r="P142" s="6">
        <v>3201400</v>
      </c>
    </row>
    <row r="143" spans="1:16" x14ac:dyDescent="0.25">
      <c r="A143" s="4" t="s">
        <v>85</v>
      </c>
      <c r="B143" t="s">
        <v>86</v>
      </c>
      <c r="C143" s="4" t="s">
        <v>98</v>
      </c>
      <c r="D143" s="5">
        <v>42005</v>
      </c>
      <c r="E143" t="s">
        <v>99</v>
      </c>
      <c r="F143" t="s">
        <v>100</v>
      </c>
      <c r="G143" t="str">
        <f t="shared" si="27"/>
        <v>1103</v>
      </c>
      <c r="H143" t="s">
        <v>16</v>
      </c>
      <c r="I143" t="s">
        <v>17</v>
      </c>
      <c r="J143" t="s">
        <v>90</v>
      </c>
      <c r="K143" t="s">
        <v>234</v>
      </c>
      <c r="L143" t="s">
        <v>250</v>
      </c>
      <c r="M143" t="s">
        <v>19</v>
      </c>
      <c r="N143" t="s">
        <v>20</v>
      </c>
      <c r="O143" s="5">
        <v>45643</v>
      </c>
      <c r="P143" s="6">
        <v>2964300</v>
      </c>
    </row>
    <row r="144" spans="1:16" x14ac:dyDescent="0.25">
      <c r="A144" s="4"/>
      <c r="C144" s="4"/>
      <c r="D144" s="5"/>
      <c r="O144" s="5"/>
      <c r="P144" s="7">
        <f>SUM(P141:P143)</f>
        <v>46302000</v>
      </c>
    </row>
    <row r="145" spans="1:16" x14ac:dyDescent="0.25">
      <c r="A145" s="4"/>
      <c r="C145" s="4"/>
      <c r="D145" s="5"/>
      <c r="O145" s="5"/>
      <c r="P145" s="7"/>
    </row>
    <row r="146" spans="1:16" x14ac:dyDescent="0.25">
      <c r="A146" s="4" t="s">
        <v>85</v>
      </c>
      <c r="B146" t="s">
        <v>86</v>
      </c>
      <c r="C146" s="4" t="s">
        <v>87</v>
      </c>
      <c r="D146" s="5">
        <v>44562</v>
      </c>
      <c r="E146" t="s">
        <v>88</v>
      </c>
      <c r="F146" t="s">
        <v>89</v>
      </c>
      <c r="G146" t="str">
        <f t="shared" ref="G146:G147" si="28">LEFT(F146,4)</f>
        <v>1081</v>
      </c>
      <c r="H146" t="s">
        <v>16</v>
      </c>
      <c r="I146" t="s">
        <v>17</v>
      </c>
      <c r="J146" t="s">
        <v>90</v>
      </c>
      <c r="K146" t="s">
        <v>235</v>
      </c>
      <c r="L146" t="s">
        <v>91</v>
      </c>
      <c r="M146" t="s">
        <v>20</v>
      </c>
      <c r="N146" t="s">
        <v>19</v>
      </c>
      <c r="O146" s="5"/>
      <c r="P146" s="6">
        <v>42272200</v>
      </c>
    </row>
    <row r="147" spans="1:16" x14ac:dyDescent="0.25">
      <c r="A147" s="4" t="s">
        <v>85</v>
      </c>
      <c r="B147" t="s">
        <v>86</v>
      </c>
      <c r="C147" s="4" t="s">
        <v>87</v>
      </c>
      <c r="D147" s="5">
        <v>44562</v>
      </c>
      <c r="E147" t="s">
        <v>88</v>
      </c>
      <c r="F147" t="s">
        <v>89</v>
      </c>
      <c r="G147" t="str">
        <f t="shared" si="28"/>
        <v>1081</v>
      </c>
      <c r="H147" t="s">
        <v>16</v>
      </c>
      <c r="I147" t="s">
        <v>17</v>
      </c>
      <c r="J147" t="s">
        <v>90</v>
      </c>
      <c r="K147" t="s">
        <v>235</v>
      </c>
      <c r="L147" t="s">
        <v>250</v>
      </c>
      <c r="M147" t="s">
        <v>20</v>
      </c>
      <c r="N147" t="s">
        <v>19</v>
      </c>
      <c r="O147" s="5"/>
      <c r="P147" s="6">
        <v>3049500</v>
      </c>
    </row>
    <row r="148" spans="1:16" x14ac:dyDescent="0.25">
      <c r="A148" s="4"/>
      <c r="C148" s="4"/>
      <c r="D148" s="5"/>
      <c r="O148" s="5"/>
      <c r="P148" s="7">
        <f>SUM(P146:P147)</f>
        <v>45321700</v>
      </c>
    </row>
    <row r="149" spans="1:16" x14ac:dyDescent="0.25">
      <c r="A149" s="4"/>
      <c r="C149" s="4"/>
      <c r="D149" s="5"/>
      <c r="O149" s="5"/>
      <c r="P149" s="7"/>
    </row>
    <row r="150" spans="1:16" x14ac:dyDescent="0.25">
      <c r="A150" s="4" t="s">
        <v>85</v>
      </c>
      <c r="B150" t="s">
        <v>86</v>
      </c>
      <c r="C150" s="4" t="s">
        <v>114</v>
      </c>
      <c r="D150" s="5">
        <v>42005</v>
      </c>
      <c r="E150" t="s">
        <v>115</v>
      </c>
      <c r="F150" t="s">
        <v>116</v>
      </c>
      <c r="G150" t="str">
        <f t="shared" ref="G150:G154" si="29">LEFT(F150,4)</f>
        <v>1093</v>
      </c>
      <c r="H150" t="s">
        <v>16</v>
      </c>
      <c r="I150" t="s">
        <v>17</v>
      </c>
      <c r="J150" t="s">
        <v>90</v>
      </c>
      <c r="K150" t="s">
        <v>236</v>
      </c>
      <c r="L150" t="s">
        <v>91</v>
      </c>
      <c r="M150" t="s">
        <v>20</v>
      </c>
      <c r="N150" t="s">
        <v>19</v>
      </c>
      <c r="O150" s="5"/>
      <c r="P150" s="6">
        <v>37022200</v>
      </c>
    </row>
    <row r="151" spans="1:16" x14ac:dyDescent="0.25">
      <c r="A151" s="4" t="s">
        <v>85</v>
      </c>
      <c r="B151" t="s">
        <v>86</v>
      </c>
      <c r="C151" s="4" t="s">
        <v>114</v>
      </c>
      <c r="D151" s="5">
        <v>42005</v>
      </c>
      <c r="E151" t="s">
        <v>251</v>
      </c>
      <c r="F151" t="s">
        <v>116</v>
      </c>
      <c r="G151" t="str">
        <f t="shared" si="29"/>
        <v>1093</v>
      </c>
      <c r="H151" t="s">
        <v>16</v>
      </c>
      <c r="I151" t="s">
        <v>17</v>
      </c>
      <c r="J151" t="s">
        <v>90</v>
      </c>
      <c r="K151" t="s">
        <v>236</v>
      </c>
      <c r="L151" t="s">
        <v>91</v>
      </c>
      <c r="M151" t="s">
        <v>20</v>
      </c>
      <c r="N151" t="s">
        <v>19</v>
      </c>
      <c r="O151" s="5"/>
      <c r="P151" s="6">
        <v>2947700</v>
      </c>
    </row>
    <row r="152" spans="1:16" x14ac:dyDescent="0.25">
      <c r="A152" s="4" t="s">
        <v>85</v>
      </c>
      <c r="B152" t="s">
        <v>86</v>
      </c>
      <c r="C152" s="4" t="s">
        <v>114</v>
      </c>
      <c r="D152" s="5">
        <v>42005</v>
      </c>
      <c r="E152" t="s">
        <v>115</v>
      </c>
      <c r="F152" t="s">
        <v>116</v>
      </c>
      <c r="G152" t="str">
        <f t="shared" si="29"/>
        <v>1093</v>
      </c>
      <c r="H152" t="s">
        <v>16</v>
      </c>
      <c r="I152" t="s">
        <v>17</v>
      </c>
      <c r="J152" t="s">
        <v>90</v>
      </c>
      <c r="K152" t="s">
        <v>236</v>
      </c>
      <c r="L152" t="s">
        <v>250</v>
      </c>
      <c r="M152" t="s">
        <v>20</v>
      </c>
      <c r="N152" t="s">
        <v>19</v>
      </c>
      <c r="O152" s="5"/>
      <c r="P152" s="6">
        <v>2729300</v>
      </c>
    </row>
    <row r="153" spans="1:16" x14ac:dyDescent="0.25">
      <c r="A153" s="4" t="s">
        <v>85</v>
      </c>
      <c r="B153" t="s">
        <v>86</v>
      </c>
      <c r="C153" s="4" t="s">
        <v>317</v>
      </c>
      <c r="D153" s="5">
        <v>44322</v>
      </c>
      <c r="E153" t="s">
        <v>251</v>
      </c>
      <c r="F153" t="s">
        <v>116</v>
      </c>
      <c r="G153" t="str">
        <f t="shared" si="29"/>
        <v>1093</v>
      </c>
      <c r="H153" t="s">
        <v>16</v>
      </c>
      <c r="I153" t="s">
        <v>17</v>
      </c>
      <c r="J153" t="s">
        <v>318</v>
      </c>
      <c r="L153" t="s">
        <v>91</v>
      </c>
      <c r="M153" t="s">
        <v>20</v>
      </c>
      <c r="N153" t="s">
        <v>20</v>
      </c>
      <c r="O153" s="5">
        <v>46513</v>
      </c>
      <c r="P153" s="6">
        <v>4889700</v>
      </c>
    </row>
    <row r="154" spans="1:16" x14ac:dyDescent="0.25">
      <c r="A154" s="4" t="s">
        <v>85</v>
      </c>
      <c r="B154" t="s">
        <v>86</v>
      </c>
      <c r="C154" s="4" t="s">
        <v>317</v>
      </c>
      <c r="D154" s="5">
        <v>44322</v>
      </c>
      <c r="E154" t="s">
        <v>251</v>
      </c>
      <c r="F154" t="s">
        <v>116</v>
      </c>
      <c r="G154" t="str">
        <f t="shared" si="29"/>
        <v>1093</v>
      </c>
      <c r="H154" t="s">
        <v>16</v>
      </c>
      <c r="I154" t="s">
        <v>17</v>
      </c>
      <c r="J154" t="s">
        <v>318</v>
      </c>
      <c r="L154" t="s">
        <v>250</v>
      </c>
      <c r="M154" t="s">
        <v>20</v>
      </c>
      <c r="N154" t="s">
        <v>20</v>
      </c>
      <c r="O154" s="5">
        <v>46513</v>
      </c>
      <c r="P154" s="6">
        <v>315500</v>
      </c>
    </row>
    <row r="155" spans="1:16" x14ac:dyDescent="0.25">
      <c r="A155" s="4"/>
      <c r="C155" s="4"/>
      <c r="D155" s="5"/>
      <c r="O155" s="5"/>
      <c r="P155" s="7">
        <f>SUM(P150:P152)</f>
        <v>42699200</v>
      </c>
    </row>
    <row r="156" spans="1:16" x14ac:dyDescent="0.25">
      <c r="A156" s="4"/>
      <c r="C156" s="4"/>
      <c r="D156" s="5"/>
      <c r="O156" s="5"/>
      <c r="P156" s="7"/>
    </row>
    <row r="157" spans="1:16" x14ac:dyDescent="0.25">
      <c r="A157" s="4" t="s">
        <v>60</v>
      </c>
      <c r="B157" t="s">
        <v>61</v>
      </c>
      <c r="C157" s="4" t="s">
        <v>92</v>
      </c>
      <c r="D157" s="5">
        <v>44562</v>
      </c>
      <c r="E157" t="s">
        <v>93</v>
      </c>
      <c r="F157" t="s">
        <v>94</v>
      </c>
      <c r="G157" t="str">
        <f>LEFT(F157,4)</f>
        <v>1072</v>
      </c>
      <c r="H157" t="s">
        <v>16</v>
      </c>
      <c r="I157" t="s">
        <v>17</v>
      </c>
      <c r="J157" t="s">
        <v>65</v>
      </c>
      <c r="L157" t="s">
        <v>21</v>
      </c>
      <c r="M157" t="s">
        <v>19</v>
      </c>
      <c r="N157" t="s">
        <v>19</v>
      </c>
      <c r="O157" s="5"/>
      <c r="P157" s="7">
        <v>41965750</v>
      </c>
    </row>
    <row r="158" spans="1:16" x14ac:dyDescent="0.25">
      <c r="A158" s="4"/>
      <c r="C158" s="4"/>
      <c r="D158" s="5"/>
      <c r="O158" s="5"/>
      <c r="P158" s="7"/>
    </row>
    <row r="159" spans="1:16" x14ac:dyDescent="0.25">
      <c r="A159" s="4" t="s">
        <v>22</v>
      </c>
      <c r="B159" t="s">
        <v>23</v>
      </c>
      <c r="C159" s="4" t="s">
        <v>106</v>
      </c>
      <c r="D159" s="5">
        <v>44644</v>
      </c>
      <c r="E159" t="s">
        <v>107</v>
      </c>
      <c r="F159" t="s">
        <v>108</v>
      </c>
      <c r="G159" t="str">
        <f>LEFT(F159,4)</f>
        <v>1381</v>
      </c>
      <c r="H159" t="s">
        <v>109</v>
      </c>
      <c r="I159" t="s">
        <v>17</v>
      </c>
      <c r="J159" t="s">
        <v>110</v>
      </c>
      <c r="K159" t="s">
        <v>111</v>
      </c>
      <c r="L159" t="s">
        <v>21</v>
      </c>
      <c r="M159" t="s">
        <v>19</v>
      </c>
      <c r="N159" t="s">
        <v>20</v>
      </c>
      <c r="O159" s="5">
        <v>44987</v>
      </c>
      <c r="P159" s="8">
        <v>38645000</v>
      </c>
    </row>
    <row r="160" spans="1:16" x14ac:dyDescent="0.25">
      <c r="A160" s="4" t="s">
        <v>22</v>
      </c>
      <c r="B160" t="s">
        <v>23</v>
      </c>
      <c r="C160" s="4" t="s">
        <v>106</v>
      </c>
      <c r="D160" s="5">
        <v>44644</v>
      </c>
      <c r="E160" t="s">
        <v>107</v>
      </c>
      <c r="F160" t="s">
        <v>108</v>
      </c>
      <c r="G160" t="str">
        <f t="shared" ref="G160" si="30">LEFT(F160,4)</f>
        <v>1381</v>
      </c>
      <c r="H160" t="s">
        <v>109</v>
      </c>
      <c r="I160" t="s">
        <v>17</v>
      </c>
      <c r="J160" t="s">
        <v>110</v>
      </c>
      <c r="K160" t="s">
        <v>111</v>
      </c>
      <c r="L160" t="s">
        <v>18</v>
      </c>
      <c r="M160" t="s">
        <v>19</v>
      </c>
      <c r="N160" t="s">
        <v>20</v>
      </c>
      <c r="O160" s="5">
        <v>44987</v>
      </c>
      <c r="P160" s="6">
        <v>878400</v>
      </c>
    </row>
    <row r="161" spans="1:16" x14ac:dyDescent="0.25">
      <c r="A161" s="4"/>
      <c r="C161" s="4"/>
      <c r="D161" s="5"/>
      <c r="O161" s="5"/>
      <c r="P161" s="7">
        <f>SUM(P159:P160)</f>
        <v>39523400</v>
      </c>
    </row>
    <row r="162" spans="1:16" x14ac:dyDescent="0.25">
      <c r="A162" s="4"/>
      <c r="C162" s="4"/>
      <c r="D162" s="5"/>
      <c r="O162" s="5"/>
      <c r="P162" s="7"/>
    </row>
    <row r="163" spans="1:16" x14ac:dyDescent="0.25">
      <c r="A163" s="4"/>
      <c r="C163" s="4"/>
      <c r="D163" s="5"/>
      <c r="O163" s="5"/>
      <c r="P163" s="6"/>
    </row>
    <row r="164" spans="1:16" x14ac:dyDescent="0.25">
      <c r="A164" s="4" t="s">
        <v>60</v>
      </c>
      <c r="B164" t="s">
        <v>61</v>
      </c>
      <c r="C164" s="4" t="s">
        <v>92</v>
      </c>
      <c r="D164" s="5">
        <v>44562</v>
      </c>
      <c r="E164" t="s">
        <v>112</v>
      </c>
      <c r="F164" t="s">
        <v>113</v>
      </c>
      <c r="G164" t="str">
        <f>LEFT(F164,4)</f>
        <v>1012</v>
      </c>
      <c r="H164" t="s">
        <v>16</v>
      </c>
      <c r="I164" t="s">
        <v>17</v>
      </c>
      <c r="J164" t="s">
        <v>65</v>
      </c>
      <c r="L164" t="s">
        <v>21</v>
      </c>
      <c r="M164" t="s">
        <v>19</v>
      </c>
      <c r="N164" t="s">
        <v>19</v>
      </c>
      <c r="O164" s="5"/>
      <c r="P164" s="7">
        <v>38468600</v>
      </c>
    </row>
    <row r="165" spans="1:16" x14ac:dyDescent="0.25">
      <c r="A165" s="4"/>
      <c r="C165" s="4"/>
      <c r="D165" s="5"/>
      <c r="O165" s="5"/>
      <c r="P165" s="6"/>
    </row>
    <row r="166" spans="1:16" x14ac:dyDescent="0.25">
      <c r="A166" s="4" t="s">
        <v>22</v>
      </c>
      <c r="B166" t="s">
        <v>23</v>
      </c>
      <c r="C166" s="4" t="s">
        <v>121</v>
      </c>
      <c r="D166" s="5">
        <v>42005</v>
      </c>
      <c r="E166" t="s">
        <v>122</v>
      </c>
      <c r="F166" t="s">
        <v>123</v>
      </c>
      <c r="G166" t="str">
        <f t="shared" ref="G166:G169" si="31">LEFT(F166,4)</f>
        <v>1016</v>
      </c>
      <c r="H166" t="s">
        <v>16</v>
      </c>
      <c r="I166" t="s">
        <v>124</v>
      </c>
      <c r="J166" t="s">
        <v>125</v>
      </c>
      <c r="K166" t="s">
        <v>126</v>
      </c>
      <c r="L166" t="s">
        <v>18</v>
      </c>
      <c r="M166" t="s">
        <v>19</v>
      </c>
      <c r="N166" t="s">
        <v>20</v>
      </c>
      <c r="O166" s="5">
        <v>45632</v>
      </c>
      <c r="P166" s="6">
        <v>27100</v>
      </c>
    </row>
    <row r="167" spans="1:16" x14ac:dyDescent="0.25">
      <c r="A167" s="4" t="s">
        <v>22</v>
      </c>
      <c r="B167" t="s">
        <v>23</v>
      </c>
      <c r="C167" s="4" t="s">
        <v>121</v>
      </c>
      <c r="D167" s="5">
        <v>42005</v>
      </c>
      <c r="E167" t="s">
        <v>122</v>
      </c>
      <c r="F167" t="s">
        <v>123</v>
      </c>
      <c r="G167" t="str">
        <f t="shared" si="31"/>
        <v>1016</v>
      </c>
      <c r="H167" t="s">
        <v>16</v>
      </c>
      <c r="I167" t="s">
        <v>124</v>
      </c>
      <c r="J167" t="s">
        <v>125</v>
      </c>
      <c r="K167" t="s">
        <v>126</v>
      </c>
      <c r="L167" t="s">
        <v>21</v>
      </c>
      <c r="M167" t="s">
        <v>19</v>
      </c>
      <c r="N167" t="s">
        <v>20</v>
      </c>
      <c r="O167" s="5">
        <v>45632</v>
      </c>
      <c r="P167" s="6">
        <v>36486900</v>
      </c>
    </row>
    <row r="168" spans="1:16" x14ac:dyDescent="0.25">
      <c r="A168" s="4" t="s">
        <v>22</v>
      </c>
      <c r="B168" t="s">
        <v>23</v>
      </c>
      <c r="C168" s="4" t="s">
        <v>121</v>
      </c>
      <c r="D168" s="5">
        <v>42005</v>
      </c>
      <c r="E168" t="s">
        <v>122</v>
      </c>
      <c r="F168" t="s">
        <v>123</v>
      </c>
      <c r="G168" t="str">
        <f t="shared" si="31"/>
        <v>1016</v>
      </c>
      <c r="H168" t="s">
        <v>16</v>
      </c>
      <c r="I168" t="s">
        <v>124</v>
      </c>
      <c r="J168" t="s">
        <v>125</v>
      </c>
      <c r="K168" t="s">
        <v>126</v>
      </c>
      <c r="L168" t="s">
        <v>18</v>
      </c>
      <c r="M168" t="s">
        <v>19</v>
      </c>
      <c r="N168" t="s">
        <v>20</v>
      </c>
      <c r="O168" s="5">
        <v>45632</v>
      </c>
      <c r="P168" s="6">
        <v>98400</v>
      </c>
    </row>
    <row r="169" spans="1:16" x14ac:dyDescent="0.25">
      <c r="A169" s="4" t="s">
        <v>22</v>
      </c>
      <c r="B169" t="s">
        <v>23</v>
      </c>
      <c r="C169" s="4" t="s">
        <v>121</v>
      </c>
      <c r="D169" s="5">
        <v>42005</v>
      </c>
      <c r="E169" t="s">
        <v>122</v>
      </c>
      <c r="F169" t="s">
        <v>123</v>
      </c>
      <c r="G169" t="str">
        <f t="shared" si="31"/>
        <v>1016</v>
      </c>
      <c r="H169" t="s">
        <v>16</v>
      </c>
      <c r="I169" t="s">
        <v>124</v>
      </c>
      <c r="J169" t="s">
        <v>125</v>
      </c>
      <c r="K169" t="s">
        <v>126</v>
      </c>
      <c r="L169" t="s">
        <v>18</v>
      </c>
      <c r="M169" t="s">
        <v>19</v>
      </c>
      <c r="N169" t="s">
        <v>20</v>
      </c>
      <c r="O169" s="5">
        <v>45632</v>
      </c>
      <c r="P169" s="6">
        <v>618400</v>
      </c>
    </row>
    <row r="170" spans="1:16" x14ac:dyDescent="0.25">
      <c r="A170" s="4"/>
      <c r="C170" s="4"/>
      <c r="D170" s="5"/>
      <c r="O170" s="5"/>
      <c r="P170" s="7">
        <f>SUM(P166:P169)</f>
        <v>37230800</v>
      </c>
    </row>
    <row r="171" spans="1:16" x14ac:dyDescent="0.25">
      <c r="A171" s="4"/>
      <c r="C171" s="4"/>
      <c r="D171" s="5"/>
      <c r="O171" s="5"/>
      <c r="P171" s="7"/>
    </row>
    <row r="172" spans="1:16" x14ac:dyDescent="0.25">
      <c r="A172" s="4" t="s">
        <v>85</v>
      </c>
      <c r="B172" t="s">
        <v>86</v>
      </c>
      <c r="C172" s="4" t="s">
        <v>131</v>
      </c>
      <c r="D172" s="5">
        <v>42005</v>
      </c>
      <c r="E172" t="s">
        <v>132</v>
      </c>
      <c r="F172" t="s">
        <v>133</v>
      </c>
      <c r="G172" t="str">
        <f t="shared" ref="G172:G173" si="32">LEFT(F172,4)</f>
        <v>1077</v>
      </c>
      <c r="H172" t="s">
        <v>16</v>
      </c>
      <c r="I172" t="s">
        <v>260</v>
      </c>
      <c r="J172" t="s">
        <v>90</v>
      </c>
      <c r="K172" t="s">
        <v>261</v>
      </c>
      <c r="L172" t="s">
        <v>134</v>
      </c>
      <c r="M172" t="s">
        <v>20</v>
      </c>
      <c r="N172" t="s">
        <v>20</v>
      </c>
      <c r="O172" s="5">
        <v>45640</v>
      </c>
      <c r="P172" s="6">
        <v>34213800</v>
      </c>
    </row>
    <row r="173" spans="1:16" x14ac:dyDescent="0.25">
      <c r="A173" s="4" t="s">
        <v>85</v>
      </c>
      <c r="B173" t="s">
        <v>86</v>
      </c>
      <c r="C173" s="4" t="s">
        <v>131</v>
      </c>
      <c r="D173" s="5">
        <v>42005</v>
      </c>
      <c r="E173" t="s">
        <v>132</v>
      </c>
      <c r="F173" t="s">
        <v>133</v>
      </c>
      <c r="G173" t="str">
        <f t="shared" si="32"/>
        <v>1077</v>
      </c>
      <c r="H173" t="s">
        <v>16</v>
      </c>
      <c r="I173" t="s">
        <v>260</v>
      </c>
      <c r="J173" t="s">
        <v>90</v>
      </c>
      <c r="K173" t="s">
        <v>261</v>
      </c>
      <c r="L173" t="s">
        <v>252</v>
      </c>
      <c r="M173" t="s">
        <v>19</v>
      </c>
      <c r="N173" t="s">
        <v>20</v>
      </c>
      <c r="O173" s="5">
        <v>45640</v>
      </c>
      <c r="P173" s="6">
        <v>2074000</v>
      </c>
    </row>
    <row r="174" spans="1:16" x14ac:dyDescent="0.25">
      <c r="A174" s="4"/>
      <c r="C174" s="4"/>
      <c r="D174" s="5"/>
      <c r="O174" s="5"/>
      <c r="P174" s="7">
        <f>SUM(P172:P173)</f>
        <v>36287800</v>
      </c>
    </row>
    <row r="175" spans="1:16" x14ac:dyDescent="0.25">
      <c r="A175" s="4"/>
      <c r="C175" s="4"/>
      <c r="D175" s="5"/>
      <c r="O175" s="5"/>
      <c r="P175" s="7"/>
    </row>
    <row r="176" spans="1:16" x14ac:dyDescent="0.25">
      <c r="A176" s="4" t="s">
        <v>22</v>
      </c>
      <c r="B176" t="s">
        <v>23</v>
      </c>
      <c r="C176" s="4" t="s">
        <v>127</v>
      </c>
      <c r="D176" s="5">
        <v>43101</v>
      </c>
      <c r="E176" t="s">
        <v>128</v>
      </c>
      <c r="F176" t="s">
        <v>129</v>
      </c>
      <c r="G176" t="str">
        <f t="shared" ref="G176:G178" si="33">LEFT(F176,4)</f>
        <v>1076</v>
      </c>
      <c r="H176" t="s">
        <v>16</v>
      </c>
      <c r="I176" t="s">
        <v>17</v>
      </c>
      <c r="J176" t="s">
        <v>130</v>
      </c>
      <c r="K176" t="s">
        <v>262</v>
      </c>
      <c r="L176" t="s">
        <v>21</v>
      </c>
      <c r="M176" t="s">
        <v>20</v>
      </c>
      <c r="N176" t="s">
        <v>20</v>
      </c>
      <c r="O176" s="5">
        <v>45640</v>
      </c>
      <c r="P176" s="6">
        <v>35146400</v>
      </c>
    </row>
    <row r="177" spans="1:16" x14ac:dyDescent="0.25">
      <c r="A177" s="4" t="s">
        <v>22</v>
      </c>
      <c r="B177" t="s">
        <v>23</v>
      </c>
      <c r="C177" s="4" t="s">
        <v>127</v>
      </c>
      <c r="D177" s="5">
        <v>43101</v>
      </c>
      <c r="E177" t="s">
        <v>128</v>
      </c>
      <c r="F177" t="s">
        <v>129</v>
      </c>
      <c r="G177" t="str">
        <f t="shared" si="33"/>
        <v>1076</v>
      </c>
      <c r="H177" t="s">
        <v>16</v>
      </c>
      <c r="I177" t="s">
        <v>17</v>
      </c>
      <c r="J177" t="s">
        <v>130</v>
      </c>
      <c r="K177" t="s">
        <v>262</v>
      </c>
      <c r="L177" t="s">
        <v>21</v>
      </c>
      <c r="M177" t="s">
        <v>20</v>
      </c>
      <c r="N177" t="s">
        <v>20</v>
      </c>
      <c r="O177" s="5">
        <v>45640</v>
      </c>
      <c r="P177" s="6">
        <v>6500</v>
      </c>
    </row>
    <row r="178" spans="1:16" x14ac:dyDescent="0.25">
      <c r="A178" s="4" t="s">
        <v>319</v>
      </c>
      <c r="B178" t="s">
        <v>320</v>
      </c>
      <c r="C178" s="4" t="s">
        <v>321</v>
      </c>
      <c r="D178" s="5">
        <v>42005</v>
      </c>
      <c r="E178" t="s">
        <v>128</v>
      </c>
      <c r="F178" t="s">
        <v>129</v>
      </c>
      <c r="G178" t="str">
        <f t="shared" si="33"/>
        <v>1076</v>
      </c>
      <c r="H178" t="s">
        <v>16</v>
      </c>
      <c r="I178" t="s">
        <v>17</v>
      </c>
      <c r="J178" t="s">
        <v>130</v>
      </c>
      <c r="K178" t="s">
        <v>322</v>
      </c>
      <c r="L178" t="s">
        <v>18</v>
      </c>
      <c r="M178" t="s">
        <v>20</v>
      </c>
      <c r="N178" t="s">
        <v>20</v>
      </c>
      <c r="O178" s="5">
        <v>45397</v>
      </c>
      <c r="P178" s="6">
        <v>2865500</v>
      </c>
    </row>
    <row r="179" spans="1:16" x14ac:dyDescent="0.25">
      <c r="A179" s="4"/>
      <c r="C179" s="4"/>
      <c r="D179" s="5"/>
      <c r="O179" s="5"/>
      <c r="P179" s="7">
        <f>SUM(P176:P177)</f>
        <v>35152900</v>
      </c>
    </row>
    <row r="180" spans="1:16" x14ac:dyDescent="0.25">
      <c r="A180" s="4"/>
      <c r="C180" s="4"/>
      <c r="D180" s="5"/>
      <c r="O180" s="5"/>
      <c r="P180" s="7"/>
    </row>
    <row r="181" spans="1:16" x14ac:dyDescent="0.25">
      <c r="A181" s="4" t="s">
        <v>85</v>
      </c>
      <c r="B181" t="s">
        <v>86</v>
      </c>
      <c r="C181" s="4" t="s">
        <v>144</v>
      </c>
      <c r="D181" s="5">
        <v>43164</v>
      </c>
      <c r="E181" t="s">
        <v>145</v>
      </c>
      <c r="F181" t="s">
        <v>146</v>
      </c>
      <c r="G181" t="str">
        <f>LEFT(F181,4)</f>
        <v>1065</v>
      </c>
      <c r="H181" t="s">
        <v>16</v>
      </c>
      <c r="I181" t="s">
        <v>17</v>
      </c>
      <c r="J181" t="s">
        <v>90</v>
      </c>
      <c r="K181" t="s">
        <v>263</v>
      </c>
      <c r="L181" t="s">
        <v>134</v>
      </c>
      <c r="M181" t="s">
        <v>20</v>
      </c>
      <c r="N181" t="s">
        <v>19</v>
      </c>
      <c r="O181" s="5"/>
      <c r="P181" s="8">
        <v>33402300</v>
      </c>
    </row>
    <row r="182" spans="1:16" x14ac:dyDescent="0.25">
      <c r="A182" s="4" t="s">
        <v>85</v>
      </c>
      <c r="B182" t="s">
        <v>86</v>
      </c>
      <c r="C182" s="4" t="s">
        <v>144</v>
      </c>
      <c r="D182" s="5">
        <v>43164</v>
      </c>
      <c r="E182" t="s">
        <v>145</v>
      </c>
      <c r="F182" t="s">
        <v>146</v>
      </c>
      <c r="G182" t="str">
        <f t="shared" ref="G182:G183" si="34">LEFT(F182,4)</f>
        <v>1065</v>
      </c>
      <c r="H182" t="s">
        <v>16</v>
      </c>
      <c r="I182" t="s">
        <v>17</v>
      </c>
      <c r="J182" t="s">
        <v>90</v>
      </c>
      <c r="K182" t="s">
        <v>263</v>
      </c>
      <c r="L182" t="s">
        <v>252</v>
      </c>
      <c r="M182" t="s">
        <v>20</v>
      </c>
      <c r="N182" t="s">
        <v>19</v>
      </c>
      <c r="O182" s="5"/>
      <c r="P182" s="6">
        <v>2378900</v>
      </c>
    </row>
    <row r="183" spans="1:16" x14ac:dyDescent="0.25">
      <c r="A183" s="4" t="s">
        <v>323</v>
      </c>
      <c r="B183" t="s">
        <v>324</v>
      </c>
      <c r="C183" s="4" t="s">
        <v>325</v>
      </c>
      <c r="D183" s="5">
        <v>40544</v>
      </c>
      <c r="E183" t="s">
        <v>145</v>
      </c>
      <c r="F183" t="s">
        <v>146</v>
      </c>
      <c r="G183" t="str">
        <f t="shared" si="34"/>
        <v>1065</v>
      </c>
      <c r="H183" t="s">
        <v>16</v>
      </c>
      <c r="I183" t="s">
        <v>17</v>
      </c>
      <c r="J183" t="s">
        <v>90</v>
      </c>
      <c r="K183" t="s">
        <v>263</v>
      </c>
      <c r="L183" t="s">
        <v>18</v>
      </c>
      <c r="M183" t="s">
        <v>20</v>
      </c>
      <c r="N183" t="s">
        <v>19</v>
      </c>
      <c r="O183" s="5"/>
      <c r="P183" s="6">
        <v>2831200</v>
      </c>
    </row>
    <row r="184" spans="1:16" x14ac:dyDescent="0.25">
      <c r="A184" s="4"/>
      <c r="C184" s="4"/>
      <c r="D184" s="5"/>
      <c r="O184" s="5"/>
      <c r="P184" s="7">
        <f>SUM(P181:P182)</f>
        <v>35781200</v>
      </c>
    </row>
    <row r="185" spans="1:16" x14ac:dyDescent="0.25">
      <c r="A185" s="4"/>
      <c r="C185" s="4"/>
      <c r="D185" s="5"/>
      <c r="O185" s="5"/>
      <c r="P185" s="6"/>
    </row>
    <row r="186" spans="1:16" x14ac:dyDescent="0.25">
      <c r="A186" s="4"/>
      <c r="C186" s="4"/>
      <c r="D186" s="5"/>
      <c r="G186" s="4"/>
      <c r="O186" s="5"/>
      <c r="P186" s="6"/>
    </row>
    <row r="187" spans="1:16" x14ac:dyDescent="0.25">
      <c r="A187" s="4" t="s">
        <v>22</v>
      </c>
      <c r="B187" t="s">
        <v>23</v>
      </c>
      <c r="C187" s="4" t="s">
        <v>139</v>
      </c>
      <c r="D187" s="5">
        <v>44510</v>
      </c>
      <c r="E187" t="s">
        <v>140</v>
      </c>
      <c r="F187" t="s">
        <v>141</v>
      </c>
      <c r="G187" t="str">
        <f>LEFT(F187,4)</f>
        <v>1076</v>
      </c>
      <c r="H187" t="s">
        <v>16</v>
      </c>
      <c r="I187" t="s">
        <v>17</v>
      </c>
      <c r="J187" t="s">
        <v>142</v>
      </c>
      <c r="K187" t="s">
        <v>143</v>
      </c>
      <c r="L187" t="s">
        <v>21</v>
      </c>
      <c r="M187" t="s">
        <v>19</v>
      </c>
      <c r="N187" t="s">
        <v>19</v>
      </c>
      <c r="O187" s="5"/>
      <c r="P187" s="7">
        <v>33456100</v>
      </c>
    </row>
    <row r="188" spans="1:16" x14ac:dyDescent="0.25">
      <c r="A188" s="4"/>
      <c r="C188" s="4"/>
      <c r="D188" s="5"/>
      <c r="O188" s="5"/>
      <c r="P188" s="7"/>
    </row>
    <row r="189" spans="1:16" x14ac:dyDescent="0.25">
      <c r="A189" s="4"/>
      <c r="C189" s="4"/>
      <c r="D189" s="5"/>
      <c r="O189" s="5"/>
      <c r="P189" s="7"/>
    </row>
    <row r="190" spans="1:16" x14ac:dyDescent="0.25">
      <c r="A190" s="4" t="s">
        <v>85</v>
      </c>
      <c r="B190" t="s">
        <v>86</v>
      </c>
      <c r="C190" s="4" t="s">
        <v>193</v>
      </c>
      <c r="D190" s="5">
        <v>42005</v>
      </c>
      <c r="E190" t="s">
        <v>194</v>
      </c>
      <c r="F190" t="s">
        <v>195</v>
      </c>
      <c r="G190" t="str">
        <f t="shared" ref="G190:G192" si="35">LEFT(F190,4)</f>
        <v>1064</v>
      </c>
      <c r="H190" t="s">
        <v>16</v>
      </c>
      <c r="I190" t="s">
        <v>17</v>
      </c>
      <c r="J190" t="s">
        <v>90</v>
      </c>
      <c r="K190" t="s">
        <v>281</v>
      </c>
      <c r="L190" t="s">
        <v>91</v>
      </c>
      <c r="M190" t="s">
        <v>20</v>
      </c>
      <c r="N190" t="s">
        <v>20</v>
      </c>
      <c r="O190" s="5">
        <v>45632</v>
      </c>
      <c r="P190" s="6">
        <v>29690900</v>
      </c>
    </row>
    <row r="191" spans="1:16" x14ac:dyDescent="0.25">
      <c r="A191" s="4" t="s">
        <v>85</v>
      </c>
      <c r="B191" t="s">
        <v>86</v>
      </c>
      <c r="C191" s="4" t="s">
        <v>193</v>
      </c>
      <c r="D191" s="5">
        <v>42005</v>
      </c>
      <c r="E191" t="s">
        <v>194</v>
      </c>
      <c r="F191" t="s">
        <v>195</v>
      </c>
      <c r="G191" t="str">
        <f t="shared" si="35"/>
        <v>1064</v>
      </c>
      <c r="H191" t="s">
        <v>16</v>
      </c>
      <c r="I191" t="s">
        <v>17</v>
      </c>
      <c r="J191" t="s">
        <v>90</v>
      </c>
      <c r="K191" t="s">
        <v>281</v>
      </c>
      <c r="L191" t="s">
        <v>91</v>
      </c>
      <c r="M191" t="s">
        <v>20</v>
      </c>
      <c r="N191" t="s">
        <v>20</v>
      </c>
      <c r="O191" s="5">
        <v>45632</v>
      </c>
      <c r="P191" s="6">
        <v>539800</v>
      </c>
    </row>
    <row r="192" spans="1:16" x14ac:dyDescent="0.25">
      <c r="A192" s="4" t="s">
        <v>85</v>
      </c>
      <c r="B192" t="s">
        <v>86</v>
      </c>
      <c r="C192" s="4" t="s">
        <v>193</v>
      </c>
      <c r="D192" s="5">
        <v>42005</v>
      </c>
      <c r="E192" t="s">
        <v>194</v>
      </c>
      <c r="F192" t="s">
        <v>195</v>
      </c>
      <c r="G192" t="str">
        <f t="shared" si="35"/>
        <v>1064</v>
      </c>
      <c r="H192" t="s">
        <v>16</v>
      </c>
      <c r="I192" t="s">
        <v>17</v>
      </c>
      <c r="J192" t="s">
        <v>90</v>
      </c>
      <c r="K192" t="s">
        <v>281</v>
      </c>
      <c r="L192" t="s">
        <v>250</v>
      </c>
      <c r="M192" t="s">
        <v>20</v>
      </c>
      <c r="N192" t="s">
        <v>20</v>
      </c>
      <c r="O192" s="5">
        <v>45632</v>
      </c>
      <c r="P192" s="6">
        <v>3183400</v>
      </c>
    </row>
    <row r="193" spans="1:16" x14ac:dyDescent="0.25">
      <c r="A193" s="4"/>
      <c r="C193" s="4"/>
      <c r="D193" s="5"/>
      <c r="O193" s="5"/>
      <c r="P193" s="7">
        <f>SUM(P190:P192)</f>
        <v>33414100</v>
      </c>
    </row>
    <row r="194" spans="1:16" x14ac:dyDescent="0.25">
      <c r="A194" s="4"/>
      <c r="C194" s="4"/>
      <c r="D194" s="5"/>
      <c r="O194" s="5"/>
      <c r="P194" s="7"/>
    </row>
    <row r="195" spans="1:16" x14ac:dyDescent="0.25">
      <c r="A195" s="4" t="s">
        <v>85</v>
      </c>
      <c r="B195" t="s">
        <v>86</v>
      </c>
      <c r="C195" s="4" t="s">
        <v>167</v>
      </c>
      <c r="D195" s="5">
        <v>42005</v>
      </c>
      <c r="E195" t="s">
        <v>168</v>
      </c>
      <c r="F195" t="s">
        <v>169</v>
      </c>
      <c r="G195" t="str">
        <f>LEFT(F195,4)</f>
        <v>1068</v>
      </c>
      <c r="H195" t="s">
        <v>16</v>
      </c>
      <c r="I195" t="s">
        <v>17</v>
      </c>
      <c r="J195" t="s">
        <v>90</v>
      </c>
      <c r="K195" t="s">
        <v>268</v>
      </c>
      <c r="L195" t="s">
        <v>91</v>
      </c>
      <c r="M195" t="s">
        <v>20</v>
      </c>
      <c r="N195" t="s">
        <v>20</v>
      </c>
      <c r="O195" s="5">
        <v>45632</v>
      </c>
      <c r="P195" s="6">
        <v>30660500</v>
      </c>
    </row>
    <row r="196" spans="1:16" x14ac:dyDescent="0.25">
      <c r="A196" s="4" t="s">
        <v>85</v>
      </c>
      <c r="B196" t="s">
        <v>86</v>
      </c>
      <c r="C196" s="4" t="s">
        <v>167</v>
      </c>
      <c r="D196" s="5">
        <v>42005</v>
      </c>
      <c r="E196" t="s">
        <v>168</v>
      </c>
      <c r="F196" t="s">
        <v>169</v>
      </c>
      <c r="G196" t="str">
        <f t="shared" ref="G196" si="36">LEFT(F196,4)</f>
        <v>1068</v>
      </c>
      <c r="H196" t="s">
        <v>16</v>
      </c>
      <c r="I196" t="s">
        <v>17</v>
      </c>
      <c r="J196" t="s">
        <v>90</v>
      </c>
      <c r="K196" t="s">
        <v>268</v>
      </c>
      <c r="L196" t="s">
        <v>250</v>
      </c>
      <c r="M196" t="s">
        <v>20</v>
      </c>
      <c r="N196" t="s">
        <v>20</v>
      </c>
      <c r="O196" s="5">
        <v>45632</v>
      </c>
      <c r="P196" s="6">
        <v>2429200</v>
      </c>
    </row>
    <row r="197" spans="1:16" x14ac:dyDescent="0.25">
      <c r="A197" s="4"/>
      <c r="C197" s="4"/>
      <c r="D197" s="5"/>
      <c r="O197" s="5"/>
      <c r="P197" s="7">
        <f>SUM(P195:P196)</f>
        <v>33089700</v>
      </c>
    </row>
    <row r="198" spans="1:16" x14ac:dyDescent="0.25">
      <c r="A198" s="4"/>
      <c r="C198" s="4"/>
      <c r="D198" s="5"/>
      <c r="O198" s="5"/>
      <c r="P198" s="7"/>
    </row>
    <row r="199" spans="1:16" x14ac:dyDescent="0.25">
      <c r="A199" s="4" t="s">
        <v>85</v>
      </c>
      <c r="B199" t="s">
        <v>86</v>
      </c>
      <c r="C199" s="4" t="s">
        <v>161</v>
      </c>
      <c r="D199" s="5">
        <v>42005</v>
      </c>
      <c r="E199" t="s">
        <v>162</v>
      </c>
      <c r="F199" t="s">
        <v>163</v>
      </c>
      <c r="G199" t="str">
        <f>LEFT(F199,4)</f>
        <v>1017</v>
      </c>
      <c r="H199" t="s">
        <v>16</v>
      </c>
      <c r="I199" t="s">
        <v>17</v>
      </c>
      <c r="J199" t="s">
        <v>90</v>
      </c>
      <c r="K199" t="s">
        <v>264</v>
      </c>
      <c r="L199" t="s">
        <v>91</v>
      </c>
      <c r="M199" t="s">
        <v>19</v>
      </c>
      <c r="N199" t="s">
        <v>19</v>
      </c>
      <c r="O199" s="5">
        <v>44589</v>
      </c>
      <c r="P199" s="6">
        <v>31657900</v>
      </c>
    </row>
    <row r="200" spans="1:16" x14ac:dyDescent="0.25">
      <c r="A200" s="4" t="s">
        <v>85</v>
      </c>
      <c r="B200" t="s">
        <v>86</v>
      </c>
      <c r="C200" s="4" t="s">
        <v>161</v>
      </c>
      <c r="D200" s="5">
        <v>42005</v>
      </c>
      <c r="E200" t="s">
        <v>162</v>
      </c>
      <c r="F200" t="s">
        <v>163</v>
      </c>
      <c r="G200" t="str">
        <f t="shared" ref="G200" si="37">LEFT(F200,4)</f>
        <v>1017</v>
      </c>
      <c r="H200" t="s">
        <v>16</v>
      </c>
      <c r="I200" t="s">
        <v>17</v>
      </c>
      <c r="J200" t="s">
        <v>90</v>
      </c>
      <c r="K200" t="s">
        <v>264</v>
      </c>
      <c r="L200" t="s">
        <v>250</v>
      </c>
      <c r="M200" t="s">
        <v>19</v>
      </c>
      <c r="N200" t="s">
        <v>19</v>
      </c>
      <c r="O200" s="5">
        <v>44589</v>
      </c>
      <c r="P200" s="6">
        <v>1356300</v>
      </c>
    </row>
    <row r="201" spans="1:16" x14ac:dyDescent="0.25">
      <c r="A201" s="4"/>
      <c r="C201" s="4"/>
      <c r="D201" s="5"/>
      <c r="O201" s="5"/>
      <c r="P201" s="7">
        <f>SUM(P199:P200)</f>
        <v>33014200</v>
      </c>
    </row>
    <row r="202" spans="1:16" x14ac:dyDescent="0.25">
      <c r="A202" s="4"/>
      <c r="C202" s="4"/>
      <c r="D202" s="5"/>
      <c r="O202" s="5"/>
      <c r="P202" s="7"/>
    </row>
    <row r="203" spans="1:16" x14ac:dyDescent="0.25">
      <c r="A203" s="4" t="s">
        <v>70</v>
      </c>
      <c r="B203" t="s">
        <v>71</v>
      </c>
      <c r="C203" s="4" t="s">
        <v>364</v>
      </c>
      <c r="D203" s="5">
        <v>39083</v>
      </c>
      <c r="E203" t="s">
        <v>365</v>
      </c>
      <c r="F203" t="s">
        <v>366</v>
      </c>
      <c r="G203" t="str">
        <f t="shared" ref="G203:G207" si="38">LEFT(F203,4)</f>
        <v>1032</v>
      </c>
      <c r="H203" t="s">
        <v>16</v>
      </c>
      <c r="I203" t="s">
        <v>367</v>
      </c>
      <c r="J203" t="s">
        <v>368</v>
      </c>
      <c r="K203" t="s">
        <v>369</v>
      </c>
      <c r="L203" t="s">
        <v>18</v>
      </c>
      <c r="M203" t="s">
        <v>19</v>
      </c>
      <c r="N203" t="s">
        <v>19</v>
      </c>
      <c r="O203" s="5"/>
      <c r="P203" s="6">
        <v>1419982</v>
      </c>
    </row>
    <row r="204" spans="1:16" x14ac:dyDescent="0.25">
      <c r="A204" s="4" t="s">
        <v>70</v>
      </c>
      <c r="B204" t="s">
        <v>71</v>
      </c>
      <c r="C204" s="4" t="s">
        <v>364</v>
      </c>
      <c r="D204" s="5">
        <v>39083</v>
      </c>
      <c r="E204" t="s">
        <v>365</v>
      </c>
      <c r="F204" t="s">
        <v>366</v>
      </c>
      <c r="G204" t="str">
        <f t="shared" si="38"/>
        <v>1032</v>
      </c>
      <c r="H204" t="s">
        <v>16</v>
      </c>
      <c r="I204" t="s">
        <v>367</v>
      </c>
      <c r="J204" t="s">
        <v>368</v>
      </c>
      <c r="K204" t="s">
        <v>369</v>
      </c>
      <c r="L204" t="s">
        <v>21</v>
      </c>
      <c r="M204" t="s">
        <v>19</v>
      </c>
      <c r="N204" t="s">
        <v>19</v>
      </c>
      <c r="O204" s="5"/>
      <c r="P204" s="6">
        <v>10460565</v>
      </c>
    </row>
    <row r="205" spans="1:16" x14ac:dyDescent="0.25">
      <c r="A205" s="4" t="s">
        <v>70</v>
      </c>
      <c r="B205" t="s">
        <v>71</v>
      </c>
      <c r="C205" s="4" t="s">
        <v>364</v>
      </c>
      <c r="D205" s="5">
        <v>39083</v>
      </c>
      <c r="E205" t="s">
        <v>365</v>
      </c>
      <c r="F205" t="s">
        <v>366</v>
      </c>
      <c r="G205" t="str">
        <f t="shared" si="38"/>
        <v>1032</v>
      </c>
      <c r="H205" t="s">
        <v>16</v>
      </c>
      <c r="I205" t="s">
        <v>367</v>
      </c>
      <c r="J205" t="s">
        <v>368</v>
      </c>
      <c r="K205" t="s">
        <v>369</v>
      </c>
      <c r="L205" t="s">
        <v>18</v>
      </c>
      <c r="M205" t="s">
        <v>19</v>
      </c>
      <c r="N205" t="s">
        <v>19</v>
      </c>
      <c r="O205" s="5"/>
      <c r="P205" s="6">
        <v>1713</v>
      </c>
    </row>
    <row r="206" spans="1:16" x14ac:dyDescent="0.25">
      <c r="A206" s="4" t="s">
        <v>70</v>
      </c>
      <c r="B206" t="s">
        <v>71</v>
      </c>
      <c r="C206" s="4" t="s">
        <v>364</v>
      </c>
      <c r="D206" s="5">
        <v>39083</v>
      </c>
      <c r="E206" t="s">
        <v>365</v>
      </c>
      <c r="F206" t="s">
        <v>366</v>
      </c>
      <c r="G206" t="str">
        <f t="shared" si="38"/>
        <v>1032</v>
      </c>
      <c r="H206" t="s">
        <v>16</v>
      </c>
      <c r="I206" t="s">
        <v>367</v>
      </c>
      <c r="J206" t="s">
        <v>368</v>
      </c>
      <c r="K206" t="s">
        <v>370</v>
      </c>
      <c r="L206" t="s">
        <v>21</v>
      </c>
      <c r="M206" t="s">
        <v>19</v>
      </c>
      <c r="N206" t="s">
        <v>19</v>
      </c>
      <c r="O206" s="5"/>
      <c r="P206" s="6">
        <v>173563</v>
      </c>
    </row>
    <row r="207" spans="1:16" x14ac:dyDescent="0.25">
      <c r="A207" s="4" t="s">
        <v>70</v>
      </c>
      <c r="B207" t="s">
        <v>71</v>
      </c>
      <c r="C207" s="4" t="s">
        <v>364</v>
      </c>
      <c r="D207" s="5">
        <v>39083</v>
      </c>
      <c r="E207" t="s">
        <v>365</v>
      </c>
      <c r="F207" t="s">
        <v>366</v>
      </c>
      <c r="G207" t="str">
        <f t="shared" si="38"/>
        <v>1032</v>
      </c>
      <c r="H207" t="s">
        <v>16</v>
      </c>
      <c r="I207" t="s">
        <v>367</v>
      </c>
      <c r="J207" t="s">
        <v>368</v>
      </c>
      <c r="K207" t="s">
        <v>371</v>
      </c>
      <c r="L207" t="s">
        <v>21</v>
      </c>
      <c r="M207" t="s">
        <v>19</v>
      </c>
      <c r="N207" t="s">
        <v>19</v>
      </c>
      <c r="O207" s="5"/>
      <c r="P207" s="6">
        <v>388082</v>
      </c>
    </row>
    <row r="208" spans="1:16" x14ac:dyDescent="0.25">
      <c r="A208" s="21" t="s">
        <v>70</v>
      </c>
      <c r="B208" s="18" t="s">
        <v>71</v>
      </c>
      <c r="C208" s="21" t="s">
        <v>373</v>
      </c>
      <c r="D208" s="19">
        <v>39083</v>
      </c>
      <c r="E208" s="18" t="s">
        <v>365</v>
      </c>
      <c r="F208" s="18" t="s">
        <v>366</v>
      </c>
      <c r="G208" s="18" t="str">
        <f t="shared" ref="G208" si="39">LEFT(F208,4)</f>
        <v>1032</v>
      </c>
      <c r="H208" s="18" t="s">
        <v>16</v>
      </c>
      <c r="I208" s="18" t="s">
        <v>367</v>
      </c>
      <c r="J208" s="18" t="s">
        <v>368</v>
      </c>
      <c r="K208" s="18" t="s">
        <v>373</v>
      </c>
      <c r="L208" s="18" t="s">
        <v>372</v>
      </c>
      <c r="M208" s="18" t="s">
        <v>19</v>
      </c>
      <c r="N208" s="18" t="s">
        <v>19</v>
      </c>
      <c r="O208" s="19"/>
      <c r="P208" s="20">
        <v>20400000</v>
      </c>
    </row>
    <row r="209" spans="1:16" x14ac:dyDescent="0.25">
      <c r="A209" s="4"/>
      <c r="C209" s="4"/>
      <c r="D209" s="5"/>
      <c r="O209" s="5"/>
      <c r="P209" s="7">
        <f>SUM(P203:P208)</f>
        <v>32843905</v>
      </c>
    </row>
    <row r="210" spans="1:16" x14ac:dyDescent="0.25">
      <c r="A210" s="4"/>
      <c r="C210" s="4"/>
      <c r="D210" s="5"/>
      <c r="O210" s="5"/>
      <c r="P210" s="7"/>
    </row>
    <row r="211" spans="1:16" x14ac:dyDescent="0.25">
      <c r="A211" s="4" t="s">
        <v>60</v>
      </c>
      <c r="B211" t="s">
        <v>61</v>
      </c>
      <c r="C211" s="4" t="s">
        <v>92</v>
      </c>
      <c r="D211" s="5">
        <v>44562</v>
      </c>
      <c r="E211" t="s">
        <v>152</v>
      </c>
      <c r="F211" t="s">
        <v>153</v>
      </c>
      <c r="G211" t="str">
        <f>LEFT(F211,4)</f>
        <v>1017</v>
      </c>
      <c r="H211" t="s">
        <v>16</v>
      </c>
      <c r="I211" t="s">
        <v>17</v>
      </c>
      <c r="J211" t="s">
        <v>65</v>
      </c>
      <c r="L211" t="s">
        <v>21</v>
      </c>
      <c r="M211" t="s">
        <v>19</v>
      </c>
      <c r="N211" t="s">
        <v>19</v>
      </c>
      <c r="O211" s="5"/>
      <c r="P211" s="7">
        <v>32640000</v>
      </c>
    </row>
    <row r="212" spans="1:16" x14ac:dyDescent="0.25">
      <c r="A212" s="4"/>
      <c r="C212" s="4"/>
      <c r="D212" s="5"/>
      <c r="O212" s="5"/>
      <c r="P212" s="7"/>
    </row>
    <row r="213" spans="1:16" x14ac:dyDescent="0.25">
      <c r="A213" s="4" t="s">
        <v>85</v>
      </c>
      <c r="B213" t="s">
        <v>86</v>
      </c>
      <c r="C213" s="4" t="s">
        <v>202</v>
      </c>
      <c r="D213" s="5">
        <v>42583</v>
      </c>
      <c r="E213" t="s">
        <v>203</v>
      </c>
      <c r="F213" t="s">
        <v>204</v>
      </c>
      <c r="G213" t="str">
        <f>LEFT(F213,4)</f>
        <v>1062</v>
      </c>
      <c r="H213" t="s">
        <v>16</v>
      </c>
      <c r="I213" t="s">
        <v>17</v>
      </c>
      <c r="J213" t="s">
        <v>90</v>
      </c>
      <c r="K213" t="s">
        <v>289</v>
      </c>
      <c r="L213" t="s">
        <v>91</v>
      </c>
      <c r="M213" t="s">
        <v>20</v>
      </c>
      <c r="N213" t="s">
        <v>19</v>
      </c>
      <c r="O213" s="5"/>
      <c r="P213" s="6">
        <v>29434400</v>
      </c>
    </row>
    <row r="214" spans="1:16" x14ac:dyDescent="0.25">
      <c r="A214" s="4" t="s">
        <v>85</v>
      </c>
      <c r="B214" t="s">
        <v>86</v>
      </c>
      <c r="C214" s="4" t="s">
        <v>202</v>
      </c>
      <c r="D214" s="5">
        <v>42583</v>
      </c>
      <c r="E214" t="s">
        <v>203</v>
      </c>
      <c r="F214" t="s">
        <v>204</v>
      </c>
      <c r="G214" t="str">
        <f t="shared" ref="G214:G215" si="40">LEFT(F214,4)</f>
        <v>1062</v>
      </c>
      <c r="H214" t="s">
        <v>16</v>
      </c>
      <c r="I214" t="s">
        <v>17</v>
      </c>
      <c r="J214" t="s">
        <v>90</v>
      </c>
      <c r="K214" t="s">
        <v>289</v>
      </c>
      <c r="L214" t="s">
        <v>250</v>
      </c>
      <c r="M214" t="s">
        <v>20</v>
      </c>
      <c r="N214" t="s">
        <v>19</v>
      </c>
      <c r="O214" s="5"/>
      <c r="P214" s="6">
        <v>1921100</v>
      </c>
    </row>
    <row r="215" spans="1:16" x14ac:dyDescent="0.25">
      <c r="A215" s="4" t="s">
        <v>85</v>
      </c>
      <c r="B215" t="s">
        <v>86</v>
      </c>
      <c r="C215" s="4" t="s">
        <v>202</v>
      </c>
      <c r="D215" s="5">
        <v>42583</v>
      </c>
      <c r="E215" t="s">
        <v>203</v>
      </c>
      <c r="F215" t="s">
        <v>204</v>
      </c>
      <c r="G215" t="str">
        <f t="shared" si="40"/>
        <v>1062</v>
      </c>
      <c r="H215" t="s">
        <v>16</v>
      </c>
      <c r="I215" t="s">
        <v>17</v>
      </c>
      <c r="J215" t="s">
        <v>90</v>
      </c>
      <c r="K215" t="s">
        <v>289</v>
      </c>
      <c r="L215" t="s">
        <v>250</v>
      </c>
      <c r="M215" t="s">
        <v>20</v>
      </c>
      <c r="N215" t="s">
        <v>19</v>
      </c>
      <c r="O215" s="5"/>
      <c r="P215" s="6">
        <v>1203500</v>
      </c>
    </row>
    <row r="216" spans="1:16" x14ac:dyDescent="0.25">
      <c r="A216" s="4"/>
      <c r="C216" s="4"/>
      <c r="D216" s="5"/>
      <c r="O216" s="5"/>
      <c r="P216" s="7">
        <f>SUM(P213:P215)</f>
        <v>32559000</v>
      </c>
    </row>
    <row r="217" spans="1:16" x14ac:dyDescent="0.25">
      <c r="A217" s="4"/>
      <c r="C217" s="4"/>
      <c r="D217" s="5"/>
      <c r="O217" s="5"/>
      <c r="P217" s="7"/>
    </row>
    <row r="218" spans="1:16" x14ac:dyDescent="0.25">
      <c r="A218" s="4" t="s">
        <v>22</v>
      </c>
      <c r="B218" t="s">
        <v>23</v>
      </c>
      <c r="C218" s="4" t="s">
        <v>174</v>
      </c>
      <c r="D218" s="5">
        <v>43922</v>
      </c>
      <c r="E218" t="s">
        <v>175</v>
      </c>
      <c r="F218" t="s">
        <v>176</v>
      </c>
      <c r="G218" t="str">
        <f>LEFT(F218,4)</f>
        <v>1064</v>
      </c>
      <c r="H218" t="s">
        <v>16</v>
      </c>
      <c r="I218" t="s">
        <v>17</v>
      </c>
      <c r="J218" t="s">
        <v>177</v>
      </c>
      <c r="K218" t="s">
        <v>178</v>
      </c>
      <c r="L218" t="s">
        <v>21</v>
      </c>
      <c r="M218" t="s">
        <v>20</v>
      </c>
      <c r="N218" t="s">
        <v>20</v>
      </c>
      <c r="O218" s="5">
        <v>42644</v>
      </c>
      <c r="P218" s="8">
        <v>30515200</v>
      </c>
    </row>
    <row r="219" spans="1:16" x14ac:dyDescent="0.25">
      <c r="A219" s="4" t="s">
        <v>274</v>
      </c>
      <c r="B219" t="s">
        <v>275</v>
      </c>
      <c r="C219" s="4" t="s">
        <v>277</v>
      </c>
      <c r="D219" s="5">
        <v>43922</v>
      </c>
      <c r="E219" t="s">
        <v>175</v>
      </c>
      <c r="F219" t="s">
        <v>176</v>
      </c>
      <c r="G219" t="str">
        <f t="shared" ref="G219" si="41">LEFT(F219,4)</f>
        <v>1064</v>
      </c>
      <c r="H219" t="s">
        <v>16</v>
      </c>
      <c r="I219" t="s">
        <v>17</v>
      </c>
      <c r="J219" t="s">
        <v>278</v>
      </c>
      <c r="K219" t="s">
        <v>279</v>
      </c>
      <c r="L219" t="s">
        <v>18</v>
      </c>
      <c r="M219" t="s">
        <v>20</v>
      </c>
      <c r="N219" t="s">
        <v>19</v>
      </c>
      <c r="O219" s="5"/>
      <c r="P219" s="6">
        <v>1665600</v>
      </c>
    </row>
    <row r="220" spans="1:16" x14ac:dyDescent="0.25">
      <c r="A220" s="4"/>
      <c r="C220" s="4"/>
      <c r="D220" s="5"/>
      <c r="O220" s="5"/>
      <c r="P220" s="7">
        <f>SUM(P218:P219)</f>
        <v>32180800</v>
      </c>
    </row>
    <row r="221" spans="1:16" x14ac:dyDescent="0.25">
      <c r="A221" s="4"/>
      <c r="C221" s="4"/>
      <c r="D221" s="5"/>
      <c r="O221" s="5"/>
      <c r="P221" s="7"/>
    </row>
    <row r="222" spans="1:16" x14ac:dyDescent="0.25">
      <c r="A222" s="4" t="s">
        <v>85</v>
      </c>
      <c r="B222" t="s">
        <v>86</v>
      </c>
      <c r="C222" s="4" t="s">
        <v>208</v>
      </c>
      <c r="D222" s="5">
        <v>42005</v>
      </c>
      <c r="E222" t="s">
        <v>209</v>
      </c>
      <c r="F222" t="s">
        <v>210</v>
      </c>
      <c r="G222" t="str">
        <f>LEFT(F222,4)</f>
        <v>1102</v>
      </c>
      <c r="H222" t="s">
        <v>16</v>
      </c>
      <c r="I222" t="s">
        <v>17</v>
      </c>
      <c r="J222" t="s">
        <v>90</v>
      </c>
      <c r="K222" t="s">
        <v>329</v>
      </c>
      <c r="L222" t="s">
        <v>91</v>
      </c>
      <c r="M222" t="s">
        <v>20</v>
      </c>
      <c r="N222" t="s">
        <v>20</v>
      </c>
      <c r="O222" s="5">
        <v>45643</v>
      </c>
      <c r="P222" s="6">
        <v>29142900</v>
      </c>
    </row>
    <row r="223" spans="1:16" x14ac:dyDescent="0.25">
      <c r="A223" s="4" t="s">
        <v>85</v>
      </c>
      <c r="B223" t="s">
        <v>86</v>
      </c>
      <c r="C223" s="4" t="s">
        <v>208</v>
      </c>
      <c r="D223" s="5">
        <v>42005</v>
      </c>
      <c r="E223" t="s">
        <v>209</v>
      </c>
      <c r="F223" t="s">
        <v>210</v>
      </c>
      <c r="G223" t="str">
        <f t="shared" ref="G223:G224" si="42">LEFT(F223,4)</f>
        <v>1102</v>
      </c>
      <c r="H223" t="s">
        <v>16</v>
      </c>
      <c r="I223" t="s">
        <v>17</v>
      </c>
      <c r="J223" t="s">
        <v>90</v>
      </c>
      <c r="K223" t="s">
        <v>329</v>
      </c>
      <c r="L223" t="s">
        <v>250</v>
      </c>
      <c r="M223" t="s">
        <v>20</v>
      </c>
      <c r="N223" t="s">
        <v>19</v>
      </c>
      <c r="O223" s="5"/>
      <c r="P223" s="6">
        <v>3030900</v>
      </c>
    </row>
    <row r="224" spans="1:16" x14ac:dyDescent="0.25">
      <c r="A224" s="4" t="s">
        <v>326</v>
      </c>
      <c r="B224" t="s">
        <v>327</v>
      </c>
      <c r="C224" s="4" t="s">
        <v>328</v>
      </c>
      <c r="D224" s="5">
        <v>43306</v>
      </c>
      <c r="E224" t="s">
        <v>209</v>
      </c>
      <c r="F224" t="s">
        <v>210</v>
      </c>
      <c r="G224" t="str">
        <f t="shared" si="42"/>
        <v>1102</v>
      </c>
      <c r="H224" t="s">
        <v>16</v>
      </c>
      <c r="I224" t="s">
        <v>17</v>
      </c>
      <c r="J224" t="s">
        <v>90</v>
      </c>
      <c r="K224" t="s">
        <v>329</v>
      </c>
      <c r="L224" t="s">
        <v>21</v>
      </c>
      <c r="M224" t="s">
        <v>20</v>
      </c>
      <c r="N224" t="s">
        <v>19</v>
      </c>
      <c r="O224" s="5"/>
      <c r="P224" s="6">
        <v>600300</v>
      </c>
    </row>
    <row r="225" spans="1:16" x14ac:dyDescent="0.25">
      <c r="P225" s="7">
        <f>SUM(P222:P223)</f>
        <v>32173800</v>
      </c>
    </row>
    <row r="226" spans="1:16" x14ac:dyDescent="0.25">
      <c r="A226" s="4"/>
      <c r="C226" s="4"/>
      <c r="D226" s="5"/>
      <c r="O226" s="5"/>
      <c r="P226" s="7"/>
    </row>
    <row r="227" spans="1:16" x14ac:dyDescent="0.25">
      <c r="A227" s="4" t="s">
        <v>22</v>
      </c>
      <c r="B227" t="s">
        <v>23</v>
      </c>
      <c r="C227" s="4" t="s">
        <v>154</v>
      </c>
      <c r="D227" s="5">
        <v>42005</v>
      </c>
      <c r="E227" t="s">
        <v>155</v>
      </c>
      <c r="F227" t="s">
        <v>156</v>
      </c>
      <c r="G227" t="str">
        <f>LEFT(F227,4)</f>
        <v>1102</v>
      </c>
      <c r="H227" t="s">
        <v>157</v>
      </c>
      <c r="I227" t="s">
        <v>17</v>
      </c>
      <c r="J227" t="s">
        <v>110</v>
      </c>
      <c r="K227" t="s">
        <v>266</v>
      </c>
      <c r="L227" t="s">
        <v>21</v>
      </c>
      <c r="M227" t="s">
        <v>20</v>
      </c>
      <c r="N227" t="s">
        <v>20</v>
      </c>
      <c r="O227" s="5">
        <v>45252</v>
      </c>
      <c r="P227" s="7">
        <v>32040100</v>
      </c>
    </row>
    <row r="228" spans="1:16" x14ac:dyDescent="0.25">
      <c r="A228" s="4"/>
      <c r="C228" s="4"/>
      <c r="D228" s="5"/>
      <c r="O228" s="5"/>
      <c r="P228" s="7"/>
    </row>
    <row r="229" spans="1:16" x14ac:dyDescent="0.25">
      <c r="A229" s="4" t="s">
        <v>22</v>
      </c>
      <c r="B229" t="s">
        <v>23</v>
      </c>
      <c r="C229" s="4" t="s">
        <v>187</v>
      </c>
      <c r="D229" s="5">
        <v>43101</v>
      </c>
      <c r="E229" t="s">
        <v>188</v>
      </c>
      <c r="F229" t="s">
        <v>189</v>
      </c>
      <c r="G229" t="str">
        <f>LEFT(F229,4)</f>
        <v>1102</v>
      </c>
      <c r="H229" t="s">
        <v>16</v>
      </c>
      <c r="I229" t="s">
        <v>17</v>
      </c>
      <c r="J229" t="s">
        <v>177</v>
      </c>
      <c r="L229" t="s">
        <v>21</v>
      </c>
      <c r="M229" t="s">
        <v>19</v>
      </c>
      <c r="N229" t="s">
        <v>20</v>
      </c>
      <c r="O229" s="5">
        <v>44948</v>
      </c>
      <c r="P229" s="6">
        <v>29880200</v>
      </c>
    </row>
    <row r="230" spans="1:16" x14ac:dyDescent="0.25">
      <c r="A230" s="4" t="s">
        <v>274</v>
      </c>
      <c r="B230" t="s">
        <v>275</v>
      </c>
      <c r="C230" s="4" t="s">
        <v>276</v>
      </c>
      <c r="D230" s="5">
        <v>42005</v>
      </c>
      <c r="E230" t="s">
        <v>188</v>
      </c>
      <c r="F230" t="s">
        <v>189</v>
      </c>
      <c r="G230" t="str">
        <f t="shared" ref="G230" si="43">LEFT(F230,4)</f>
        <v>1102</v>
      </c>
      <c r="H230" t="s">
        <v>157</v>
      </c>
      <c r="I230" t="s">
        <v>17</v>
      </c>
      <c r="J230" t="s">
        <v>177</v>
      </c>
      <c r="L230" t="s">
        <v>18</v>
      </c>
      <c r="M230" t="s">
        <v>19</v>
      </c>
      <c r="N230" t="s">
        <v>20</v>
      </c>
      <c r="O230" s="5">
        <v>42180</v>
      </c>
      <c r="P230" s="6">
        <v>2027200</v>
      </c>
    </row>
    <row r="231" spans="1:16" x14ac:dyDescent="0.25">
      <c r="A231" s="4"/>
      <c r="C231" s="4"/>
      <c r="D231" s="5"/>
      <c r="O231" s="5"/>
      <c r="P231" s="7">
        <f>SUM(P229:P230)</f>
        <v>31907400</v>
      </c>
    </row>
    <row r="232" spans="1:16" x14ac:dyDescent="0.25">
      <c r="A232" s="4"/>
      <c r="C232" s="4"/>
      <c r="D232" s="5"/>
      <c r="O232" s="5"/>
      <c r="P232" s="7"/>
    </row>
    <row r="233" spans="1:16" x14ac:dyDescent="0.25">
      <c r="A233" s="4" t="s">
        <v>85</v>
      </c>
      <c r="B233" t="s">
        <v>86</v>
      </c>
      <c r="C233" s="4" t="s">
        <v>205</v>
      </c>
      <c r="D233" s="5">
        <v>42005</v>
      </c>
      <c r="E233" t="s">
        <v>206</v>
      </c>
      <c r="F233" t="s">
        <v>207</v>
      </c>
      <c r="G233" t="str">
        <f>LEFT(F233,4)</f>
        <v>1076</v>
      </c>
      <c r="H233" t="s">
        <v>16</v>
      </c>
      <c r="I233" t="s">
        <v>17</v>
      </c>
      <c r="J233" t="s">
        <v>90</v>
      </c>
      <c r="K233" t="s">
        <v>290</v>
      </c>
      <c r="L233" t="s">
        <v>134</v>
      </c>
      <c r="M233" t="s">
        <v>19</v>
      </c>
      <c r="N233" t="s">
        <v>20</v>
      </c>
      <c r="O233" s="5">
        <v>43895</v>
      </c>
      <c r="P233" s="6">
        <v>29396300</v>
      </c>
    </row>
    <row r="234" spans="1:16" x14ac:dyDescent="0.25">
      <c r="A234" s="4" t="s">
        <v>85</v>
      </c>
      <c r="B234" t="s">
        <v>86</v>
      </c>
      <c r="C234" s="4" t="s">
        <v>205</v>
      </c>
      <c r="D234" s="5">
        <v>42005</v>
      </c>
      <c r="E234" t="s">
        <v>206</v>
      </c>
      <c r="F234" t="s">
        <v>207</v>
      </c>
      <c r="G234" t="str">
        <f t="shared" ref="G234" si="44">LEFT(F234,4)</f>
        <v>1076</v>
      </c>
      <c r="H234" t="s">
        <v>16</v>
      </c>
      <c r="I234" t="s">
        <v>17</v>
      </c>
      <c r="J234" t="s">
        <v>90</v>
      </c>
      <c r="K234" t="s">
        <v>290</v>
      </c>
      <c r="L234" t="s">
        <v>252</v>
      </c>
      <c r="M234" t="s">
        <v>19</v>
      </c>
      <c r="N234" t="s">
        <v>20</v>
      </c>
      <c r="O234" s="5">
        <v>43895</v>
      </c>
      <c r="P234" s="6">
        <v>2285200</v>
      </c>
    </row>
    <row r="235" spans="1:16" x14ac:dyDescent="0.25">
      <c r="A235" s="4"/>
      <c r="C235" s="4"/>
      <c r="D235" s="5"/>
      <c r="O235" s="5"/>
      <c r="P235" s="7">
        <f>SUM(P233:P234)</f>
        <v>31681500</v>
      </c>
    </row>
    <row r="236" spans="1:16" x14ac:dyDescent="0.25">
      <c r="A236" s="4"/>
      <c r="C236" s="4"/>
      <c r="D236" s="5"/>
      <c r="O236" s="5"/>
      <c r="P236" s="7"/>
    </row>
    <row r="237" spans="1:16" x14ac:dyDescent="0.25">
      <c r="A237" s="4" t="s">
        <v>85</v>
      </c>
      <c r="B237" t="s">
        <v>86</v>
      </c>
      <c r="C237" s="4" t="s">
        <v>431</v>
      </c>
      <c r="D237" s="5">
        <v>42005</v>
      </c>
      <c r="E237" t="s">
        <v>432</v>
      </c>
      <c r="F237" t="s">
        <v>433</v>
      </c>
      <c r="G237" t="str">
        <f t="shared" ref="G237:G241" si="45">LEFT(F237,4)</f>
        <v>1102</v>
      </c>
      <c r="H237" t="s">
        <v>16</v>
      </c>
      <c r="I237" t="s">
        <v>17</v>
      </c>
      <c r="J237" t="s">
        <v>90</v>
      </c>
      <c r="L237" t="s">
        <v>91</v>
      </c>
      <c r="M237" t="s">
        <v>19</v>
      </c>
      <c r="N237" t="s">
        <v>20</v>
      </c>
      <c r="O237" s="5">
        <v>45643</v>
      </c>
      <c r="P237" s="6">
        <v>25155800</v>
      </c>
    </row>
    <row r="238" spans="1:16" x14ac:dyDescent="0.25">
      <c r="A238" s="4" t="s">
        <v>85</v>
      </c>
      <c r="B238" t="s">
        <v>86</v>
      </c>
      <c r="C238" s="4" t="s">
        <v>431</v>
      </c>
      <c r="D238" s="5">
        <v>42005</v>
      </c>
      <c r="E238" t="s">
        <v>432</v>
      </c>
      <c r="F238" t="s">
        <v>433</v>
      </c>
      <c r="G238" t="str">
        <f t="shared" si="45"/>
        <v>1102</v>
      </c>
      <c r="H238" t="s">
        <v>16</v>
      </c>
      <c r="I238" t="s">
        <v>17</v>
      </c>
      <c r="J238" t="s">
        <v>90</v>
      </c>
      <c r="L238" t="s">
        <v>91</v>
      </c>
      <c r="M238" t="s">
        <v>19</v>
      </c>
      <c r="N238" t="s">
        <v>20</v>
      </c>
      <c r="O238" s="5">
        <v>45643</v>
      </c>
      <c r="P238" s="6">
        <v>1980600</v>
      </c>
    </row>
    <row r="239" spans="1:16" x14ac:dyDescent="0.25">
      <c r="A239" s="4" t="s">
        <v>85</v>
      </c>
      <c r="B239" t="s">
        <v>86</v>
      </c>
      <c r="C239" s="4" t="s">
        <v>431</v>
      </c>
      <c r="D239" s="5">
        <v>42005</v>
      </c>
      <c r="E239" t="s">
        <v>432</v>
      </c>
      <c r="F239" t="s">
        <v>433</v>
      </c>
      <c r="G239" t="str">
        <f t="shared" si="45"/>
        <v>1102</v>
      </c>
      <c r="H239" t="s">
        <v>16</v>
      </c>
      <c r="I239" t="s">
        <v>17</v>
      </c>
      <c r="J239" t="s">
        <v>90</v>
      </c>
      <c r="L239" t="s">
        <v>250</v>
      </c>
      <c r="M239" t="s">
        <v>19</v>
      </c>
      <c r="N239" t="s">
        <v>20</v>
      </c>
      <c r="O239" s="5">
        <v>45643</v>
      </c>
      <c r="P239" s="6">
        <v>1833900</v>
      </c>
    </row>
    <row r="240" spans="1:16" x14ac:dyDescent="0.25">
      <c r="A240" s="4" t="s">
        <v>323</v>
      </c>
      <c r="B240" t="s">
        <v>324</v>
      </c>
      <c r="C240" s="4" t="s">
        <v>325</v>
      </c>
      <c r="D240" s="5">
        <v>40544</v>
      </c>
      <c r="E240" t="s">
        <v>432</v>
      </c>
      <c r="F240" t="s">
        <v>433</v>
      </c>
      <c r="G240" t="str">
        <f t="shared" si="45"/>
        <v>1102</v>
      </c>
      <c r="H240" t="s">
        <v>16</v>
      </c>
      <c r="I240" t="s">
        <v>17</v>
      </c>
      <c r="J240" t="s">
        <v>90</v>
      </c>
      <c r="K240" t="s">
        <v>434</v>
      </c>
      <c r="L240" t="s">
        <v>18</v>
      </c>
      <c r="M240" t="s">
        <v>19</v>
      </c>
      <c r="N240" t="s">
        <v>19</v>
      </c>
      <c r="O240" s="5"/>
      <c r="P240" s="6">
        <v>811400</v>
      </c>
    </row>
    <row r="241" spans="1:16" x14ac:dyDescent="0.25">
      <c r="A241" s="4" t="s">
        <v>323</v>
      </c>
      <c r="B241" t="s">
        <v>324</v>
      </c>
      <c r="C241" s="4" t="s">
        <v>325</v>
      </c>
      <c r="D241" s="5">
        <v>40544</v>
      </c>
      <c r="E241" t="s">
        <v>435</v>
      </c>
      <c r="F241" t="s">
        <v>433</v>
      </c>
      <c r="G241" t="str">
        <f t="shared" si="45"/>
        <v>1102</v>
      </c>
      <c r="H241" t="s">
        <v>16</v>
      </c>
      <c r="I241" t="s">
        <v>17</v>
      </c>
      <c r="J241" t="s">
        <v>120</v>
      </c>
      <c r="K241" t="s">
        <v>436</v>
      </c>
      <c r="L241" t="s">
        <v>18</v>
      </c>
      <c r="M241" t="s">
        <v>19</v>
      </c>
      <c r="N241" t="s">
        <v>19</v>
      </c>
      <c r="O241" s="5"/>
      <c r="P241" s="6">
        <v>1352300</v>
      </c>
    </row>
    <row r="242" spans="1:16" x14ac:dyDescent="0.25">
      <c r="A242" s="4"/>
      <c r="C242" s="4"/>
      <c r="D242" s="5"/>
      <c r="O242" s="5"/>
      <c r="P242" s="7">
        <f>SUM(P237:P241)</f>
        <v>31134000</v>
      </c>
    </row>
    <row r="243" spans="1:16" x14ac:dyDescent="0.25">
      <c r="A243" s="4"/>
      <c r="C243" s="4"/>
      <c r="D243" s="5"/>
      <c r="O243" s="5"/>
      <c r="P243" s="7"/>
    </row>
    <row r="244" spans="1:16" x14ac:dyDescent="0.25">
      <c r="A244" s="4" t="s">
        <v>22</v>
      </c>
      <c r="B244" t="s">
        <v>23</v>
      </c>
      <c r="C244" s="4" t="s">
        <v>190</v>
      </c>
      <c r="D244" s="5">
        <v>42005</v>
      </c>
      <c r="E244" t="s">
        <v>191</v>
      </c>
      <c r="F244" t="s">
        <v>192</v>
      </c>
      <c r="G244" t="str">
        <f>LEFT(F244,4)</f>
        <v>1093</v>
      </c>
      <c r="H244" t="s">
        <v>16</v>
      </c>
      <c r="I244" t="s">
        <v>17</v>
      </c>
      <c r="J244" t="s">
        <v>110</v>
      </c>
      <c r="K244" t="s">
        <v>280</v>
      </c>
      <c r="L244" t="s">
        <v>21</v>
      </c>
      <c r="M244" t="s">
        <v>20</v>
      </c>
      <c r="N244" t="s">
        <v>20</v>
      </c>
      <c r="O244" s="5">
        <v>45644</v>
      </c>
      <c r="P244" s="6">
        <v>29842400</v>
      </c>
    </row>
    <row r="245" spans="1:16" x14ac:dyDescent="0.25">
      <c r="A245" s="4" t="s">
        <v>22</v>
      </c>
      <c r="B245" t="s">
        <v>23</v>
      </c>
      <c r="C245" s="4" t="s">
        <v>190</v>
      </c>
      <c r="D245" s="5">
        <v>42005</v>
      </c>
      <c r="E245" t="s">
        <v>191</v>
      </c>
      <c r="F245" t="s">
        <v>192</v>
      </c>
      <c r="G245" t="str">
        <f t="shared" ref="G245" si="46">LEFT(F245,4)</f>
        <v>1093</v>
      </c>
      <c r="H245" t="s">
        <v>16</v>
      </c>
      <c r="I245" t="s">
        <v>17</v>
      </c>
      <c r="J245" t="s">
        <v>110</v>
      </c>
      <c r="L245" t="s">
        <v>18</v>
      </c>
      <c r="M245" t="s">
        <v>20</v>
      </c>
      <c r="N245" t="s">
        <v>20</v>
      </c>
      <c r="O245" s="5">
        <v>45644</v>
      </c>
      <c r="P245" s="6">
        <v>1008000</v>
      </c>
    </row>
    <row r="246" spans="1:16" x14ac:dyDescent="0.25">
      <c r="A246" s="4"/>
      <c r="C246" s="4"/>
      <c r="D246" s="5"/>
      <c r="O246" s="5"/>
      <c r="P246" s="7">
        <f>SUM(P244:P245)</f>
        <v>30850400</v>
      </c>
    </row>
    <row r="247" spans="1:16" x14ac:dyDescent="0.25">
      <c r="A247" s="4"/>
      <c r="C247" s="4"/>
      <c r="D247" s="5"/>
      <c r="O247" s="5"/>
      <c r="P247" s="7"/>
    </row>
    <row r="248" spans="1:16" x14ac:dyDescent="0.25">
      <c r="A248" s="4" t="s">
        <v>408</v>
      </c>
      <c r="B248" t="s">
        <v>409</v>
      </c>
      <c r="C248" s="4" t="s">
        <v>410</v>
      </c>
      <c r="D248" s="5">
        <v>43466</v>
      </c>
      <c r="E248" t="s">
        <v>411</v>
      </c>
      <c r="F248" t="s">
        <v>412</v>
      </c>
      <c r="G248" t="str">
        <f t="shared" ref="G248:G250" si="47">LEFT(F248,4)</f>
        <v>1046</v>
      </c>
      <c r="H248" t="s">
        <v>16</v>
      </c>
      <c r="I248" t="s">
        <v>17</v>
      </c>
      <c r="J248" t="s">
        <v>302</v>
      </c>
      <c r="L248" t="s">
        <v>18</v>
      </c>
      <c r="M248" t="s">
        <v>19</v>
      </c>
      <c r="N248" t="s">
        <v>19</v>
      </c>
      <c r="O248" s="5"/>
      <c r="P248" s="6">
        <v>1877800</v>
      </c>
    </row>
    <row r="249" spans="1:16" x14ac:dyDescent="0.25">
      <c r="A249" s="4" t="s">
        <v>22</v>
      </c>
      <c r="B249" t="s">
        <v>23</v>
      </c>
      <c r="C249" s="4" t="s">
        <v>413</v>
      </c>
      <c r="D249" s="5">
        <v>42005</v>
      </c>
      <c r="E249" t="s">
        <v>411</v>
      </c>
      <c r="F249" t="s">
        <v>412</v>
      </c>
      <c r="G249" t="str">
        <f t="shared" si="47"/>
        <v>1046</v>
      </c>
      <c r="H249" t="s">
        <v>16</v>
      </c>
      <c r="I249" t="s">
        <v>17</v>
      </c>
      <c r="J249" t="s">
        <v>414</v>
      </c>
      <c r="K249" t="s">
        <v>415</v>
      </c>
      <c r="L249" t="s">
        <v>18</v>
      </c>
      <c r="M249" t="s">
        <v>20</v>
      </c>
      <c r="N249" t="s">
        <v>19</v>
      </c>
      <c r="O249" s="5"/>
      <c r="P249" s="6">
        <v>125200</v>
      </c>
    </row>
    <row r="250" spans="1:16" x14ac:dyDescent="0.25">
      <c r="A250" s="4" t="s">
        <v>22</v>
      </c>
      <c r="B250" t="s">
        <v>23</v>
      </c>
      <c r="C250" s="4" t="s">
        <v>416</v>
      </c>
      <c r="D250" s="5">
        <v>42005</v>
      </c>
      <c r="E250" t="s">
        <v>411</v>
      </c>
      <c r="F250" t="s">
        <v>412</v>
      </c>
      <c r="G250" t="str">
        <f t="shared" si="47"/>
        <v>1046</v>
      </c>
      <c r="H250" t="s">
        <v>16</v>
      </c>
      <c r="I250" t="s">
        <v>17</v>
      </c>
      <c r="J250" t="s">
        <v>414</v>
      </c>
      <c r="K250" t="s">
        <v>415</v>
      </c>
      <c r="L250" t="s">
        <v>21</v>
      </c>
      <c r="M250" t="s">
        <v>20</v>
      </c>
      <c r="N250" t="s">
        <v>19</v>
      </c>
      <c r="O250" s="5"/>
      <c r="P250" s="6">
        <v>28797400</v>
      </c>
    </row>
    <row r="251" spans="1:16" x14ac:dyDescent="0.25">
      <c r="A251" s="4"/>
      <c r="C251" s="4"/>
      <c r="D251" s="5"/>
      <c r="O251" s="5"/>
      <c r="P251" s="7">
        <f>SUM(P248:P250)</f>
        <v>30800400</v>
      </c>
    </row>
    <row r="252" spans="1:16" x14ac:dyDescent="0.25">
      <c r="A252" s="4"/>
      <c r="C252" s="4"/>
      <c r="D252" s="5"/>
      <c r="O252" s="5"/>
      <c r="P252" s="7"/>
    </row>
    <row r="253" spans="1:16" x14ac:dyDescent="0.25">
      <c r="A253" s="4" t="s">
        <v>22</v>
      </c>
      <c r="B253" t="s">
        <v>23</v>
      </c>
      <c r="C253" s="4" t="s">
        <v>424</v>
      </c>
      <c r="D253" s="5">
        <v>42005</v>
      </c>
      <c r="E253" t="s">
        <v>425</v>
      </c>
      <c r="F253" t="s">
        <v>426</v>
      </c>
      <c r="G253" t="str">
        <f t="shared" ref="G253:G254" si="48">LEFT(F253,4)</f>
        <v>1032</v>
      </c>
      <c r="H253" t="s">
        <v>16</v>
      </c>
      <c r="I253" t="s">
        <v>17</v>
      </c>
      <c r="J253" t="s">
        <v>120</v>
      </c>
      <c r="L253" t="s">
        <v>18</v>
      </c>
      <c r="M253" t="s">
        <v>19</v>
      </c>
      <c r="N253" t="s">
        <v>20</v>
      </c>
      <c r="O253" s="5">
        <v>42405</v>
      </c>
      <c r="P253" s="6">
        <v>13870100</v>
      </c>
    </row>
    <row r="254" spans="1:16" x14ac:dyDescent="0.25">
      <c r="A254" s="4" t="s">
        <v>22</v>
      </c>
      <c r="B254" t="s">
        <v>23</v>
      </c>
      <c r="C254" s="4" t="s">
        <v>424</v>
      </c>
      <c r="D254" s="5">
        <v>42005</v>
      </c>
      <c r="E254" t="s">
        <v>425</v>
      </c>
      <c r="F254" t="s">
        <v>426</v>
      </c>
      <c r="G254" t="str">
        <f t="shared" si="48"/>
        <v>1032</v>
      </c>
      <c r="H254" t="s">
        <v>16</v>
      </c>
      <c r="I254" t="s">
        <v>17</v>
      </c>
      <c r="J254" t="s">
        <v>120</v>
      </c>
      <c r="L254" t="s">
        <v>21</v>
      </c>
      <c r="M254" t="s">
        <v>19</v>
      </c>
      <c r="N254" t="s">
        <v>20</v>
      </c>
      <c r="O254" s="5">
        <v>42405</v>
      </c>
      <c r="P254" s="6">
        <v>16737200</v>
      </c>
    </row>
    <row r="255" spans="1:16" x14ac:dyDescent="0.25">
      <c r="A255" s="4"/>
      <c r="C255" s="4"/>
      <c r="D255" s="5"/>
      <c r="O255" s="5"/>
      <c r="P255" s="7">
        <f>SUM(P253:P254)</f>
        <v>30607300</v>
      </c>
    </row>
    <row r="256" spans="1:16" x14ac:dyDescent="0.25">
      <c r="A256" s="4"/>
      <c r="C256" s="4"/>
      <c r="D256" s="5"/>
      <c r="O256" s="5"/>
      <c r="P256" s="7"/>
    </row>
    <row r="257" spans="1:16" x14ac:dyDescent="0.25">
      <c r="A257" s="4" t="s">
        <v>179</v>
      </c>
      <c r="B257" t="s">
        <v>180</v>
      </c>
      <c r="C257" s="4" t="s">
        <v>181</v>
      </c>
      <c r="D257" s="5">
        <v>43215</v>
      </c>
      <c r="E257" t="s">
        <v>182</v>
      </c>
      <c r="F257" t="s">
        <v>183</v>
      </c>
      <c r="G257" t="str">
        <f>LEFT(F257,4)</f>
        <v>1072</v>
      </c>
      <c r="H257" t="s">
        <v>16</v>
      </c>
      <c r="I257" t="s">
        <v>17</v>
      </c>
      <c r="J257" t="s">
        <v>184</v>
      </c>
      <c r="L257" t="s">
        <v>21</v>
      </c>
      <c r="M257" t="s">
        <v>19</v>
      </c>
      <c r="N257" t="s">
        <v>19</v>
      </c>
      <c r="O257" s="5"/>
      <c r="P257" s="7">
        <v>30000100</v>
      </c>
    </row>
    <row r="258" spans="1:16" x14ac:dyDescent="0.25">
      <c r="A258" s="4"/>
      <c r="C258" s="4"/>
      <c r="D258" s="5"/>
      <c r="O258" s="5"/>
      <c r="P258" s="7"/>
    </row>
    <row r="259" spans="1:16" x14ac:dyDescent="0.25">
      <c r="A259" s="4" t="s">
        <v>60</v>
      </c>
      <c r="B259" t="s">
        <v>61</v>
      </c>
      <c r="C259" s="4" t="s">
        <v>92</v>
      </c>
      <c r="D259" s="5">
        <v>44562</v>
      </c>
      <c r="E259" t="s">
        <v>185</v>
      </c>
      <c r="F259" t="s">
        <v>186</v>
      </c>
      <c r="G259" t="str">
        <f>LEFT(F259,4)</f>
        <v>1077</v>
      </c>
      <c r="H259" t="s">
        <v>16</v>
      </c>
      <c r="I259" t="s">
        <v>17</v>
      </c>
      <c r="J259" t="s">
        <v>65</v>
      </c>
      <c r="L259" t="s">
        <v>21</v>
      </c>
      <c r="M259" t="s">
        <v>19</v>
      </c>
      <c r="N259" t="s">
        <v>19</v>
      </c>
      <c r="O259" s="5"/>
      <c r="P259" s="7">
        <v>30000100</v>
      </c>
    </row>
    <row r="260" spans="1:16" x14ac:dyDescent="0.25">
      <c r="A260" s="4"/>
      <c r="C260" s="4"/>
      <c r="D260" s="5"/>
      <c r="O260" s="5"/>
      <c r="P260" s="7"/>
    </row>
    <row r="261" spans="1:16" x14ac:dyDescent="0.25">
      <c r="A261" s="4"/>
      <c r="C261" s="4"/>
      <c r="D261" s="5"/>
      <c r="O261" s="5"/>
      <c r="P261" s="7"/>
    </row>
    <row r="262" spans="1:16" ht="15.75" x14ac:dyDescent="0.25">
      <c r="A262" s="28" t="s">
        <v>438</v>
      </c>
      <c r="B262" s="15" t="s">
        <v>354</v>
      </c>
      <c r="C262" s="16"/>
    </row>
    <row r="263" spans="1:16" x14ac:dyDescent="0.25">
      <c r="B263" s="14"/>
      <c r="P263" s="6"/>
    </row>
    <row r="264" spans="1:16" x14ac:dyDescent="0.25">
      <c r="A264" s="12"/>
      <c r="B264" s="9" t="s">
        <v>330</v>
      </c>
      <c r="C264" s="9" t="s">
        <v>331</v>
      </c>
      <c r="D264" s="9" t="s">
        <v>332</v>
      </c>
      <c r="E264" s="10" t="s">
        <v>333</v>
      </c>
      <c r="F264" s="10" t="s">
        <v>334</v>
      </c>
      <c r="G264" s="11"/>
    </row>
    <row r="265" spans="1:16" x14ac:dyDescent="0.25">
      <c r="A265" s="14" t="s">
        <v>344</v>
      </c>
      <c r="B265" s="25" t="s">
        <v>361</v>
      </c>
      <c r="C265" s="12" t="s">
        <v>336</v>
      </c>
      <c r="D265" s="26">
        <v>13</v>
      </c>
      <c r="E265" s="23">
        <v>5800000</v>
      </c>
      <c r="F265" s="7">
        <f>E265*D265</f>
        <v>75400000</v>
      </c>
      <c r="G265" s="13" t="s">
        <v>337</v>
      </c>
    </row>
    <row r="266" spans="1:16" x14ac:dyDescent="0.25">
      <c r="A266" s="12"/>
      <c r="B266" s="12" t="s">
        <v>335</v>
      </c>
      <c r="C266" s="12" t="s">
        <v>338</v>
      </c>
      <c r="D266" s="26">
        <v>39</v>
      </c>
      <c r="E266" s="23">
        <v>380000</v>
      </c>
      <c r="F266" s="23">
        <f>E266*D266</f>
        <v>14820000</v>
      </c>
      <c r="G266" s="11"/>
    </row>
    <row r="267" spans="1:16" x14ac:dyDescent="0.25">
      <c r="A267" s="12"/>
      <c r="B267" s="25" t="s">
        <v>359</v>
      </c>
      <c r="C267" s="12" t="s">
        <v>336</v>
      </c>
      <c r="D267" s="26">
        <v>10</v>
      </c>
      <c r="E267" s="23">
        <v>5800000</v>
      </c>
      <c r="F267" s="7">
        <f>E267*D267</f>
        <v>58000000</v>
      </c>
      <c r="G267" s="13" t="s">
        <v>337</v>
      </c>
    </row>
    <row r="268" spans="1:16" x14ac:dyDescent="0.25">
      <c r="A268" s="12"/>
      <c r="B268" s="12" t="s">
        <v>339</v>
      </c>
      <c r="C268" s="12" t="s">
        <v>338</v>
      </c>
      <c r="D268" s="26">
        <v>30</v>
      </c>
      <c r="E268" s="23">
        <v>380000</v>
      </c>
      <c r="F268" s="23">
        <f>E268*D268</f>
        <v>11400000</v>
      </c>
      <c r="G268" s="11"/>
    </row>
    <row r="269" spans="1:16" x14ac:dyDescent="0.25">
      <c r="A269" s="12"/>
      <c r="B269" s="25" t="s">
        <v>360</v>
      </c>
      <c r="C269" s="12" t="s">
        <v>336</v>
      </c>
      <c r="D269" s="26">
        <v>6</v>
      </c>
      <c r="E269" s="23">
        <v>5800000</v>
      </c>
      <c r="F269" s="7">
        <f>E269*D269</f>
        <v>34800000</v>
      </c>
      <c r="G269" s="13" t="s">
        <v>337</v>
      </c>
    </row>
    <row r="270" spans="1:16" x14ac:dyDescent="0.25">
      <c r="A270" s="12"/>
      <c r="B270" s="12" t="s">
        <v>340</v>
      </c>
      <c r="C270" s="12" t="s">
        <v>338</v>
      </c>
      <c r="D270" s="26">
        <v>18</v>
      </c>
      <c r="E270" s="23">
        <v>380000</v>
      </c>
      <c r="F270" s="29">
        <f>SUM(D270*E270)</f>
        <v>6840000</v>
      </c>
      <c r="G270" s="11"/>
    </row>
    <row r="271" spans="1:16" x14ac:dyDescent="0.25">
      <c r="A271" s="14" t="s">
        <v>345</v>
      </c>
      <c r="B271" s="25" t="s">
        <v>439</v>
      </c>
      <c r="C271" s="12" t="s">
        <v>343</v>
      </c>
      <c r="D271" s="26">
        <v>16</v>
      </c>
      <c r="E271" s="23">
        <v>2300000</v>
      </c>
      <c r="F271" s="29">
        <v>36800000</v>
      </c>
      <c r="G271" s="11"/>
    </row>
    <row r="272" spans="1:16" x14ac:dyDescent="0.25">
      <c r="A272" s="14" t="s">
        <v>344</v>
      </c>
      <c r="B272" s="25" t="s">
        <v>440</v>
      </c>
      <c r="C272" s="12" t="s">
        <v>336</v>
      </c>
      <c r="D272" s="26">
        <v>3</v>
      </c>
      <c r="E272" s="23">
        <v>5800000</v>
      </c>
      <c r="F272" s="29">
        <v>17400000</v>
      </c>
      <c r="G272" s="11"/>
    </row>
    <row r="273" spans="1:7" x14ac:dyDescent="0.25">
      <c r="A273" s="12"/>
      <c r="B273" s="25"/>
      <c r="C273" s="12" t="s">
        <v>338</v>
      </c>
      <c r="D273" s="26">
        <v>5</v>
      </c>
      <c r="E273" s="23">
        <v>380000</v>
      </c>
      <c r="F273" s="29">
        <v>19000000</v>
      </c>
      <c r="G273" s="11"/>
    </row>
    <row r="274" spans="1:7" x14ac:dyDescent="0.25">
      <c r="A274" s="12"/>
      <c r="B274" s="12"/>
      <c r="C274" s="12"/>
      <c r="D274" s="26"/>
      <c r="E274" s="23"/>
      <c r="F274" s="30">
        <f>SUM(F271:F273)</f>
        <v>73200000</v>
      </c>
      <c r="G274" s="11"/>
    </row>
    <row r="275" spans="1:7" x14ac:dyDescent="0.25">
      <c r="A275" s="12"/>
      <c r="B275" s="9" t="s">
        <v>330</v>
      </c>
      <c r="C275" s="9" t="s">
        <v>331</v>
      </c>
      <c r="D275" s="9" t="s">
        <v>332</v>
      </c>
      <c r="E275" s="17" t="s">
        <v>333</v>
      </c>
      <c r="F275" s="17" t="s">
        <v>334</v>
      </c>
    </row>
    <row r="276" spans="1:7" x14ac:dyDescent="0.25">
      <c r="A276" s="14" t="s">
        <v>345</v>
      </c>
      <c r="B276" s="25" t="s">
        <v>362</v>
      </c>
      <c r="C276" s="26" t="s">
        <v>341</v>
      </c>
      <c r="D276" s="27">
        <v>88</v>
      </c>
      <c r="E276" s="23">
        <v>540000</v>
      </c>
      <c r="F276" s="23">
        <f>E276*D276</f>
        <v>47520000</v>
      </c>
    </row>
    <row r="277" spans="1:7" x14ac:dyDescent="0.25">
      <c r="A277" s="12"/>
      <c r="B277" s="12"/>
      <c r="C277" s="26" t="s">
        <v>342</v>
      </c>
      <c r="D277" s="27">
        <v>4</v>
      </c>
      <c r="E277" s="23">
        <v>540000</v>
      </c>
      <c r="F277" s="23">
        <f t="shared" ref="F277:F278" si="49">E277*D277</f>
        <v>2160000</v>
      </c>
    </row>
    <row r="278" spans="1:7" x14ac:dyDescent="0.25">
      <c r="A278" s="12"/>
      <c r="B278" s="25"/>
      <c r="C278" s="26" t="s">
        <v>343</v>
      </c>
      <c r="D278" s="27">
        <v>47</v>
      </c>
      <c r="E278" s="23">
        <v>2300000</v>
      </c>
      <c r="F278" s="23">
        <f t="shared" si="49"/>
        <v>108100000</v>
      </c>
    </row>
    <row r="279" spans="1:7" x14ac:dyDescent="0.25">
      <c r="A279" s="12"/>
      <c r="B279" s="25"/>
      <c r="C279" s="26"/>
      <c r="D279" s="27"/>
      <c r="E279" s="23"/>
      <c r="F279" s="7">
        <f>SUM(F276:F278)</f>
        <v>157780000</v>
      </c>
    </row>
    <row r="280" spans="1:7" x14ac:dyDescent="0.25">
      <c r="A280" s="12"/>
      <c r="B280" s="25" t="s">
        <v>363</v>
      </c>
      <c r="C280" s="26" t="s">
        <v>341</v>
      </c>
      <c r="D280" s="27">
        <v>47</v>
      </c>
      <c r="E280" s="23">
        <v>540000</v>
      </c>
      <c r="F280" s="7">
        <f>E280*D280</f>
        <v>25380000</v>
      </c>
    </row>
    <row r="281" spans="1:7" x14ac:dyDescent="0.25">
      <c r="A281" s="12"/>
      <c r="B281" s="25" t="s">
        <v>357</v>
      </c>
      <c r="C281" s="26" t="s">
        <v>341</v>
      </c>
      <c r="D281" s="27">
        <v>16</v>
      </c>
      <c r="E281" s="23">
        <v>540000</v>
      </c>
      <c r="F281" s="7">
        <f>E281*D281</f>
        <v>8640000</v>
      </c>
    </row>
    <row r="282" spans="1:7" x14ac:dyDescent="0.25">
      <c r="A282" s="12"/>
      <c r="B282" s="25" t="s">
        <v>358</v>
      </c>
      <c r="C282" s="26" t="s">
        <v>343</v>
      </c>
      <c r="D282" s="27">
        <v>25</v>
      </c>
      <c r="E282" s="23">
        <v>2300000</v>
      </c>
      <c r="F282" s="7">
        <f>E282*D282</f>
        <v>57500000</v>
      </c>
    </row>
    <row r="283" spans="1:7" x14ac:dyDescent="0.25">
      <c r="A283" s="12"/>
      <c r="B283" s="12"/>
      <c r="C283" s="12"/>
      <c r="D283" s="12"/>
      <c r="E283" s="23"/>
      <c r="F283" s="23"/>
    </row>
    <row r="284" spans="1:7" x14ac:dyDescent="0.25">
      <c r="A284" s="12"/>
      <c r="B284" s="9" t="s">
        <v>330</v>
      </c>
      <c r="C284" s="9" t="s">
        <v>331</v>
      </c>
      <c r="D284" s="9" t="s">
        <v>332</v>
      </c>
      <c r="E284" s="17" t="s">
        <v>333</v>
      </c>
      <c r="F284" s="24" t="s">
        <v>334</v>
      </c>
    </row>
    <row r="285" spans="1:7" x14ac:dyDescent="0.25">
      <c r="A285" s="14" t="s">
        <v>353</v>
      </c>
      <c r="B285" s="14" t="s">
        <v>346</v>
      </c>
      <c r="C285" s="12" t="s">
        <v>347</v>
      </c>
      <c r="D285" s="27">
        <v>5</v>
      </c>
      <c r="E285" s="23">
        <v>250000</v>
      </c>
      <c r="F285" s="23">
        <f>D285*E285</f>
        <v>1250000</v>
      </c>
    </row>
    <row r="286" spans="1:7" x14ac:dyDescent="0.25">
      <c r="A286" s="12"/>
      <c r="B286" s="14"/>
      <c r="C286" s="12" t="s">
        <v>348</v>
      </c>
      <c r="D286" s="27">
        <v>40</v>
      </c>
      <c r="E286" s="23">
        <v>300000</v>
      </c>
      <c r="F286" s="23">
        <f t="shared" ref="F286:F295" si="50">D286*E286</f>
        <v>12000000</v>
      </c>
    </row>
    <row r="287" spans="1:7" x14ac:dyDescent="0.25">
      <c r="A287" s="12"/>
      <c r="B287" s="14"/>
      <c r="C287" s="12" t="s">
        <v>349</v>
      </c>
      <c r="D287" s="27">
        <v>11</v>
      </c>
      <c r="E287" s="23">
        <v>650000</v>
      </c>
      <c r="F287" s="23">
        <f t="shared" si="50"/>
        <v>7150000</v>
      </c>
    </row>
    <row r="288" spans="1:7" x14ac:dyDescent="0.25">
      <c r="A288" s="12"/>
      <c r="B288" s="14"/>
      <c r="C288" s="12"/>
      <c r="D288" s="27"/>
      <c r="E288" s="23"/>
      <c r="F288" s="7">
        <f>SUM(F285:F287)</f>
        <v>20400000</v>
      </c>
    </row>
    <row r="289" spans="1:16" x14ac:dyDescent="0.25">
      <c r="A289" s="12"/>
      <c r="B289" s="14" t="s">
        <v>350</v>
      </c>
      <c r="C289" s="12" t="s">
        <v>347</v>
      </c>
      <c r="D289" s="27">
        <v>33</v>
      </c>
      <c r="E289" s="23">
        <v>250000</v>
      </c>
      <c r="F289" s="23">
        <f t="shared" si="50"/>
        <v>8250000</v>
      </c>
    </row>
    <row r="290" spans="1:16" x14ac:dyDescent="0.25">
      <c r="A290" s="12"/>
      <c r="B290" s="14"/>
      <c r="C290" s="12" t="s">
        <v>351</v>
      </c>
      <c r="D290" s="27">
        <v>9</v>
      </c>
      <c r="E290" s="23">
        <v>480000</v>
      </c>
      <c r="F290" s="23">
        <f t="shared" si="50"/>
        <v>4320000</v>
      </c>
    </row>
    <row r="291" spans="1:16" x14ac:dyDescent="0.25">
      <c r="A291" s="12"/>
      <c r="B291" s="14"/>
      <c r="C291" s="12" t="s">
        <v>348</v>
      </c>
      <c r="D291" s="27">
        <v>22</v>
      </c>
      <c r="E291" s="23">
        <v>300000</v>
      </c>
      <c r="F291" s="23">
        <f t="shared" si="50"/>
        <v>6600000</v>
      </c>
    </row>
    <row r="292" spans="1:16" x14ac:dyDescent="0.25">
      <c r="A292" s="12"/>
      <c r="B292" s="14"/>
      <c r="C292" s="12" t="s">
        <v>349</v>
      </c>
      <c r="D292" s="27">
        <v>47</v>
      </c>
      <c r="E292" s="23">
        <v>650000</v>
      </c>
      <c r="F292" s="23">
        <f t="shared" si="50"/>
        <v>30550000</v>
      </c>
    </row>
    <row r="293" spans="1:16" x14ac:dyDescent="0.25">
      <c r="A293" s="12"/>
      <c r="B293" s="14"/>
      <c r="C293" s="12"/>
      <c r="D293" s="27"/>
      <c r="E293" s="23"/>
      <c r="F293" s="7">
        <f>SUM(F289:F292)</f>
        <v>49720000</v>
      </c>
    </row>
    <row r="294" spans="1:16" x14ac:dyDescent="0.25">
      <c r="A294" s="12"/>
      <c r="B294" s="14" t="s">
        <v>352</v>
      </c>
      <c r="C294" s="12" t="s">
        <v>347</v>
      </c>
      <c r="D294" s="27">
        <v>44</v>
      </c>
      <c r="E294" s="23">
        <v>250000</v>
      </c>
      <c r="F294" s="23">
        <f t="shared" si="50"/>
        <v>11000000</v>
      </c>
    </row>
    <row r="295" spans="1:16" x14ac:dyDescent="0.25">
      <c r="A295" s="12"/>
      <c r="B295" s="12"/>
      <c r="C295" s="12" t="s">
        <v>348</v>
      </c>
      <c r="D295" s="27">
        <v>12</v>
      </c>
      <c r="E295" s="23">
        <v>300000</v>
      </c>
      <c r="F295" s="23">
        <f t="shared" si="50"/>
        <v>3600000</v>
      </c>
    </row>
    <row r="296" spans="1:16" x14ac:dyDescent="0.25">
      <c r="A296" s="12"/>
      <c r="B296" s="12"/>
      <c r="C296" s="12"/>
      <c r="D296" s="27"/>
      <c r="E296" s="27"/>
      <c r="F296" s="7">
        <f>SUM(F294:F295)</f>
        <v>14600000</v>
      </c>
    </row>
    <row r="301" spans="1:16" x14ac:dyDescent="0.25">
      <c r="A301" s="4"/>
      <c r="C301" s="4"/>
      <c r="D301" s="5"/>
      <c r="O301" s="5"/>
      <c r="P301" s="6"/>
    </row>
    <row r="302" spans="1:16" x14ac:dyDescent="0.25">
      <c r="A302" s="4"/>
      <c r="C302" s="4"/>
      <c r="D302" s="5"/>
      <c r="O302" s="5"/>
      <c r="P302" s="6"/>
    </row>
    <row r="303" spans="1:16" x14ac:dyDescent="0.25">
      <c r="A303" s="4"/>
      <c r="C303" s="4"/>
      <c r="D303" s="5"/>
      <c r="O303" s="5"/>
      <c r="P303" s="6"/>
    </row>
    <row r="304" spans="1:16" x14ac:dyDescent="0.25">
      <c r="A304" s="4"/>
      <c r="C304" s="4"/>
      <c r="D304" s="5"/>
      <c r="O304" s="5"/>
      <c r="P304" s="6"/>
    </row>
    <row r="305" spans="16:16" x14ac:dyDescent="0.25">
      <c r="P305" s="6"/>
    </row>
  </sheetData>
  <sheetProtection algorithmName="SHA-512" hashValue="J0ajj/TSlmtYYelbFM9kj5OJl3D8WMC+w2991doOeQemrj6uyIuxxdgktgobI5EPtUh7ZXo3RhcS0MASdbylmA==" saltValue="HQWa5/qbVgfnwmtXLLTTMA==" spinCount="100000" sheet="1" objects="1" scenarios="1"/>
  <autoFilter ref="A1:P1" xr:uid="{8823729F-BA85-4122-8119-EFD8F3E4E813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Beentjes Joost</dc:creator>
  <cp:lastModifiedBy>Beentjes Joost</cp:lastModifiedBy>
  <dcterms:created xsi:type="dcterms:W3CDTF">2022-08-26T07:15:48Z</dcterms:created>
  <dcterms:modified xsi:type="dcterms:W3CDTF">2022-08-30T17:13:02Z</dcterms:modified>
</cp:coreProperties>
</file>