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BV\Inkoop\1nicole\afvalstromen\aanbesteding\"/>
    </mc:Choice>
  </mc:AlternateContent>
  <xr:revisionPtr revIDLastSave="0" documentId="13_ncr:1_{0A772FC0-29BA-4ADE-90CE-CB82EA0DBF6E}" xr6:coauthVersionLast="47" xr6:coauthVersionMax="47" xr10:uidLastSave="{00000000-0000-0000-0000-000000000000}"/>
  <bookViews>
    <workbookView xWindow="-108" yWindow="-108" windowWidth="23256" windowHeight="12576" xr2:uid="{A1EE8E3F-ECAC-4093-8196-CA96A9C53BA8}"/>
  </bookViews>
  <sheets>
    <sheet name="Invulinstructie" sheetId="6" r:id="rId1"/>
    <sheet name="Perceel 1" sheetId="2" r:id="rId2"/>
    <sheet name="Perceel 2" sheetId="3" r:id="rId3"/>
    <sheet name="Perceel 3" sheetId="4" r:id="rId4"/>
    <sheet name="Perceel 4" sheetId="1" r:id="rId5"/>
    <sheet name="Perceel 5" sheetId="5" r:id="rId6"/>
  </sheets>
  <definedNames>
    <definedName name="_xlnm.Print_Area" localSheetId="1">'Perceel 1'!$A$1:$H$27</definedName>
    <definedName name="_xlnm.Print_Area" localSheetId="3">'Perceel 3'!$A$1:$H$35</definedName>
    <definedName name="_xlnm.Print_Area" localSheetId="4">'Perceel 4'!$A$1:$H$31</definedName>
    <definedName name="_xlnm.Print_Area" localSheetId="5">'Perceel 5'!$A$1:$H$25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6" l="1"/>
  <c r="H56" i="6"/>
  <c r="H55" i="6"/>
  <c r="H54" i="6"/>
  <c r="H53" i="6"/>
  <c r="H52" i="6"/>
  <c r="H47" i="6"/>
  <c r="H46" i="6"/>
  <c r="H45" i="6"/>
  <c r="H48" i="6" s="1"/>
  <c r="H58" i="6" s="1"/>
  <c r="H59" i="6" s="1"/>
  <c r="H64" i="6" s="1"/>
  <c r="E8" i="3"/>
  <c r="E9" i="3"/>
  <c r="H13" i="4"/>
  <c r="H11" i="4"/>
  <c r="H18" i="4"/>
  <c r="H19" i="4"/>
  <c r="H20" i="4"/>
  <c r="H10" i="5"/>
  <c r="H8" i="5"/>
  <c r="H12" i="5" s="1"/>
  <c r="H17" i="4"/>
  <c r="H16" i="4"/>
  <c r="H15" i="4"/>
  <c r="H12" i="4"/>
  <c r="H10" i="4"/>
  <c r="H9" i="4"/>
  <c r="H22" i="4" s="1"/>
  <c r="H8" i="4"/>
  <c r="H12" i="2"/>
  <c r="H11" i="2"/>
  <c r="H9" i="2"/>
  <c r="H8" i="2"/>
  <c r="H14" i="2" s="1"/>
  <c r="H9" i="1"/>
  <c r="H10" i="1"/>
  <c r="H11" i="1"/>
  <c r="H14" i="1"/>
  <c r="H15" i="1"/>
  <c r="H16" i="1"/>
  <c r="H13" i="1"/>
  <c r="H18" i="1" s="1"/>
  <c r="H8" i="1"/>
  <c r="E11" i="3" l="1"/>
</calcChain>
</file>

<file path=xl/sharedStrings.xml><?xml version="1.0" encoding="utf-8"?>
<sst xmlns="http://schemas.openxmlformats.org/spreadsheetml/2006/main" count="276" uniqueCount="136">
  <si>
    <t>Afvalstroom</t>
  </si>
  <si>
    <t>Postcode huisnummer combinatie afleverlocatie</t>
  </si>
  <si>
    <t>Indicatief tonnage per jaar</t>
  </si>
  <si>
    <t>Fictieve inschrijfsom</t>
  </si>
  <si>
    <t>B-hout</t>
  </si>
  <si>
    <t/>
  </si>
  <si>
    <t>C-hout</t>
  </si>
  <si>
    <t>Tapijtresten</t>
  </si>
  <si>
    <t>Harde kunststoffen</t>
  </si>
  <si>
    <t>Verwerkings-tarief per ton excl. BTW</t>
  </si>
  <si>
    <t>Aantal ritten (heen en terugreis) per jaar</t>
  </si>
  <si>
    <t>Tarief per km</t>
  </si>
  <si>
    <t>Totaal</t>
  </si>
  <si>
    <t xml:space="preserve">Correctiesom transport B-hout </t>
  </si>
  <si>
    <t xml:space="preserve">Correctiesom transport C-hout </t>
  </si>
  <si>
    <t xml:space="preserve">Correctiesom transport Tapijtresten </t>
  </si>
  <si>
    <t xml:space="preserve">Correctiesom transport Harde kunststoffen </t>
  </si>
  <si>
    <t>De TCO (Totaalprijs inclusief kostencorrectie) volgt uit de optelsom van de Fictieve inschrijfsom en de Correctiesom van alle afvalstromen.</t>
  </si>
  <si>
    <t>T= aantal transporten per jaar;</t>
  </si>
  <si>
    <r>
      <t>A= De afstand van de milieustraat naar de verwerkings -of overslaglocatie van inschrijver en terug volgens de ANWB routeplanner (</t>
    </r>
    <r>
      <rPr>
        <b/>
        <sz val="10"/>
        <color rgb="FF525960"/>
        <rFont val="Arial"/>
        <family val="2"/>
      </rPr>
      <t>kortste route</t>
    </r>
    <r>
      <rPr>
        <sz val="10"/>
        <color rgb="FF525960"/>
        <rFont val="Arial"/>
        <family val="2"/>
      </rPr>
      <t>);</t>
    </r>
  </si>
  <si>
    <t>C= €2,01 (het vastgestelde correctietarief per kilometer)</t>
  </si>
  <si>
    <r>
      <t xml:space="preserve">Wanneer het verwerkingstarief per ton exclusief BTW </t>
    </r>
    <r>
      <rPr>
        <sz val="10"/>
        <color rgb="FFFF0000"/>
        <rFont val="Arial"/>
        <family val="2"/>
      </rPr>
      <t>een opbrengst betreft</t>
    </r>
    <r>
      <rPr>
        <sz val="10"/>
        <color rgb="FF525960"/>
        <rFont val="Arial"/>
        <family val="2"/>
      </rPr>
      <t xml:space="preserve"> voor de opdrachtgever dient inschrijver het tarief in te voeren met </t>
    </r>
    <r>
      <rPr>
        <sz val="10"/>
        <color rgb="FFFF0000"/>
        <rFont val="Arial"/>
        <family val="2"/>
      </rPr>
      <t>een minteken</t>
    </r>
    <r>
      <rPr>
        <sz val="10"/>
        <color rgb="FF525960"/>
        <rFont val="Arial"/>
        <family val="2"/>
      </rPr>
      <t xml:space="preserve"> voor het tarief zodat de fictieve inschrijfsom een juiste weergave geeft van de kosten/opbrengsten voor het perceel.</t>
    </r>
  </si>
  <si>
    <t>Reinigingsdienstenafval</t>
  </si>
  <si>
    <t>Veegvuil</t>
  </si>
  <si>
    <t>Correctiesom transport Reinigingsdienstenafval</t>
  </si>
  <si>
    <t>Correctiesom transport Veegvuil</t>
  </si>
  <si>
    <t>Aantal km (heen en terugreis) kortste route</t>
  </si>
  <si>
    <t>Dakbedekking BSA</t>
  </si>
  <si>
    <t>Dakgrind</t>
  </si>
  <si>
    <t>Puin</t>
  </si>
  <si>
    <t>Grond/zand</t>
  </si>
  <si>
    <t>Gipshoudende materialen</t>
  </si>
  <si>
    <t>Correctiesom transport BSA</t>
  </si>
  <si>
    <t>Correctiesom transport Dakgrind</t>
  </si>
  <si>
    <t>Correctiesom transport Puin</t>
  </si>
  <si>
    <t>Correctiesom transport Grond / Zand</t>
  </si>
  <si>
    <t>Correctiesom transport Gipshoudende materialen</t>
  </si>
  <si>
    <t>Metaal</t>
  </si>
  <si>
    <t>Correctiesom transport Metaal</t>
  </si>
  <si>
    <t xml:space="preserve">Opdrachtverlening zal voor Perceel 2 geschieden aan de inschrijver met de Economisch Meest Voordelige Inschrijving (EMVI) waarbij gegund wordt aan de inschrijver met de Laagste Totaalprijs. </t>
  </si>
  <si>
    <t>Klein gevaarlijk afval zoals wettelijk is vastgesteld in de KCA lijst incl. cartridges</t>
  </si>
  <si>
    <t xml:space="preserve">Behorende bij de Aanbesteding Afvalstromen </t>
  </si>
  <si>
    <t>Perceel 1 Afval Reinigingsdienst en veegvuil</t>
  </si>
  <si>
    <t>Perceel 5 Metaal</t>
  </si>
  <si>
    <t>Perceel 2 KCA, Afgewerkte olie en Vet</t>
  </si>
  <si>
    <t>Perceel 4 B-hout, C-hout, Tapijtresten en Harde kunststoffen</t>
  </si>
  <si>
    <t>Opdrachtverlening zal per perceel geschieden aan de inschrijver met de Economisch Meest Voordelige Inschrijving (EMVI) waarbij perceel 1 gegund wordt aan de inschrijver met de Laagste 
Totaalprijs op basis van Total Cost of Ownership (TCO) rekening houdend met te maken transportkosten door opdrachtgever.</t>
  </si>
  <si>
    <t>Opdrachtverlening zal per perceel geschieden aan de inschrijver met de Economisch Meest Voordelige Inschrijving (EMVI) waarbij perceel 3 gegund wordt aan de inschrijver met de Laagste 
Totaalprijs op basis van Total Cost of Ownership (TCO) rekening houdend met te maken transportkosten door opdrachtgever.</t>
  </si>
  <si>
    <t>Opdrachtverlening zal per perceel geschieden aan de inschrijver met de Economisch Meest Voordelige Inschrijving (EMVI) waarbij perceel 4 gegund wordt aan de inschrijver met de Laagste 
Totaalprijs op basis van Total Cost of Ownership (TCO) rekening houdend met te maken transportkosten door opdrachtgever.</t>
  </si>
  <si>
    <t>Opdrachtverlening zal per perceel geschieden aan de inschrijver met de Economisch Meest Voordelige Inschrijving (EMVI) waarbij perceel 5 gegund wordt aan de inschrijver met de Laagste 
Totaalprijs op basis van Total Cost of Ownership (TCO) rekening houdend met te maken transportkosten door opdrachtgever.</t>
  </si>
  <si>
    <t>Naam inschrijver</t>
  </si>
  <si>
    <t>Formulier 3 Prijzenblad</t>
  </si>
  <si>
    <t xml:space="preserve">Grof sorteerbaarafval </t>
  </si>
  <si>
    <t>Perceel 3 Dakbedekking BSA, dakgrind, Puin, Grond/zand, Gipshoudende materialen Grof sorteerbaar afval.</t>
  </si>
  <si>
    <t>Correctiesom transport Grof sorteerbaarafval</t>
  </si>
  <si>
    <t>* Fictieve inschrijfsom per afvalstroom = uw verwerkingstarief X indicatieve tonnages;</t>
  </si>
  <si>
    <t>* Correctiesom per afvalstroom = A x T x C</t>
  </si>
  <si>
    <t>Afgewerkte olie en vet ( bakken van 800 L )</t>
  </si>
  <si>
    <t xml:space="preserve">Het in kolom C in te vullen verwerkingstarief is inclusief transportkosten van de milieustraat van de gemeente naar de verwerkings -of overslaglocatie van inschrijver </t>
  </si>
  <si>
    <t>Invulinstructies Prijzenblad</t>
  </si>
  <si>
    <t>Alle prijzen en tarieven dienen gesteld te zijn in euro's exclusief btw en incl. overige belastingen en/of heffingen.</t>
  </si>
  <si>
    <t>Genoemde aantallen zijn indicatief. Hieraan kunnen geen rechten worden ontleend.</t>
  </si>
  <si>
    <t>Alléén de groen gemarkeerde velden dienen door inschrijver ingevuld te worden. Enige andere aanpassing dan het invullen van de groene velden is niet toegestaan.</t>
  </si>
  <si>
    <t>Het risico van het ontbreken van informatie door onjuiste of onvolledige  gegevens of verklaringen, berust bij inschrijver. Afhankelijk van de aard van de omissie of onjuistheid</t>
  </si>
  <si>
    <t>kan dit leiden tot uitsluiting.</t>
  </si>
  <si>
    <t xml:space="preserve">Een inschrijver kan zijn inschrijving na de sluitingstermijn niet wijzigen, aanvullen en/of verduidelijken, tenzij de Aanbestedende Dienst daartoe een verzoek heeft gedaan. </t>
  </si>
  <si>
    <t xml:space="preserve">Aan een zodanig verzoek kan door de inschrijver geen aanspraak op de opdracht worden ontleend. </t>
  </si>
  <si>
    <t xml:space="preserve">Inschrijver dient alleen het prijzenblad in te vullen voor het perceel / de percelen waarvoor wordt ingeschreven. Deze inschrijving dient conform te zijn van </t>
  </si>
  <si>
    <t>wat is ingevuld op Formulier 1 (UEA) deel IIA "Percelen".</t>
  </si>
  <si>
    <t>Zie voor een verdere toelichting op Prijzen en indexering de Aanbestedingsleidraad paragraaf 3.6.</t>
  </si>
  <si>
    <t>Formulier 3 Toelichting op Prijzenbladen Perceel 1 t/m Perceel 5</t>
  </si>
  <si>
    <t>Perceel 1, 3, 4 en 5 worden gegund op basis van TCO waarbij een correctie wordt toegepast op de transportkosten die de Aanbestedende dienst maakt.</t>
  </si>
  <si>
    <t>Het gaat om een correctietarief van € 2,01 per km. Voor een toelichting op de totstandkoming van dit tarief zie onderstaand overzicht.</t>
  </si>
  <si>
    <t>Gegevens</t>
  </si>
  <si>
    <t>Eenheid</t>
  </si>
  <si>
    <t>A</t>
  </si>
  <si>
    <t>Jaarkilometrage</t>
  </si>
  <si>
    <t>km/jaar</t>
  </si>
  <si>
    <t>B</t>
  </si>
  <si>
    <t>Aanschafprijs</t>
  </si>
  <si>
    <t>€</t>
  </si>
  <si>
    <t>C</t>
  </si>
  <si>
    <t>Gebruiksduur</t>
  </si>
  <si>
    <t>jaar</t>
  </si>
  <si>
    <t>D</t>
  </si>
  <si>
    <t>Restwaarde</t>
  </si>
  <si>
    <t>E</t>
  </si>
  <si>
    <t>Rentepercentage</t>
  </si>
  <si>
    <t>%</t>
  </si>
  <si>
    <t>F</t>
  </si>
  <si>
    <t>Brandstofverbruik</t>
  </si>
  <si>
    <t>ltr/100km</t>
  </si>
  <si>
    <t>G</t>
  </si>
  <si>
    <t>Brandstofprijs</t>
  </si>
  <si>
    <t>€/ltr</t>
  </si>
  <si>
    <t>H</t>
  </si>
  <si>
    <t>Reparatie/onderhoud</t>
  </si>
  <si>
    <t>€/km</t>
  </si>
  <si>
    <t>I</t>
  </si>
  <si>
    <t>Aanschafprijs banden</t>
  </si>
  <si>
    <t>€/set</t>
  </si>
  <si>
    <t>J</t>
  </si>
  <si>
    <t>Levensduur banden</t>
  </si>
  <si>
    <t>K</t>
  </si>
  <si>
    <t>Houderschapsbelasting</t>
  </si>
  <si>
    <t>€/jaar</t>
  </si>
  <si>
    <t>L</t>
  </si>
  <si>
    <t>Verzekeringspremie</t>
  </si>
  <si>
    <t>M</t>
  </si>
  <si>
    <t>Gemiddelde snelheid</t>
  </si>
  <si>
    <t>km/uur</t>
  </si>
  <si>
    <t>N</t>
  </si>
  <si>
    <t>Loonsom schaal 4/11</t>
  </si>
  <si>
    <t>€/uur</t>
  </si>
  <si>
    <t>Variabele kosten vrachtwagen</t>
  </si>
  <si>
    <t>Brandstofkosten</t>
  </si>
  <si>
    <t xml:space="preserve">((F x G) / 100) x A = </t>
  </si>
  <si>
    <t xml:space="preserve">H x A = </t>
  </si>
  <si>
    <t>Banden</t>
  </si>
  <si>
    <t xml:space="preserve">(I / J) x A = </t>
  </si>
  <si>
    <t>Totaal variabel vrachtwagen</t>
  </si>
  <si>
    <t>Vaste kosten vrachtwagen\</t>
  </si>
  <si>
    <t>Afschrijving</t>
  </si>
  <si>
    <t xml:space="preserve">(B - D - I) / C = </t>
  </si>
  <si>
    <t>Rentekosten</t>
  </si>
  <si>
    <t>((B + D) / 2) x E =</t>
  </si>
  <si>
    <t>Totaal vast vrachtwagen</t>
  </si>
  <si>
    <t>Totale kosten vrachtwagen per jaar</t>
  </si>
  <si>
    <t xml:space="preserve">variabele kosten + vaste kosten = </t>
  </si>
  <si>
    <t>Totale kosten vrachtwagen per kilometer</t>
  </si>
  <si>
    <t xml:space="preserve">totale kosten per jaar / A = </t>
  </si>
  <si>
    <t>Loonkosten</t>
  </si>
  <si>
    <t>Totale loonsomkosten per kilometer</t>
  </si>
  <si>
    <t xml:space="preserve">(N / M) = </t>
  </si>
  <si>
    <t>Totale kosten per kilometer eigen transport</t>
  </si>
  <si>
    <t>Correctietarief transportkosten Perceel 1, 3, 4 en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</si>
</sst>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€-2]\ #,##0.00"/>
    <numFmt numFmtId="165" formatCode="&quot;€&quot;\ #,##0.00"/>
  </numFmts>
  <fonts count="17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sz val="10"/>
      <color rgb="FF525960"/>
      <name val="Arial"/>
      <family val="2"/>
    </font>
    <font>
      <b/>
      <sz val="10"/>
      <color rgb="FF52596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u val="singleAccounting"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vertical="top" wrapText="1"/>
    </xf>
    <xf numFmtId="0" fontId="0" fillId="2" borderId="0" xfId="0" applyFont="1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164" fontId="3" fillId="2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2" borderId="0" xfId="0" applyFill="1"/>
    <xf numFmtId="0" fontId="9" fillId="2" borderId="0" xfId="0" applyFont="1" applyFill="1"/>
    <xf numFmtId="0" fontId="0" fillId="0" borderId="0" xfId="0" applyAlignment="1">
      <alignment vertical="center"/>
    </xf>
    <xf numFmtId="0" fontId="3" fillId="7" borderId="2" xfId="0" applyFont="1" applyFill="1" applyBorder="1"/>
    <xf numFmtId="0" fontId="9" fillId="7" borderId="3" xfId="0" applyFont="1" applyFill="1" applyBorder="1" applyAlignment="1">
      <alignment horizontal="center"/>
    </xf>
    <xf numFmtId="0" fontId="9" fillId="7" borderId="3" xfId="0" applyFont="1" applyFill="1" applyBorder="1"/>
    <xf numFmtId="0" fontId="9" fillId="7" borderId="4" xfId="0" applyFont="1" applyFill="1" applyBorder="1"/>
    <xf numFmtId="0" fontId="3" fillId="7" borderId="5" xfId="0" applyFont="1" applyFill="1" applyBorder="1"/>
    <xf numFmtId="0" fontId="9" fillId="7" borderId="0" xfId="0" applyFont="1" applyFill="1" applyBorder="1" applyAlignment="1">
      <alignment horizontal="center"/>
    </xf>
    <xf numFmtId="0" fontId="9" fillId="7" borderId="0" xfId="0" applyFont="1" applyFill="1" applyBorder="1"/>
    <xf numFmtId="0" fontId="9" fillId="7" borderId="6" xfId="0" applyFont="1" applyFill="1" applyBorder="1"/>
    <xf numFmtId="0" fontId="0" fillId="7" borderId="5" xfId="0" applyFont="1" applyFill="1" applyBorder="1"/>
    <xf numFmtId="0" fontId="0" fillId="7" borderId="0" xfId="0" applyFill="1" applyAlignment="1">
      <alignment vertical="center"/>
    </xf>
    <xf numFmtId="0" fontId="14" fillId="7" borderId="5" xfId="0" applyFont="1" applyFill="1" applyBorder="1"/>
    <xf numFmtId="0" fontId="9" fillId="7" borderId="0" xfId="0" applyFont="1" applyFill="1" applyAlignment="1">
      <alignment horizontal="center"/>
    </xf>
    <xf numFmtId="0" fontId="9" fillId="7" borderId="0" xfId="0" applyFont="1" applyFill="1"/>
    <xf numFmtId="0" fontId="9" fillId="7" borderId="5" xfId="0" applyFont="1" applyFill="1" applyBorder="1"/>
    <xf numFmtId="0" fontId="9" fillId="7" borderId="7" xfId="0" applyFont="1" applyFill="1" applyBorder="1"/>
    <xf numFmtId="0" fontId="9" fillId="7" borderId="8" xfId="0" applyFont="1" applyFill="1" applyBorder="1" applyAlignment="1">
      <alignment horizontal="center"/>
    </xf>
    <xf numFmtId="0" fontId="9" fillId="7" borderId="8" xfId="0" applyFont="1" applyFill="1" applyBorder="1"/>
    <xf numFmtId="0" fontId="9" fillId="7" borderId="9" xfId="0" applyFont="1" applyFill="1" applyBorder="1"/>
    <xf numFmtId="0" fontId="0" fillId="7" borderId="0" xfId="0" applyFont="1" applyFill="1" applyBorder="1"/>
    <xf numFmtId="0" fontId="9" fillId="0" borderId="1" xfId="0" applyFont="1" applyBorder="1" applyAlignment="1">
      <alignment vertical="top"/>
    </xf>
    <xf numFmtId="0" fontId="9" fillId="2" borderId="1" xfId="0" applyFont="1" applyFill="1" applyBorder="1" applyAlignment="1">
      <alignment vertical="center" wrapText="1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0" xfId="0" applyFill="1" applyBorder="1"/>
    <xf numFmtId="3" fontId="0" fillId="2" borderId="19" xfId="0" applyNumberFormat="1" applyFill="1" applyBorder="1"/>
    <xf numFmtId="0" fontId="0" fillId="2" borderId="20" xfId="0" applyFill="1" applyBorder="1"/>
    <xf numFmtId="0" fontId="0" fillId="2" borderId="1" xfId="0" applyFill="1" applyBorder="1"/>
    <xf numFmtId="3" fontId="0" fillId="2" borderId="21" xfId="0" applyNumberFormat="1" applyFill="1" applyBorder="1"/>
    <xf numFmtId="0" fontId="0" fillId="2" borderId="21" xfId="0" applyFill="1" applyBorder="1"/>
    <xf numFmtId="9" fontId="0" fillId="2" borderId="21" xfId="2" applyFont="1" applyFill="1" applyBorder="1"/>
    <xf numFmtId="4" fontId="0" fillId="2" borderId="21" xfId="0" applyNumberFormat="1" applyFill="1" applyBorder="1"/>
    <xf numFmtId="16" fontId="0" fillId="2" borderId="0" xfId="0" applyNumberFormat="1" applyFill="1"/>
    <xf numFmtId="0" fontId="0" fillId="2" borderId="22" xfId="0" applyFill="1" applyBorder="1"/>
    <xf numFmtId="0" fontId="0" fillId="2" borderId="23" xfId="0" applyFill="1" applyBorder="1"/>
    <xf numFmtId="4" fontId="0" fillId="2" borderId="24" xfId="0" applyNumberFormat="1" applyFill="1" applyBorder="1"/>
    <xf numFmtId="0" fontId="15" fillId="2" borderId="25" xfId="0" applyFont="1" applyFill="1" applyBorder="1"/>
    <xf numFmtId="0" fontId="15" fillId="2" borderId="26" xfId="0" applyFont="1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3" fontId="0" fillId="2" borderId="0" xfId="0" applyNumberFormat="1" applyFill="1"/>
    <xf numFmtId="3" fontId="0" fillId="2" borderId="29" xfId="0" applyNumberFormat="1" applyFill="1" applyBorder="1"/>
    <xf numFmtId="0" fontId="0" fillId="2" borderId="30" xfId="0" applyFill="1" applyBorder="1"/>
    <xf numFmtId="0" fontId="0" fillId="2" borderId="31" xfId="0" applyFill="1" applyBorder="1"/>
    <xf numFmtId="3" fontId="15" fillId="2" borderId="32" xfId="0" applyNumberFormat="1" applyFont="1" applyFill="1" applyBorder="1"/>
    <xf numFmtId="0" fontId="15" fillId="2" borderId="0" xfId="0" applyFont="1" applyFill="1"/>
    <xf numFmtId="0" fontId="0" fillId="2" borderId="25" xfId="0" applyFill="1" applyBorder="1"/>
    <xf numFmtId="3" fontId="0" fillId="2" borderId="27" xfId="0" applyNumberFormat="1" applyFill="1" applyBorder="1"/>
    <xf numFmtId="44" fontId="0" fillId="2" borderId="32" xfId="1" applyFont="1" applyFill="1" applyBorder="1" applyAlignment="1">
      <alignment horizontal="center"/>
    </xf>
    <xf numFmtId="0" fontId="0" fillId="2" borderId="33" xfId="0" applyFill="1" applyBorder="1"/>
    <xf numFmtId="44" fontId="16" fillId="2" borderId="17" xfId="1" applyFont="1" applyFill="1" applyBorder="1" applyAlignment="1">
      <alignment horizontal="center"/>
    </xf>
    <xf numFmtId="0" fontId="12" fillId="4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0" fillId="2" borderId="8" xfId="0" applyFill="1" applyBorder="1"/>
    <xf numFmtId="0" fontId="3" fillId="2" borderId="31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 wrapText="1"/>
    </xf>
    <xf numFmtId="0" fontId="0" fillId="3" borderId="8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6" fillId="3" borderId="5" xfId="0" applyFont="1" applyFill="1" applyBorder="1" applyAlignment="1"/>
    <xf numFmtId="0" fontId="6" fillId="3" borderId="0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6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13" fillId="6" borderId="0" xfId="0" applyFont="1" applyFill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76F4-F5F7-438B-8AAB-724053EFE9C1}">
  <dimension ref="A1:P64"/>
  <sheetViews>
    <sheetView tabSelected="1" workbookViewId="0">
      <selection activeCell="D33" sqref="D33"/>
    </sheetView>
  </sheetViews>
  <sheetFormatPr defaultColWidth="8.88671875" defaultRowHeight="13.2" x14ac:dyDescent="0.25"/>
  <cols>
    <col min="1" max="1" width="9.88671875" style="43" customWidth="1"/>
    <col min="2" max="2" width="20" style="43" bestFit="1" customWidth="1"/>
    <col min="3" max="14" width="8.88671875" style="43"/>
    <col min="15" max="15" width="3.6640625" style="43" customWidth="1"/>
    <col min="16" max="16" width="4.33203125" style="43" customWidth="1"/>
    <col min="17" max="16384" width="8.88671875" style="43"/>
  </cols>
  <sheetData>
    <row r="1" spans="1:16" s="3" customFormat="1" ht="52.2" customHeight="1" x14ac:dyDescent="0.25">
      <c r="A1" s="100" t="s">
        <v>70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s="30" customFormat="1" ht="15.6" customHeight="1" x14ac:dyDescent="0.25">
      <c r="A2" s="101" t="s">
        <v>41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s="44" customFormat="1" ht="15" customHeight="1" x14ac:dyDescent="0.25">
      <c r="A4" s="46" t="s">
        <v>59</v>
      </c>
      <c r="B4" s="47"/>
      <c r="C4" s="47"/>
      <c r="D4" s="47"/>
      <c r="E4" s="47"/>
      <c r="F4" s="47"/>
      <c r="G4" s="47"/>
      <c r="H4" s="47"/>
      <c r="I4" s="47"/>
      <c r="J4" s="48"/>
      <c r="K4" s="48"/>
      <c r="L4" s="48"/>
      <c r="M4" s="47"/>
      <c r="N4" s="48"/>
      <c r="O4" s="48"/>
      <c r="P4" s="49"/>
    </row>
    <row r="5" spans="1:16" s="44" customFormat="1" ht="15" customHeight="1" x14ac:dyDescent="0.25">
      <c r="A5" s="50"/>
      <c r="B5" s="51"/>
      <c r="C5" s="51"/>
      <c r="D5" s="51"/>
      <c r="E5" s="51"/>
      <c r="F5" s="51"/>
      <c r="G5" s="51"/>
      <c r="H5" s="51"/>
      <c r="I5" s="51"/>
      <c r="J5" s="52"/>
      <c r="K5" s="52"/>
      <c r="L5" s="52"/>
      <c r="M5" s="51"/>
      <c r="N5" s="52"/>
      <c r="O5" s="52"/>
      <c r="P5" s="53"/>
    </row>
    <row r="6" spans="1:16" s="44" customFormat="1" ht="15" customHeight="1" x14ac:dyDescent="0.25">
      <c r="A6" s="50" t="s">
        <v>67</v>
      </c>
      <c r="B6" s="51"/>
      <c r="C6" s="51"/>
      <c r="D6" s="51"/>
      <c r="E6" s="51"/>
      <c r="F6" s="51"/>
      <c r="G6" s="51"/>
      <c r="H6" s="51"/>
      <c r="I6" s="51"/>
      <c r="J6" s="52"/>
      <c r="K6" s="52"/>
      <c r="L6" s="52"/>
      <c r="M6" s="51"/>
      <c r="N6" s="52"/>
      <c r="O6" s="52"/>
      <c r="P6" s="53"/>
    </row>
    <row r="7" spans="1:16" s="44" customFormat="1" ht="15" customHeight="1" x14ac:dyDescent="0.25">
      <c r="A7" s="50" t="s">
        <v>68</v>
      </c>
      <c r="B7" s="51"/>
      <c r="C7" s="51"/>
      <c r="D7" s="51"/>
      <c r="E7" s="51"/>
      <c r="F7" s="51"/>
      <c r="G7" s="51"/>
      <c r="H7" s="51"/>
      <c r="I7" s="51"/>
      <c r="J7" s="52"/>
      <c r="K7" s="52"/>
      <c r="L7" s="52"/>
      <c r="M7" s="51"/>
      <c r="N7" s="52"/>
      <c r="O7" s="52"/>
      <c r="P7" s="53"/>
    </row>
    <row r="8" spans="1:16" s="44" customFormat="1" ht="15" customHeight="1" x14ac:dyDescent="0.25">
      <c r="A8" s="50" t="s">
        <v>62</v>
      </c>
      <c r="B8" s="51"/>
      <c r="C8" s="51"/>
      <c r="D8" s="51"/>
      <c r="E8" s="51"/>
      <c r="F8" s="51"/>
      <c r="G8" s="51"/>
      <c r="H8" s="51"/>
      <c r="I8" s="51"/>
      <c r="J8" s="52"/>
      <c r="K8" s="52"/>
      <c r="L8" s="52"/>
      <c r="M8" s="51"/>
      <c r="N8" s="52"/>
      <c r="O8" s="52"/>
      <c r="P8" s="53"/>
    </row>
    <row r="9" spans="1:16" s="44" customFormat="1" ht="15" customHeight="1" x14ac:dyDescent="0.25">
      <c r="A9" s="54"/>
      <c r="B9" s="51"/>
      <c r="C9" s="51"/>
      <c r="D9" s="51"/>
      <c r="E9" s="51"/>
      <c r="F9" s="51"/>
      <c r="G9" s="51"/>
      <c r="H9" s="51"/>
      <c r="I9" s="51"/>
      <c r="J9" s="52"/>
      <c r="K9" s="52"/>
      <c r="L9" s="52"/>
      <c r="M9" s="51"/>
      <c r="N9" s="52"/>
      <c r="O9" s="52"/>
      <c r="P9" s="53"/>
    </row>
    <row r="10" spans="1:16" s="44" customFormat="1" ht="15" customHeight="1" x14ac:dyDescent="0.25">
      <c r="A10" s="64"/>
      <c r="B10" s="51"/>
      <c r="C10" s="51"/>
      <c r="D10" s="51"/>
      <c r="E10" s="51"/>
      <c r="F10" s="51"/>
      <c r="G10" s="51"/>
      <c r="H10" s="51"/>
      <c r="I10" s="51"/>
      <c r="J10" s="52"/>
      <c r="K10" s="52"/>
      <c r="L10" s="52"/>
      <c r="M10" s="51"/>
      <c r="N10" s="52"/>
      <c r="O10" s="52"/>
      <c r="P10" s="53"/>
    </row>
    <row r="11" spans="1:16" s="44" customFormat="1" ht="15" customHeight="1" x14ac:dyDescent="0.25">
      <c r="A11" s="55" t="s">
        <v>63</v>
      </c>
      <c r="B11" s="51"/>
      <c r="C11" s="51"/>
      <c r="D11" s="51"/>
      <c r="E11" s="51"/>
      <c r="F11" s="51"/>
      <c r="G11" s="51"/>
      <c r="H11" s="51"/>
      <c r="I11" s="51"/>
      <c r="J11" s="52"/>
      <c r="K11" s="52"/>
      <c r="L11" s="52"/>
      <c r="M11" s="51"/>
      <c r="N11" s="52"/>
      <c r="O11" s="52"/>
      <c r="P11" s="53"/>
    </row>
    <row r="12" spans="1:16" s="44" customFormat="1" ht="15" customHeight="1" x14ac:dyDescent="0.25">
      <c r="A12" s="54" t="s">
        <v>64</v>
      </c>
      <c r="B12" s="51"/>
      <c r="C12" s="51"/>
      <c r="D12" s="51"/>
      <c r="E12" s="51"/>
      <c r="F12" s="51"/>
      <c r="G12" s="51"/>
      <c r="H12" s="51"/>
      <c r="I12" s="51"/>
      <c r="J12" s="52"/>
      <c r="K12" s="52"/>
      <c r="L12" s="52"/>
      <c r="M12" s="51"/>
      <c r="N12" s="52"/>
      <c r="O12" s="52"/>
      <c r="P12" s="53"/>
    </row>
    <row r="13" spans="1:16" s="44" customFormat="1" ht="15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2"/>
      <c r="K13" s="52"/>
      <c r="L13" s="52"/>
      <c r="M13" s="51"/>
      <c r="N13" s="52"/>
      <c r="O13" s="52"/>
      <c r="P13" s="53"/>
    </row>
    <row r="14" spans="1:16" s="44" customFormat="1" ht="15" customHeight="1" x14ac:dyDescent="0.25">
      <c r="A14" s="45" t="s">
        <v>65</v>
      </c>
      <c r="B14" s="51"/>
      <c r="C14" s="51"/>
      <c r="D14" s="51"/>
      <c r="E14" s="51"/>
      <c r="F14" s="51"/>
      <c r="G14" s="51"/>
      <c r="H14" s="51"/>
      <c r="I14" s="51"/>
      <c r="J14" s="52"/>
      <c r="K14" s="52"/>
      <c r="L14" s="52"/>
      <c r="M14" s="51"/>
      <c r="N14" s="52"/>
      <c r="O14" s="52"/>
      <c r="P14" s="53"/>
    </row>
    <row r="15" spans="1:16" s="44" customFormat="1" ht="15" customHeight="1" x14ac:dyDescent="0.25">
      <c r="A15" s="59" t="s">
        <v>66</v>
      </c>
      <c r="B15" s="51"/>
      <c r="C15" s="51"/>
      <c r="D15" s="51"/>
      <c r="E15" s="51"/>
      <c r="F15" s="51"/>
      <c r="G15" s="51"/>
      <c r="H15" s="51"/>
      <c r="I15" s="51"/>
      <c r="J15" s="52"/>
      <c r="K15" s="52"/>
      <c r="L15" s="52"/>
      <c r="M15" s="51"/>
      <c r="N15" s="52"/>
      <c r="O15" s="52"/>
      <c r="P15" s="53"/>
    </row>
    <row r="16" spans="1:16" s="44" customFormat="1" ht="15" customHeight="1" x14ac:dyDescent="0.25">
      <c r="A16" s="50"/>
      <c r="B16" s="51"/>
      <c r="C16" s="51"/>
      <c r="D16" s="51"/>
      <c r="E16" s="51"/>
      <c r="F16" s="51"/>
      <c r="G16" s="51"/>
      <c r="H16" s="51"/>
      <c r="I16" s="51"/>
      <c r="J16" s="52"/>
      <c r="K16" s="52"/>
      <c r="L16" s="52"/>
      <c r="M16" s="51"/>
      <c r="N16" s="52"/>
      <c r="O16" s="52"/>
      <c r="P16" s="53"/>
    </row>
    <row r="17" spans="1:16" s="44" customFormat="1" ht="15" customHeight="1" x14ac:dyDescent="0.25">
      <c r="A17" s="56" t="s">
        <v>60</v>
      </c>
      <c r="B17" s="57"/>
      <c r="C17" s="57"/>
      <c r="D17" s="57"/>
      <c r="E17" s="57"/>
      <c r="F17" s="57"/>
      <c r="G17" s="57"/>
      <c r="H17" s="57"/>
      <c r="I17" s="57"/>
      <c r="J17" s="58"/>
      <c r="K17" s="58"/>
      <c r="L17" s="58"/>
      <c r="M17" s="57"/>
      <c r="N17" s="58"/>
      <c r="O17" s="58"/>
      <c r="P17" s="53"/>
    </row>
    <row r="18" spans="1:16" s="44" customFormat="1" ht="15" customHeight="1" x14ac:dyDescent="0.25">
      <c r="A18" s="59" t="s">
        <v>61</v>
      </c>
      <c r="B18" s="57"/>
      <c r="C18" s="57"/>
      <c r="D18" s="57"/>
      <c r="E18" s="57"/>
      <c r="F18" s="57"/>
      <c r="G18" s="57"/>
      <c r="H18" s="57"/>
      <c r="I18" s="57"/>
      <c r="J18" s="58"/>
      <c r="K18" s="58"/>
      <c r="L18" s="58"/>
      <c r="M18" s="57"/>
      <c r="N18" s="58"/>
      <c r="O18" s="58"/>
      <c r="P18" s="53"/>
    </row>
    <row r="19" spans="1:16" s="44" customFormat="1" ht="15" customHeight="1" x14ac:dyDescent="0.25">
      <c r="A19" s="59" t="s">
        <v>69</v>
      </c>
      <c r="B19" s="57"/>
      <c r="C19" s="57"/>
      <c r="D19" s="57"/>
      <c r="E19" s="57"/>
      <c r="F19" s="57"/>
      <c r="G19" s="57"/>
      <c r="H19" s="57"/>
      <c r="I19" s="57"/>
      <c r="J19" s="58"/>
      <c r="K19" s="58"/>
      <c r="L19" s="58"/>
      <c r="M19" s="57"/>
      <c r="N19" s="58"/>
      <c r="O19" s="58"/>
      <c r="P19" s="53"/>
    </row>
    <row r="20" spans="1:16" s="44" customFormat="1" ht="15" customHeight="1" x14ac:dyDescent="0.25">
      <c r="A20" s="59"/>
      <c r="B20" s="57"/>
      <c r="C20" s="57"/>
      <c r="D20" s="57"/>
      <c r="E20" s="57"/>
      <c r="F20" s="57"/>
      <c r="G20" s="57"/>
      <c r="H20" s="57"/>
      <c r="I20" s="57"/>
      <c r="J20" s="58"/>
      <c r="K20" s="58"/>
      <c r="L20" s="58"/>
      <c r="M20" s="57"/>
      <c r="N20" s="58"/>
      <c r="O20" s="58"/>
      <c r="P20" s="53"/>
    </row>
    <row r="21" spans="1:16" s="44" customFormat="1" ht="15" customHeight="1" x14ac:dyDescent="0.25">
      <c r="A21" s="59" t="s">
        <v>71</v>
      </c>
      <c r="B21" s="57"/>
      <c r="C21" s="57"/>
      <c r="D21" s="57"/>
      <c r="E21" s="57"/>
      <c r="F21" s="57"/>
      <c r="G21" s="57"/>
      <c r="H21" s="57"/>
      <c r="I21" s="57"/>
      <c r="J21" s="58"/>
      <c r="K21" s="58"/>
      <c r="L21" s="58"/>
      <c r="M21" s="57"/>
      <c r="N21" s="58"/>
      <c r="O21" s="58"/>
      <c r="P21" s="53"/>
    </row>
    <row r="22" spans="1:16" s="44" customFormat="1" ht="15" customHeight="1" x14ac:dyDescent="0.25">
      <c r="A22" s="59" t="s">
        <v>72</v>
      </c>
      <c r="B22" s="57"/>
      <c r="C22" s="57"/>
      <c r="D22" s="57"/>
      <c r="E22" s="57"/>
      <c r="F22" s="57"/>
      <c r="G22" s="57"/>
      <c r="H22" s="57"/>
      <c r="I22" s="57"/>
      <c r="J22" s="58"/>
      <c r="K22" s="58"/>
      <c r="L22" s="58"/>
      <c r="M22" s="57"/>
      <c r="N22" s="58"/>
      <c r="O22" s="58"/>
      <c r="P22" s="53"/>
    </row>
    <row r="23" spans="1:16" s="44" customFormat="1" ht="15" customHeight="1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2"/>
      <c r="K23" s="62"/>
      <c r="L23" s="62"/>
      <c r="M23" s="61"/>
      <c r="N23" s="62"/>
      <c r="O23" s="62"/>
      <c r="P23" s="63"/>
    </row>
    <row r="25" spans="1:16" ht="13.8" thickBot="1" x14ac:dyDescent="0.3">
      <c r="A25" s="103" t="s">
        <v>135</v>
      </c>
      <c r="B25" s="103"/>
      <c r="C25" s="103"/>
      <c r="D25" s="103"/>
    </row>
    <row r="26" spans="1:16" ht="13.8" thickBot="1" x14ac:dyDescent="0.3">
      <c r="A26" s="67"/>
      <c r="B26" s="68" t="s">
        <v>73</v>
      </c>
      <c r="C26" s="67" t="s">
        <v>74</v>
      </c>
      <c r="D26" s="69"/>
    </row>
    <row r="27" spans="1:16" x14ac:dyDescent="0.25">
      <c r="A27" s="70" t="s">
        <v>75</v>
      </c>
      <c r="B27" s="71" t="s">
        <v>76</v>
      </c>
      <c r="C27" s="71" t="s">
        <v>77</v>
      </c>
      <c r="D27" s="72">
        <v>44000</v>
      </c>
    </row>
    <row r="28" spans="1:16" x14ac:dyDescent="0.25">
      <c r="A28" s="73" t="s">
        <v>78</v>
      </c>
      <c r="B28" s="74" t="s">
        <v>79</v>
      </c>
      <c r="C28" s="74" t="s">
        <v>80</v>
      </c>
      <c r="D28" s="75">
        <v>132000</v>
      </c>
    </row>
    <row r="29" spans="1:16" x14ac:dyDescent="0.25">
      <c r="A29" s="73" t="s">
        <v>81</v>
      </c>
      <c r="B29" s="74" t="s">
        <v>82</v>
      </c>
      <c r="C29" s="74" t="s">
        <v>83</v>
      </c>
      <c r="D29" s="76">
        <v>8</v>
      </c>
    </row>
    <row r="30" spans="1:16" x14ac:dyDescent="0.25">
      <c r="A30" s="73" t="s">
        <v>84</v>
      </c>
      <c r="B30" s="74" t="s">
        <v>85</v>
      </c>
      <c r="C30" s="74" t="s">
        <v>80</v>
      </c>
      <c r="D30" s="75">
        <v>30000</v>
      </c>
    </row>
    <row r="31" spans="1:16" x14ac:dyDescent="0.25">
      <c r="A31" s="73" t="s">
        <v>86</v>
      </c>
      <c r="B31" s="74" t="s">
        <v>87</v>
      </c>
      <c r="C31" s="74" t="s">
        <v>88</v>
      </c>
      <c r="D31" s="77">
        <v>1.4999999999999999E-2</v>
      </c>
    </row>
    <row r="32" spans="1:16" x14ac:dyDescent="0.25">
      <c r="A32" s="73" t="s">
        <v>89</v>
      </c>
      <c r="B32" s="74" t="s">
        <v>90</v>
      </c>
      <c r="C32" s="74" t="s">
        <v>91</v>
      </c>
      <c r="D32" s="76">
        <v>25</v>
      </c>
    </row>
    <row r="33" spans="1:8" x14ac:dyDescent="0.25">
      <c r="A33" s="73" t="s">
        <v>92</v>
      </c>
      <c r="B33" s="74" t="s">
        <v>93</v>
      </c>
      <c r="C33" s="74" t="s">
        <v>94</v>
      </c>
      <c r="D33" s="78">
        <v>2.1</v>
      </c>
      <c r="E33" s="79"/>
    </row>
    <row r="34" spans="1:8" x14ac:dyDescent="0.25">
      <c r="A34" s="73" t="s">
        <v>95</v>
      </c>
      <c r="B34" s="74" t="s">
        <v>96</v>
      </c>
      <c r="C34" s="74" t="s">
        <v>97</v>
      </c>
      <c r="D34" s="76">
        <v>0.5</v>
      </c>
    </row>
    <row r="35" spans="1:8" x14ac:dyDescent="0.25">
      <c r="A35" s="73" t="s">
        <v>98</v>
      </c>
      <c r="B35" s="74" t="s">
        <v>99</v>
      </c>
      <c r="C35" s="74" t="s">
        <v>100</v>
      </c>
      <c r="D35" s="75">
        <v>4500</v>
      </c>
    </row>
    <row r="36" spans="1:8" x14ac:dyDescent="0.25">
      <c r="A36" s="73" t="s">
        <v>101</v>
      </c>
      <c r="B36" s="74" t="s">
        <v>102</v>
      </c>
      <c r="C36" s="74" t="s">
        <v>77</v>
      </c>
      <c r="D36" s="75">
        <v>50000</v>
      </c>
    </row>
    <row r="37" spans="1:8" x14ac:dyDescent="0.25">
      <c r="A37" s="73" t="s">
        <v>103</v>
      </c>
      <c r="B37" s="74" t="s">
        <v>104</v>
      </c>
      <c r="C37" s="74" t="s">
        <v>105</v>
      </c>
      <c r="D37" s="75">
        <v>2250</v>
      </c>
    </row>
    <row r="38" spans="1:8" x14ac:dyDescent="0.25">
      <c r="A38" s="73" t="s">
        <v>106</v>
      </c>
      <c r="B38" s="74" t="s">
        <v>107</v>
      </c>
      <c r="C38" s="74" t="s">
        <v>105</v>
      </c>
      <c r="D38" s="75">
        <v>1675</v>
      </c>
    </row>
    <row r="39" spans="1:8" x14ac:dyDescent="0.25">
      <c r="A39" s="73" t="s">
        <v>108</v>
      </c>
      <c r="B39" s="74" t="s">
        <v>109</v>
      </c>
      <c r="C39" s="74" t="s">
        <v>110</v>
      </c>
      <c r="D39" s="75">
        <v>45</v>
      </c>
    </row>
    <row r="40" spans="1:8" ht="13.8" thickBot="1" x14ac:dyDescent="0.3">
      <c r="A40" s="80" t="s">
        <v>111</v>
      </c>
      <c r="B40" s="81" t="s">
        <v>112</v>
      </c>
      <c r="C40" s="81" t="s">
        <v>113</v>
      </c>
      <c r="D40" s="82">
        <v>25.25</v>
      </c>
    </row>
    <row r="42" spans="1:8" ht="13.8" thickBot="1" x14ac:dyDescent="0.3"/>
    <row r="43" spans="1:8" x14ac:dyDescent="0.25">
      <c r="A43" s="83" t="s">
        <v>114</v>
      </c>
      <c r="B43" s="84"/>
      <c r="C43" s="85"/>
      <c r="D43" s="85"/>
      <c r="E43" s="85"/>
      <c r="F43" s="85"/>
      <c r="G43" s="85"/>
      <c r="H43" s="86"/>
    </row>
    <row r="44" spans="1:8" x14ac:dyDescent="0.25">
      <c r="A44" s="87"/>
      <c r="H44" s="88"/>
    </row>
    <row r="45" spans="1:8" x14ac:dyDescent="0.25">
      <c r="A45" s="87" t="s">
        <v>115</v>
      </c>
      <c r="C45" s="43" t="s">
        <v>116</v>
      </c>
      <c r="G45" s="89"/>
      <c r="H45" s="90">
        <f>((D32*D33)/100)*D27</f>
        <v>23100</v>
      </c>
    </row>
    <row r="46" spans="1:8" x14ac:dyDescent="0.25">
      <c r="A46" s="87" t="s">
        <v>96</v>
      </c>
      <c r="C46" s="43" t="s">
        <v>117</v>
      </c>
      <c r="H46" s="90">
        <f>D34*D27</f>
        <v>22000</v>
      </c>
    </row>
    <row r="47" spans="1:8" x14ac:dyDescent="0.25">
      <c r="A47" s="87" t="s">
        <v>118</v>
      </c>
      <c r="C47" s="43" t="s">
        <v>119</v>
      </c>
      <c r="H47" s="90">
        <f>D35/D36*D27</f>
        <v>3960</v>
      </c>
    </row>
    <row r="48" spans="1:8" ht="13.8" thickBot="1" x14ac:dyDescent="0.3">
      <c r="A48" s="91" t="s">
        <v>120</v>
      </c>
      <c r="B48" s="92"/>
      <c r="C48" s="92"/>
      <c r="D48" s="92"/>
      <c r="E48" s="92"/>
      <c r="F48" s="92"/>
      <c r="G48" s="92"/>
      <c r="H48" s="93">
        <f>SUM(H45:H47)</f>
        <v>49060</v>
      </c>
    </row>
    <row r="49" spans="1:8" ht="13.8" thickBot="1" x14ac:dyDescent="0.3">
      <c r="A49" s="94"/>
      <c r="B49" s="94"/>
    </row>
    <row r="50" spans="1:8" x14ac:dyDescent="0.25">
      <c r="A50" s="83" t="s">
        <v>121</v>
      </c>
      <c r="B50" s="84"/>
      <c r="C50" s="85"/>
      <c r="D50" s="85"/>
      <c r="E50" s="85"/>
      <c r="F50" s="85"/>
      <c r="G50" s="85"/>
      <c r="H50" s="86"/>
    </row>
    <row r="51" spans="1:8" x14ac:dyDescent="0.25">
      <c r="A51" s="87"/>
      <c r="H51" s="88"/>
    </row>
    <row r="52" spans="1:8" x14ac:dyDescent="0.25">
      <c r="A52" s="87" t="s">
        <v>122</v>
      </c>
      <c r="C52" s="43" t="s">
        <v>123</v>
      </c>
      <c r="H52" s="90">
        <f>(D28-D30-D35)/10</f>
        <v>9750</v>
      </c>
    </row>
    <row r="53" spans="1:8" x14ac:dyDescent="0.25">
      <c r="A53" s="87" t="s">
        <v>124</v>
      </c>
      <c r="C53" s="43" t="s">
        <v>125</v>
      </c>
      <c r="H53" s="90">
        <f>(D28+D30)/2*D31</f>
        <v>1215</v>
      </c>
    </row>
    <row r="54" spans="1:8" x14ac:dyDescent="0.25">
      <c r="A54" s="87" t="s">
        <v>104</v>
      </c>
      <c r="C54" s="43" t="s">
        <v>103</v>
      </c>
      <c r="H54" s="90">
        <f>D37</f>
        <v>2250</v>
      </c>
    </row>
    <row r="55" spans="1:8" x14ac:dyDescent="0.25">
      <c r="A55" s="87" t="s">
        <v>107</v>
      </c>
      <c r="C55" s="43" t="s">
        <v>106</v>
      </c>
      <c r="H55" s="90">
        <f>D38</f>
        <v>1675</v>
      </c>
    </row>
    <row r="56" spans="1:8" ht="13.8" thickBot="1" x14ac:dyDescent="0.3">
      <c r="A56" s="91" t="s">
        <v>126</v>
      </c>
      <c r="B56" s="92"/>
      <c r="C56" s="92"/>
      <c r="D56" s="92"/>
      <c r="E56" s="92"/>
      <c r="F56" s="92"/>
      <c r="G56" s="92"/>
      <c r="H56" s="93">
        <f>SUM(H52:H55)</f>
        <v>14890</v>
      </c>
    </row>
    <row r="57" spans="1:8" ht="13.8" thickBot="1" x14ac:dyDescent="0.3"/>
    <row r="58" spans="1:8" x14ac:dyDescent="0.25">
      <c r="A58" s="95" t="s">
        <v>127</v>
      </c>
      <c r="B58" s="85"/>
      <c r="C58" s="85" t="s">
        <v>128</v>
      </c>
      <c r="D58" s="85"/>
      <c r="E58" s="85"/>
      <c r="F58" s="85"/>
      <c r="G58" s="85"/>
      <c r="H58" s="96">
        <f>H48+H56</f>
        <v>63950</v>
      </c>
    </row>
    <row r="59" spans="1:8" ht="13.8" thickBot="1" x14ac:dyDescent="0.3">
      <c r="A59" s="91" t="s">
        <v>129</v>
      </c>
      <c r="B59" s="92"/>
      <c r="C59" s="92" t="s">
        <v>130</v>
      </c>
      <c r="D59" s="92"/>
      <c r="E59" s="92"/>
      <c r="F59" s="92"/>
      <c r="G59" s="92"/>
      <c r="H59" s="97">
        <f>H58/D27</f>
        <v>1.4534090909090909</v>
      </c>
    </row>
    <row r="60" spans="1:8" ht="13.8" thickBot="1" x14ac:dyDescent="0.3"/>
    <row r="61" spans="1:8" x14ac:dyDescent="0.25">
      <c r="A61" s="95" t="s">
        <v>131</v>
      </c>
      <c r="B61" s="85"/>
      <c r="C61" s="85"/>
      <c r="D61" s="85"/>
      <c r="E61" s="85"/>
      <c r="F61" s="85"/>
      <c r="G61" s="85"/>
      <c r="H61" s="96"/>
    </row>
    <row r="62" spans="1:8" ht="13.8" thickBot="1" x14ac:dyDescent="0.3">
      <c r="A62" s="91" t="s">
        <v>132</v>
      </c>
      <c r="B62" s="92"/>
      <c r="C62" s="92" t="s">
        <v>133</v>
      </c>
      <c r="D62" s="92"/>
      <c r="E62" s="92"/>
      <c r="F62" s="92"/>
      <c r="G62" s="92"/>
      <c r="H62" s="97">
        <f>D40/D39</f>
        <v>0.56111111111111112</v>
      </c>
    </row>
    <row r="63" spans="1:8" ht="13.8" thickBot="1" x14ac:dyDescent="0.3"/>
    <row r="64" spans="1:8" ht="19.8" thickBot="1" x14ac:dyDescent="0.65">
      <c r="A64" s="68" t="s">
        <v>134</v>
      </c>
      <c r="B64" s="98"/>
      <c r="C64" s="98"/>
      <c r="D64" s="98"/>
      <c r="E64" s="98"/>
      <c r="F64" s="98"/>
      <c r="G64" s="98"/>
      <c r="H64" s="99">
        <f>H59+H62</f>
        <v>2.014520202020202</v>
      </c>
    </row>
  </sheetData>
  <mergeCells count="4">
    <mergeCell ref="A1:P1"/>
    <mergeCell ref="A2:P2"/>
    <mergeCell ref="A3:P3"/>
    <mergeCell ref="A25:D25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6D16-2180-4EB5-B5AD-8B42FADF450F}">
  <sheetPr>
    <pageSetUpPr fitToPage="1"/>
  </sheetPr>
  <dimension ref="A1:H27"/>
  <sheetViews>
    <sheetView topLeftCell="A7" workbookViewId="0">
      <selection activeCell="A8" sqref="A8"/>
    </sheetView>
  </sheetViews>
  <sheetFormatPr defaultColWidth="8.88671875" defaultRowHeight="13.2" x14ac:dyDescent="0.25"/>
  <cols>
    <col min="1" max="1" width="40.44140625" style="3" customWidth="1"/>
    <col min="2" max="2" width="49.109375" style="3" bestFit="1" customWidth="1"/>
    <col min="3" max="3" width="14.109375" style="4" customWidth="1"/>
    <col min="4" max="4" width="12.44140625" style="4" customWidth="1"/>
    <col min="5" max="6" width="13.88671875" style="4" customWidth="1"/>
    <col min="7" max="7" width="12.44140625" style="4" customWidth="1"/>
    <col min="8" max="8" width="19.88671875" style="4" customWidth="1"/>
    <col min="9" max="16384" width="8.88671875" style="3"/>
  </cols>
  <sheetData>
    <row r="1" spans="1:8" ht="17.399999999999999" x14ac:dyDescent="0.25">
      <c r="A1" s="31" t="s">
        <v>51</v>
      </c>
      <c r="B1" s="32"/>
      <c r="C1" s="33"/>
      <c r="D1" s="33"/>
      <c r="E1" s="33"/>
      <c r="F1" s="33"/>
      <c r="G1" s="33"/>
      <c r="H1" s="33"/>
    </row>
    <row r="2" spans="1:8" s="30" customFormat="1" ht="15.6" customHeight="1" x14ac:dyDescent="0.25">
      <c r="A2" s="113" t="s">
        <v>41</v>
      </c>
      <c r="B2" s="113"/>
      <c r="C2" s="113"/>
      <c r="D2" s="113"/>
      <c r="E2" s="113"/>
      <c r="F2" s="113"/>
      <c r="G2" s="113"/>
      <c r="H2" s="113"/>
    </row>
    <row r="3" spans="1:8" s="30" customFormat="1" ht="15.6" customHeight="1" x14ac:dyDescent="0.25">
      <c r="A3" s="114" t="s">
        <v>42</v>
      </c>
      <c r="B3" s="114"/>
      <c r="C3" s="114"/>
      <c r="D3" s="114"/>
      <c r="E3" s="114"/>
      <c r="F3" s="114"/>
      <c r="G3" s="114"/>
      <c r="H3" s="114"/>
    </row>
    <row r="5" spans="1:8" ht="25.2" customHeight="1" x14ac:dyDescent="0.25">
      <c r="A5" s="34" t="s">
        <v>50</v>
      </c>
      <c r="B5" s="115"/>
      <c r="C5" s="115"/>
      <c r="D5" s="115"/>
    </row>
    <row r="7" spans="1:8" ht="55.2" x14ac:dyDescent="0.25">
      <c r="A7" s="15" t="s">
        <v>0</v>
      </c>
      <c r="B7" s="15" t="s">
        <v>1</v>
      </c>
      <c r="C7" s="16" t="s">
        <v>9</v>
      </c>
      <c r="D7" s="16" t="s">
        <v>2</v>
      </c>
      <c r="E7" s="16" t="s">
        <v>10</v>
      </c>
      <c r="F7" s="16" t="s">
        <v>26</v>
      </c>
      <c r="G7" s="16" t="s">
        <v>11</v>
      </c>
      <c r="H7" s="16" t="s">
        <v>3</v>
      </c>
    </row>
    <row r="8" spans="1:8" x14ac:dyDescent="0.25">
      <c r="A8" s="1" t="s">
        <v>22</v>
      </c>
      <c r="B8" s="17" t="s">
        <v>5</v>
      </c>
      <c r="C8" s="21"/>
      <c r="D8" s="18">
        <v>320</v>
      </c>
      <c r="E8" s="19"/>
      <c r="F8" s="19"/>
      <c r="G8" s="19"/>
      <c r="H8" s="13">
        <f>D8*C8</f>
        <v>0</v>
      </c>
    </row>
    <row r="9" spans="1:8" x14ac:dyDescent="0.25">
      <c r="A9" s="1" t="s">
        <v>23</v>
      </c>
      <c r="B9" s="17" t="s">
        <v>5</v>
      </c>
      <c r="C9" s="21"/>
      <c r="D9" s="18">
        <v>950</v>
      </c>
      <c r="E9" s="19"/>
      <c r="F9" s="19"/>
      <c r="G9" s="19"/>
      <c r="H9" s="13">
        <f t="shared" ref="H9" si="0">D9*C9</f>
        <v>0</v>
      </c>
    </row>
    <row r="10" spans="1:8" x14ac:dyDescent="0.25">
      <c r="A10" s="110" t="s">
        <v>5</v>
      </c>
      <c r="B10" s="111"/>
      <c r="C10" s="111"/>
      <c r="D10" s="111"/>
      <c r="E10" s="111"/>
      <c r="F10" s="111"/>
      <c r="G10" s="111"/>
      <c r="H10" s="112"/>
    </row>
    <row r="11" spans="1:8" x14ac:dyDescent="0.25">
      <c r="A11" s="17" t="s">
        <v>24</v>
      </c>
      <c r="B11" s="38" t="s">
        <v>5</v>
      </c>
      <c r="C11" s="19" t="s">
        <v>5</v>
      </c>
      <c r="D11" s="19" t="s">
        <v>5</v>
      </c>
      <c r="E11" s="18">
        <v>60</v>
      </c>
      <c r="F11" s="22"/>
      <c r="G11" s="20">
        <v>2.0099999999999998</v>
      </c>
      <c r="H11" s="13">
        <f>E11*F11*G11</f>
        <v>0</v>
      </c>
    </row>
    <row r="12" spans="1:8" x14ac:dyDescent="0.25">
      <c r="A12" s="17" t="s">
        <v>25</v>
      </c>
      <c r="B12" s="38" t="s">
        <v>5</v>
      </c>
      <c r="C12" s="19" t="s">
        <v>5</v>
      </c>
      <c r="D12" s="19" t="s">
        <v>5</v>
      </c>
      <c r="E12" s="18">
        <v>80</v>
      </c>
      <c r="F12" s="22"/>
      <c r="G12" s="20">
        <v>2.0099999999999998</v>
      </c>
      <c r="H12" s="13">
        <f t="shared" ref="H12" si="1">E12*F12*G12</f>
        <v>0</v>
      </c>
    </row>
    <row r="13" spans="1:8" x14ac:dyDescent="0.25">
      <c r="A13" s="17"/>
      <c r="B13" s="17"/>
      <c r="C13" s="19"/>
      <c r="D13" s="19"/>
      <c r="E13" s="18"/>
      <c r="F13" s="18"/>
      <c r="G13" s="20"/>
      <c r="H13" s="13"/>
    </row>
    <row r="14" spans="1:8" ht="27" customHeight="1" x14ac:dyDescent="0.25">
      <c r="A14" s="11" t="s">
        <v>12</v>
      </c>
      <c r="B14" s="11" t="s">
        <v>5</v>
      </c>
      <c r="C14" s="12" t="s">
        <v>5</v>
      </c>
      <c r="D14" s="12" t="s">
        <v>5</v>
      </c>
      <c r="E14" s="12"/>
      <c r="F14" s="12"/>
      <c r="G14" s="12"/>
      <c r="H14" s="28">
        <f>SUM(H8:H9,H11:H12)</f>
        <v>0</v>
      </c>
    </row>
    <row r="16" spans="1:8" x14ac:dyDescent="0.25">
      <c r="A16" s="7"/>
      <c r="B16" s="8"/>
      <c r="C16" s="9"/>
      <c r="D16" s="9"/>
      <c r="E16" s="9"/>
      <c r="F16" s="9"/>
      <c r="G16" s="9"/>
      <c r="H16" s="10"/>
    </row>
    <row r="17" spans="1:8" s="5" customFormat="1" ht="28.2" customHeight="1" x14ac:dyDescent="0.25">
      <c r="A17" s="119" t="s">
        <v>21</v>
      </c>
      <c r="B17" s="120"/>
      <c r="C17" s="120"/>
      <c r="D17" s="120"/>
      <c r="E17" s="120"/>
      <c r="F17" s="120"/>
      <c r="G17" s="120"/>
      <c r="H17" s="121"/>
    </row>
    <row r="18" spans="1:8" s="6" customFormat="1" x14ac:dyDescent="0.25">
      <c r="A18" s="122"/>
      <c r="B18" s="123"/>
      <c r="C18" s="123"/>
      <c r="D18" s="123"/>
      <c r="E18" s="123"/>
      <c r="F18" s="123"/>
      <c r="G18" s="123"/>
      <c r="H18" s="124"/>
    </row>
    <row r="19" spans="1:8" s="6" customFormat="1" ht="30" customHeight="1" x14ac:dyDescent="0.25">
      <c r="A19" s="119" t="s">
        <v>46</v>
      </c>
      <c r="B19" s="120"/>
      <c r="C19" s="120"/>
      <c r="D19" s="120"/>
      <c r="E19" s="120"/>
      <c r="F19" s="120"/>
      <c r="G19" s="120"/>
      <c r="H19" s="121"/>
    </row>
    <row r="20" spans="1:8" s="6" customFormat="1" ht="14.4" customHeight="1" x14ac:dyDescent="0.25">
      <c r="A20" s="23"/>
      <c r="B20" s="24"/>
      <c r="C20" s="24"/>
      <c r="D20" s="24"/>
      <c r="E20" s="24"/>
      <c r="F20" s="24"/>
      <c r="G20" s="24"/>
      <c r="H20" s="25"/>
    </row>
    <row r="21" spans="1:8" s="6" customFormat="1" x14ac:dyDescent="0.25">
      <c r="A21" s="104" t="s">
        <v>17</v>
      </c>
      <c r="B21" s="105"/>
      <c r="C21" s="105"/>
      <c r="D21" s="105"/>
      <c r="E21" s="105"/>
      <c r="F21" s="105"/>
      <c r="G21" s="105"/>
      <c r="H21" s="106"/>
    </row>
    <row r="22" spans="1:8" s="6" customFormat="1" x14ac:dyDescent="0.25">
      <c r="A22" s="104" t="s">
        <v>55</v>
      </c>
      <c r="B22" s="105"/>
      <c r="C22" s="105"/>
      <c r="D22" s="105"/>
      <c r="E22" s="105"/>
      <c r="F22" s="105"/>
      <c r="G22" s="105"/>
      <c r="H22" s="106"/>
    </row>
    <row r="23" spans="1:8" s="6" customFormat="1" x14ac:dyDescent="0.25">
      <c r="A23" s="116" t="s">
        <v>56</v>
      </c>
      <c r="B23" s="117"/>
      <c r="C23" s="117"/>
      <c r="D23" s="117"/>
      <c r="E23" s="117"/>
      <c r="F23" s="117"/>
      <c r="G23" s="117"/>
      <c r="H23" s="118"/>
    </row>
    <row r="24" spans="1:8" s="6" customFormat="1" x14ac:dyDescent="0.25">
      <c r="A24" s="104" t="s">
        <v>19</v>
      </c>
      <c r="B24" s="105"/>
      <c r="C24" s="105"/>
      <c r="D24" s="105"/>
      <c r="E24" s="105"/>
      <c r="F24" s="105"/>
      <c r="G24" s="105"/>
      <c r="H24" s="106"/>
    </row>
    <row r="25" spans="1:8" s="6" customFormat="1" x14ac:dyDescent="0.25">
      <c r="A25" s="104" t="s">
        <v>18</v>
      </c>
      <c r="B25" s="105"/>
      <c r="C25" s="105"/>
      <c r="D25" s="105"/>
      <c r="E25" s="105"/>
      <c r="F25" s="105"/>
      <c r="G25" s="105"/>
      <c r="H25" s="106"/>
    </row>
    <row r="26" spans="1:8" s="6" customFormat="1" x14ac:dyDescent="0.25">
      <c r="A26" s="104" t="s">
        <v>20</v>
      </c>
      <c r="B26" s="105"/>
      <c r="C26" s="105"/>
      <c r="D26" s="105"/>
      <c r="E26" s="105"/>
      <c r="F26" s="105"/>
      <c r="G26" s="105"/>
      <c r="H26" s="106"/>
    </row>
    <row r="27" spans="1:8" s="6" customFormat="1" x14ac:dyDescent="0.25">
      <c r="A27" s="107"/>
      <c r="B27" s="108"/>
      <c r="C27" s="108"/>
      <c r="D27" s="108"/>
      <c r="E27" s="108"/>
      <c r="F27" s="108"/>
      <c r="G27" s="108"/>
      <c r="H27" s="109"/>
    </row>
  </sheetData>
  <mergeCells count="14">
    <mergeCell ref="A2:H2"/>
    <mergeCell ref="A3:H3"/>
    <mergeCell ref="B5:D5"/>
    <mergeCell ref="A23:H23"/>
    <mergeCell ref="A17:H17"/>
    <mergeCell ref="A18:H18"/>
    <mergeCell ref="A19:H19"/>
    <mergeCell ref="A21:H21"/>
    <mergeCell ref="A22:H22"/>
    <mergeCell ref="A24:H24"/>
    <mergeCell ref="A25:H25"/>
    <mergeCell ref="A26:H26"/>
    <mergeCell ref="A27:H27"/>
    <mergeCell ref="A10:H10"/>
  </mergeCells>
  <pageMargins left="0.25" right="0.25" top="0.75" bottom="0.75" header="0.3" footer="0.3"/>
  <pageSetup paperSize="9" scale="8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D7EB-9428-47B4-B314-12731A80D9F0}">
  <sheetPr>
    <pageSetUpPr fitToPage="1"/>
  </sheetPr>
  <dimension ref="A1:H18"/>
  <sheetViews>
    <sheetView workbookViewId="0">
      <selection activeCell="B8" sqref="B8"/>
    </sheetView>
  </sheetViews>
  <sheetFormatPr defaultColWidth="8.88671875" defaultRowHeight="13.2" x14ac:dyDescent="0.25"/>
  <cols>
    <col min="1" max="1" width="40.44140625" style="3" customWidth="1"/>
    <col min="2" max="2" width="49.109375" style="3" bestFit="1" customWidth="1"/>
    <col min="3" max="3" width="14.109375" style="4" customWidth="1"/>
    <col min="4" max="4" width="12.44140625" style="4" customWidth="1"/>
    <col min="5" max="5" width="19.88671875" style="4" customWidth="1"/>
    <col min="6" max="16384" width="8.88671875" style="3"/>
  </cols>
  <sheetData>
    <row r="1" spans="1:8" ht="17.399999999999999" x14ac:dyDescent="0.25">
      <c r="A1" s="100" t="s">
        <v>51</v>
      </c>
      <c r="B1" s="100"/>
      <c r="C1" s="100"/>
      <c r="D1" s="100"/>
      <c r="E1" s="100"/>
    </row>
    <row r="2" spans="1:8" ht="15.6" x14ac:dyDescent="0.25">
      <c r="A2" s="128" t="s">
        <v>41</v>
      </c>
      <c r="B2" s="128"/>
      <c r="C2" s="128"/>
      <c r="D2" s="128"/>
      <c r="E2" s="128"/>
    </row>
    <row r="3" spans="1:8" ht="15.6" customHeight="1" x14ac:dyDescent="0.25">
      <c r="A3" s="114" t="s">
        <v>44</v>
      </c>
      <c r="B3" s="114"/>
      <c r="C3" s="114"/>
      <c r="D3" s="114"/>
      <c r="E3" s="114"/>
    </row>
    <row r="4" spans="1:8" ht="15.6" customHeight="1" x14ac:dyDescent="0.25">
      <c r="A4" s="35"/>
      <c r="B4" s="35"/>
      <c r="C4" s="35"/>
      <c r="D4" s="35"/>
      <c r="E4" s="35"/>
    </row>
    <row r="5" spans="1:8" ht="25.2" customHeight="1" x14ac:dyDescent="0.25">
      <c r="A5" s="34" t="s">
        <v>50</v>
      </c>
      <c r="B5" s="115"/>
      <c r="C5" s="115"/>
      <c r="D5" s="115"/>
      <c r="F5" s="4"/>
      <c r="G5" s="4"/>
      <c r="H5" s="4"/>
    </row>
    <row r="7" spans="1:8" ht="41.4" x14ac:dyDescent="0.25">
      <c r="A7" s="15" t="s">
        <v>0</v>
      </c>
      <c r="B7" s="15" t="s">
        <v>1</v>
      </c>
      <c r="C7" s="16" t="s">
        <v>9</v>
      </c>
      <c r="D7" s="16" t="s">
        <v>2</v>
      </c>
      <c r="E7" s="16" t="s">
        <v>3</v>
      </c>
    </row>
    <row r="8" spans="1:8" ht="26.4" x14ac:dyDescent="0.25">
      <c r="A8" s="2" t="s">
        <v>40</v>
      </c>
      <c r="B8" s="41" t="s">
        <v>5</v>
      </c>
      <c r="C8" s="21"/>
      <c r="D8" s="18">
        <v>140</v>
      </c>
      <c r="E8" s="13">
        <f>D8*C8</f>
        <v>0</v>
      </c>
    </row>
    <row r="9" spans="1:8" x14ac:dyDescent="0.25">
      <c r="A9" s="42" t="s">
        <v>57</v>
      </c>
      <c r="B9" s="17"/>
      <c r="C9" s="21"/>
      <c r="D9" s="18">
        <v>65</v>
      </c>
      <c r="E9" s="13">
        <f>D9*C9</f>
        <v>0</v>
      </c>
    </row>
    <row r="10" spans="1:8" x14ac:dyDescent="0.25">
      <c r="A10" s="39"/>
      <c r="B10" s="39"/>
      <c r="C10" s="40"/>
      <c r="D10" s="40"/>
      <c r="E10" s="14"/>
    </row>
    <row r="11" spans="1:8" ht="27" customHeight="1" x14ac:dyDescent="0.25">
      <c r="A11" s="11" t="s">
        <v>12</v>
      </c>
      <c r="B11" s="11" t="s">
        <v>5</v>
      </c>
      <c r="C11" s="12" t="s">
        <v>5</v>
      </c>
      <c r="D11" s="12" t="s">
        <v>5</v>
      </c>
      <c r="E11" s="28">
        <f>SUM(E8:E9)</f>
        <v>0</v>
      </c>
    </row>
    <row r="13" spans="1:8" x14ac:dyDescent="0.25">
      <c r="A13" s="7"/>
      <c r="B13" s="8"/>
      <c r="C13" s="9"/>
      <c r="D13" s="9"/>
      <c r="E13" s="10"/>
    </row>
    <row r="14" spans="1:8" s="5" customFormat="1" ht="28.2" customHeight="1" x14ac:dyDescent="0.25">
      <c r="A14" s="119" t="s">
        <v>21</v>
      </c>
      <c r="B14" s="120"/>
      <c r="C14" s="120"/>
      <c r="D14" s="120"/>
      <c r="E14" s="121"/>
    </row>
    <row r="15" spans="1:8" s="6" customFormat="1" x14ac:dyDescent="0.25">
      <c r="A15" s="122"/>
      <c r="B15" s="123"/>
      <c r="C15" s="123"/>
      <c r="D15" s="123"/>
      <c r="E15" s="124"/>
    </row>
    <row r="16" spans="1:8" s="6" customFormat="1" ht="30" customHeight="1" x14ac:dyDescent="0.25">
      <c r="A16" s="119" t="s">
        <v>39</v>
      </c>
      <c r="B16" s="120"/>
      <c r="C16" s="120"/>
      <c r="D16" s="120"/>
      <c r="E16" s="121"/>
    </row>
    <row r="17" spans="1:5" s="6" customFormat="1" ht="27" customHeight="1" x14ac:dyDescent="0.25">
      <c r="A17" s="125" t="s">
        <v>58</v>
      </c>
      <c r="B17" s="126"/>
      <c r="C17" s="126"/>
      <c r="D17" s="126"/>
      <c r="E17" s="127"/>
    </row>
    <row r="18" spans="1:5" s="6" customFormat="1" x14ac:dyDescent="0.25">
      <c r="A18" s="107"/>
      <c r="B18" s="108"/>
      <c r="C18" s="108"/>
      <c r="D18" s="108"/>
      <c r="E18" s="109"/>
    </row>
  </sheetData>
  <mergeCells count="9">
    <mergeCell ref="A18:E18"/>
    <mergeCell ref="A17:E17"/>
    <mergeCell ref="A1:E1"/>
    <mergeCell ref="A2:E2"/>
    <mergeCell ref="A3:E3"/>
    <mergeCell ref="B5:D5"/>
    <mergeCell ref="A14:E14"/>
    <mergeCell ref="A15:E15"/>
    <mergeCell ref="A16:E16"/>
  </mergeCells>
  <pageMargins left="0.25" right="0.25" top="0.75" bottom="0.75" header="0.3" footer="0.3"/>
  <pageSetup paperSize="9" scale="8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10B0-F5B8-41C8-9579-8795E9F64E73}">
  <sheetPr>
    <pageSetUpPr fitToPage="1"/>
  </sheetPr>
  <dimension ref="A1:H35"/>
  <sheetViews>
    <sheetView workbookViewId="0">
      <selection activeCell="A10" sqref="A10"/>
    </sheetView>
  </sheetViews>
  <sheetFormatPr defaultColWidth="8.88671875" defaultRowHeight="13.2" x14ac:dyDescent="0.25"/>
  <cols>
    <col min="1" max="1" width="41.33203125" style="3" customWidth="1"/>
    <col min="2" max="2" width="49.109375" style="3" bestFit="1" customWidth="1"/>
    <col min="3" max="3" width="14.109375" style="4" customWidth="1"/>
    <col min="4" max="4" width="12.44140625" style="4" customWidth="1"/>
    <col min="5" max="6" width="13.88671875" style="4" customWidth="1"/>
    <col min="7" max="7" width="12.44140625" style="4" customWidth="1"/>
    <col min="8" max="8" width="19.88671875" style="4" customWidth="1"/>
    <col min="9" max="16384" width="8.88671875" style="3"/>
  </cols>
  <sheetData>
    <row r="1" spans="1:8" ht="17.399999999999999" x14ac:dyDescent="0.25">
      <c r="A1" s="31" t="s">
        <v>51</v>
      </c>
      <c r="B1" s="32"/>
    </row>
    <row r="2" spans="1:8" ht="15.6" x14ac:dyDescent="0.25">
      <c r="A2" s="29" t="s">
        <v>41</v>
      </c>
      <c r="B2" s="30"/>
    </row>
    <row r="3" spans="1:8" ht="15.6" customHeight="1" x14ac:dyDescent="0.25">
      <c r="A3" s="129" t="s">
        <v>53</v>
      </c>
      <c r="B3" s="129"/>
      <c r="C3" s="129"/>
      <c r="D3" s="129"/>
      <c r="E3" s="129"/>
      <c r="F3" s="129"/>
      <c r="G3" s="129"/>
      <c r="H3" s="129"/>
    </row>
    <row r="4" spans="1:8" ht="15.6" customHeight="1" x14ac:dyDescent="0.25">
      <c r="A4" s="36"/>
      <c r="B4" s="36"/>
      <c r="C4" s="36"/>
      <c r="D4" s="36"/>
      <c r="E4" s="36"/>
      <c r="F4" s="36"/>
      <c r="G4" s="36"/>
      <c r="H4" s="36"/>
    </row>
    <row r="5" spans="1:8" ht="25.2" customHeight="1" x14ac:dyDescent="0.25">
      <c r="A5" s="34" t="s">
        <v>50</v>
      </c>
      <c r="B5" s="115"/>
      <c r="C5" s="115"/>
      <c r="D5" s="115"/>
    </row>
    <row r="7" spans="1:8" ht="55.2" x14ac:dyDescent="0.25">
      <c r="A7" s="15" t="s">
        <v>0</v>
      </c>
      <c r="B7" s="15" t="s">
        <v>1</v>
      </c>
      <c r="C7" s="16" t="s">
        <v>9</v>
      </c>
      <c r="D7" s="16" t="s">
        <v>2</v>
      </c>
      <c r="E7" s="16" t="s">
        <v>10</v>
      </c>
      <c r="F7" s="16" t="s">
        <v>26</v>
      </c>
      <c r="G7" s="16" t="s">
        <v>11</v>
      </c>
      <c r="H7" s="16" t="s">
        <v>3</v>
      </c>
    </row>
    <row r="8" spans="1:8" x14ac:dyDescent="0.25">
      <c r="A8" s="27" t="s">
        <v>27</v>
      </c>
      <c r="B8" s="17" t="s">
        <v>5</v>
      </c>
      <c r="C8" s="21"/>
      <c r="D8" s="26">
        <v>100</v>
      </c>
      <c r="E8" s="19"/>
      <c r="F8" s="19"/>
      <c r="G8" s="19"/>
      <c r="H8" s="13">
        <f>D8*C8</f>
        <v>0</v>
      </c>
    </row>
    <row r="9" spans="1:8" x14ac:dyDescent="0.25">
      <c r="A9" s="27" t="s">
        <v>28</v>
      </c>
      <c r="B9" s="17" t="s">
        <v>5</v>
      </c>
      <c r="C9" s="21"/>
      <c r="D9" s="26">
        <v>50</v>
      </c>
      <c r="E9" s="19"/>
      <c r="F9" s="19"/>
      <c r="G9" s="19"/>
      <c r="H9" s="13">
        <f t="shared" ref="H9:H13" si="0">D9*C9</f>
        <v>0</v>
      </c>
    </row>
    <row r="10" spans="1:8" x14ac:dyDescent="0.25">
      <c r="A10" s="27" t="s">
        <v>29</v>
      </c>
      <c r="B10" s="17" t="s">
        <v>5</v>
      </c>
      <c r="C10" s="21"/>
      <c r="D10" s="26">
        <v>5500</v>
      </c>
      <c r="E10" s="19"/>
      <c r="F10" s="19"/>
      <c r="G10" s="19"/>
      <c r="H10" s="13">
        <f t="shared" si="0"/>
        <v>0</v>
      </c>
    </row>
    <row r="11" spans="1:8" x14ac:dyDescent="0.25">
      <c r="A11" s="27" t="s">
        <v>30</v>
      </c>
      <c r="B11" s="17"/>
      <c r="C11" s="21"/>
      <c r="D11" s="26">
        <v>2200</v>
      </c>
      <c r="E11" s="19"/>
      <c r="F11" s="19"/>
      <c r="G11" s="19"/>
      <c r="H11" s="13">
        <f t="shared" si="0"/>
        <v>0</v>
      </c>
    </row>
    <row r="12" spans="1:8" x14ac:dyDescent="0.25">
      <c r="A12" s="27" t="s">
        <v>31</v>
      </c>
      <c r="B12" s="17" t="s">
        <v>5</v>
      </c>
      <c r="C12" s="21"/>
      <c r="D12" s="26">
        <v>400</v>
      </c>
      <c r="E12" s="19"/>
      <c r="F12" s="19"/>
      <c r="G12" s="19"/>
      <c r="H12" s="13">
        <f t="shared" si="0"/>
        <v>0</v>
      </c>
    </row>
    <row r="13" spans="1:8" x14ac:dyDescent="0.25">
      <c r="A13" s="65" t="s">
        <v>52</v>
      </c>
      <c r="B13" s="17"/>
      <c r="C13" s="21"/>
      <c r="D13" s="18">
        <v>60</v>
      </c>
      <c r="E13" s="19"/>
      <c r="F13" s="19"/>
      <c r="G13" s="19"/>
      <c r="H13" s="13">
        <f t="shared" si="0"/>
        <v>0</v>
      </c>
    </row>
    <row r="14" spans="1:8" x14ac:dyDescent="0.25">
      <c r="A14" s="110" t="s">
        <v>5</v>
      </c>
      <c r="B14" s="111"/>
      <c r="C14" s="111"/>
      <c r="D14" s="111"/>
      <c r="E14" s="111"/>
      <c r="F14" s="111"/>
      <c r="G14" s="111"/>
      <c r="H14" s="112"/>
    </row>
    <row r="15" spans="1:8" x14ac:dyDescent="0.25">
      <c r="A15" s="17" t="s">
        <v>32</v>
      </c>
      <c r="B15" s="38" t="s">
        <v>5</v>
      </c>
      <c r="C15" s="19" t="s">
        <v>5</v>
      </c>
      <c r="D15" s="19" t="s">
        <v>5</v>
      </c>
      <c r="E15" s="18">
        <v>30</v>
      </c>
      <c r="F15" s="22"/>
      <c r="G15" s="20">
        <v>2.0099999999999998</v>
      </c>
      <c r="H15" s="13">
        <f>E15*F15*G15</f>
        <v>0</v>
      </c>
    </row>
    <row r="16" spans="1:8" x14ac:dyDescent="0.25">
      <c r="A16" s="17" t="s">
        <v>33</v>
      </c>
      <c r="B16" s="38" t="s">
        <v>5</v>
      </c>
      <c r="C16" s="19" t="s">
        <v>5</v>
      </c>
      <c r="D16" s="19" t="s">
        <v>5</v>
      </c>
      <c r="E16" s="18">
        <v>15</v>
      </c>
      <c r="F16" s="22"/>
      <c r="G16" s="20">
        <v>2.0099999999999998</v>
      </c>
      <c r="H16" s="13">
        <f t="shared" ref="H16:H20" si="1">E16*F16*G16</f>
        <v>0</v>
      </c>
    </row>
    <row r="17" spans="1:8" x14ac:dyDescent="0.25">
      <c r="A17" s="17" t="s">
        <v>34</v>
      </c>
      <c r="B17" s="38" t="s">
        <v>5</v>
      </c>
      <c r="C17" s="19" t="s">
        <v>5</v>
      </c>
      <c r="D17" s="19" t="s">
        <v>5</v>
      </c>
      <c r="E17" s="18">
        <v>400</v>
      </c>
      <c r="F17" s="22"/>
      <c r="G17" s="20">
        <v>2.0099999999999998</v>
      </c>
      <c r="H17" s="13">
        <f t="shared" si="1"/>
        <v>0</v>
      </c>
    </row>
    <row r="18" spans="1:8" ht="13.2" customHeight="1" x14ac:dyDescent="0.25">
      <c r="A18" s="17" t="s">
        <v>35</v>
      </c>
      <c r="B18" s="38"/>
      <c r="C18" s="19"/>
      <c r="D18" s="19"/>
      <c r="E18" s="18">
        <v>100</v>
      </c>
      <c r="F18" s="22"/>
      <c r="G18" s="20">
        <v>2.0099999999999998</v>
      </c>
      <c r="H18" s="13">
        <f t="shared" si="1"/>
        <v>0</v>
      </c>
    </row>
    <row r="19" spans="1:8" ht="13.2" customHeight="1" x14ac:dyDescent="0.25">
      <c r="A19" s="17" t="s">
        <v>36</v>
      </c>
      <c r="B19" s="38"/>
      <c r="C19" s="19"/>
      <c r="D19" s="19"/>
      <c r="E19" s="18">
        <v>55</v>
      </c>
      <c r="F19" s="22"/>
      <c r="G19" s="20">
        <v>2.0099999999999998</v>
      </c>
      <c r="H19" s="13">
        <f t="shared" si="1"/>
        <v>0</v>
      </c>
    </row>
    <row r="20" spans="1:8" ht="13.2" customHeight="1" x14ac:dyDescent="0.25">
      <c r="A20" s="66" t="s">
        <v>54</v>
      </c>
      <c r="B20" s="38"/>
      <c r="C20" s="19"/>
      <c r="D20" s="19"/>
      <c r="E20" s="18">
        <v>20</v>
      </c>
      <c r="F20" s="22"/>
      <c r="G20" s="20">
        <v>2.0099999999999998</v>
      </c>
      <c r="H20" s="13">
        <f t="shared" si="1"/>
        <v>0</v>
      </c>
    </row>
    <row r="21" spans="1:8" x14ac:dyDescent="0.25">
      <c r="A21" s="17"/>
      <c r="B21" s="17"/>
      <c r="C21" s="19"/>
      <c r="D21" s="19"/>
      <c r="E21" s="18"/>
      <c r="F21" s="18"/>
      <c r="G21" s="20"/>
      <c r="H21" s="13"/>
    </row>
    <row r="22" spans="1:8" ht="27" customHeight="1" x14ac:dyDescent="0.25">
      <c r="A22" s="11" t="s">
        <v>12</v>
      </c>
      <c r="B22" s="11" t="s">
        <v>5</v>
      </c>
      <c r="C22" s="12" t="s">
        <v>5</v>
      </c>
      <c r="D22" s="12" t="s">
        <v>5</v>
      </c>
      <c r="E22" s="12"/>
      <c r="F22" s="12"/>
      <c r="G22" s="12"/>
      <c r="H22" s="28">
        <f>SUM(H15:H21,H8:H13)</f>
        <v>0</v>
      </c>
    </row>
    <row r="24" spans="1:8" x14ac:dyDescent="0.25">
      <c r="A24" s="7"/>
      <c r="B24" s="8"/>
      <c r="C24" s="9"/>
      <c r="D24" s="9"/>
      <c r="E24" s="9"/>
      <c r="F24" s="9"/>
      <c r="G24" s="9"/>
      <c r="H24" s="10"/>
    </row>
    <row r="25" spans="1:8" s="5" customFormat="1" ht="28.2" customHeight="1" x14ac:dyDescent="0.25">
      <c r="A25" s="119" t="s">
        <v>21</v>
      </c>
      <c r="B25" s="120"/>
      <c r="C25" s="120"/>
      <c r="D25" s="120"/>
      <c r="E25" s="120"/>
      <c r="F25" s="120"/>
      <c r="G25" s="120"/>
      <c r="H25" s="121"/>
    </row>
    <row r="26" spans="1:8" s="6" customFormat="1" x14ac:dyDescent="0.25">
      <c r="A26" s="122"/>
      <c r="B26" s="123"/>
      <c r="C26" s="123"/>
      <c r="D26" s="123"/>
      <c r="E26" s="123"/>
      <c r="F26" s="123"/>
      <c r="G26" s="123"/>
      <c r="H26" s="124"/>
    </row>
    <row r="27" spans="1:8" s="6" customFormat="1" ht="30" customHeight="1" x14ac:dyDescent="0.25">
      <c r="A27" s="119" t="s">
        <v>47</v>
      </c>
      <c r="B27" s="120"/>
      <c r="C27" s="120"/>
      <c r="D27" s="120"/>
      <c r="E27" s="120"/>
      <c r="F27" s="120"/>
      <c r="G27" s="120"/>
      <c r="H27" s="121"/>
    </row>
    <row r="28" spans="1:8" s="6" customFormat="1" ht="13.2" customHeight="1" x14ac:dyDescent="0.25">
      <c r="A28" s="23"/>
      <c r="B28" s="24"/>
      <c r="C28" s="24"/>
      <c r="D28" s="24"/>
      <c r="E28" s="24"/>
      <c r="F28" s="24"/>
      <c r="G28" s="24"/>
      <c r="H28" s="25"/>
    </row>
    <row r="29" spans="1:8" s="6" customFormat="1" x14ac:dyDescent="0.25">
      <c r="A29" s="104" t="s">
        <v>17</v>
      </c>
      <c r="B29" s="105"/>
      <c r="C29" s="105"/>
      <c r="D29" s="105"/>
      <c r="E29" s="105"/>
      <c r="F29" s="105"/>
      <c r="G29" s="105"/>
      <c r="H29" s="106"/>
    </row>
    <row r="30" spans="1:8" s="6" customFormat="1" x14ac:dyDescent="0.25">
      <c r="A30" s="104" t="s">
        <v>55</v>
      </c>
      <c r="B30" s="105"/>
      <c r="C30" s="105"/>
      <c r="D30" s="105"/>
      <c r="E30" s="105"/>
      <c r="F30" s="105"/>
      <c r="G30" s="105"/>
      <c r="H30" s="106"/>
    </row>
    <row r="31" spans="1:8" s="6" customFormat="1" x14ac:dyDescent="0.25">
      <c r="A31" s="116" t="s">
        <v>56</v>
      </c>
      <c r="B31" s="117"/>
      <c r="C31" s="117"/>
      <c r="D31" s="117"/>
      <c r="E31" s="117"/>
      <c r="F31" s="117"/>
      <c r="G31" s="117"/>
      <c r="H31" s="118"/>
    </row>
    <row r="32" spans="1:8" s="6" customFormat="1" x14ac:dyDescent="0.25">
      <c r="A32" s="104" t="s">
        <v>19</v>
      </c>
      <c r="B32" s="105"/>
      <c r="C32" s="105"/>
      <c r="D32" s="105"/>
      <c r="E32" s="105"/>
      <c r="F32" s="105"/>
      <c r="G32" s="105"/>
      <c r="H32" s="106"/>
    </row>
    <row r="33" spans="1:8" s="6" customFormat="1" x14ac:dyDescent="0.25">
      <c r="A33" s="104" t="s">
        <v>18</v>
      </c>
      <c r="B33" s="105"/>
      <c r="C33" s="105"/>
      <c r="D33" s="105"/>
      <c r="E33" s="105"/>
      <c r="F33" s="105"/>
      <c r="G33" s="105"/>
      <c r="H33" s="106"/>
    </row>
    <row r="34" spans="1:8" s="6" customFormat="1" x14ac:dyDescent="0.25">
      <c r="A34" s="104" t="s">
        <v>20</v>
      </c>
      <c r="B34" s="105"/>
      <c r="C34" s="105"/>
      <c r="D34" s="105"/>
      <c r="E34" s="105"/>
      <c r="F34" s="105"/>
      <c r="G34" s="105"/>
      <c r="H34" s="106"/>
    </row>
    <row r="35" spans="1:8" s="6" customFormat="1" x14ac:dyDescent="0.25">
      <c r="A35" s="107"/>
      <c r="B35" s="108"/>
      <c r="C35" s="108"/>
      <c r="D35" s="108"/>
      <c r="E35" s="108"/>
      <c r="F35" s="108"/>
      <c r="G35" s="108"/>
      <c r="H35" s="109"/>
    </row>
  </sheetData>
  <mergeCells count="13">
    <mergeCell ref="A14:H14"/>
    <mergeCell ref="A3:H3"/>
    <mergeCell ref="B5:D5"/>
    <mergeCell ref="A31:H31"/>
    <mergeCell ref="A32:H32"/>
    <mergeCell ref="A33:H33"/>
    <mergeCell ref="A34:H34"/>
    <mergeCell ref="A35:H35"/>
    <mergeCell ref="A25:H25"/>
    <mergeCell ref="A26:H26"/>
    <mergeCell ref="A27:H27"/>
    <mergeCell ref="A29:H29"/>
    <mergeCell ref="A30:H30"/>
  </mergeCells>
  <pageMargins left="0.25" right="0.25" top="0.75" bottom="0.75" header="0.3" footer="0.3"/>
  <pageSetup paperSize="9" scale="8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74215-1862-490F-98C1-61AB5DC3EE37}">
  <sheetPr>
    <pageSetUpPr fitToPage="1"/>
  </sheetPr>
  <dimension ref="A1:H31"/>
  <sheetViews>
    <sheetView workbookViewId="0">
      <selection activeCell="A26" sqref="A26:H26"/>
    </sheetView>
  </sheetViews>
  <sheetFormatPr defaultColWidth="8.88671875" defaultRowHeight="13.2" x14ac:dyDescent="0.25"/>
  <cols>
    <col min="1" max="1" width="40.44140625" style="3" customWidth="1"/>
    <col min="2" max="2" width="49.109375" style="3" bestFit="1" customWidth="1"/>
    <col min="3" max="3" width="14.109375" style="4" customWidth="1"/>
    <col min="4" max="4" width="12.44140625" style="4" customWidth="1"/>
    <col min="5" max="6" width="13.88671875" style="4" customWidth="1"/>
    <col min="7" max="7" width="12.44140625" style="4" customWidth="1"/>
    <col min="8" max="8" width="19.88671875" style="4" customWidth="1"/>
    <col min="9" max="16384" width="8.88671875" style="3"/>
  </cols>
  <sheetData>
    <row r="1" spans="1:8" ht="17.399999999999999" x14ac:dyDescent="0.25">
      <c r="A1" s="130" t="s">
        <v>51</v>
      </c>
      <c r="B1" s="130"/>
      <c r="C1" s="130"/>
      <c r="D1" s="130"/>
      <c r="E1" s="130"/>
      <c r="F1" s="130"/>
      <c r="G1" s="130"/>
      <c r="H1" s="130"/>
    </row>
    <row r="2" spans="1:8" ht="15.6" x14ac:dyDescent="0.25">
      <c r="A2" s="113" t="s">
        <v>41</v>
      </c>
      <c r="B2" s="113"/>
      <c r="C2" s="113"/>
      <c r="D2" s="113"/>
      <c r="E2" s="113"/>
      <c r="F2" s="113"/>
      <c r="G2" s="113"/>
      <c r="H2" s="113"/>
    </row>
    <row r="3" spans="1:8" ht="15.6" customHeight="1" x14ac:dyDescent="0.25">
      <c r="A3" s="114" t="s">
        <v>45</v>
      </c>
      <c r="B3" s="114"/>
      <c r="C3" s="114"/>
      <c r="D3" s="114"/>
      <c r="E3" s="114"/>
      <c r="F3" s="114"/>
      <c r="G3" s="114"/>
      <c r="H3" s="114"/>
    </row>
    <row r="4" spans="1:8" ht="15.6" customHeight="1" x14ac:dyDescent="0.25">
      <c r="A4" s="35"/>
      <c r="B4" s="35"/>
      <c r="C4" s="35"/>
      <c r="D4" s="35"/>
      <c r="E4" s="35"/>
      <c r="F4" s="35"/>
      <c r="G4" s="35"/>
      <c r="H4" s="35"/>
    </row>
    <row r="5" spans="1:8" ht="25.2" customHeight="1" x14ac:dyDescent="0.25">
      <c r="A5" s="34" t="s">
        <v>50</v>
      </c>
      <c r="B5" s="115"/>
      <c r="C5" s="115"/>
      <c r="D5" s="115"/>
    </row>
    <row r="7" spans="1:8" ht="55.2" x14ac:dyDescent="0.25">
      <c r="A7" s="15" t="s">
        <v>0</v>
      </c>
      <c r="B7" s="15" t="s">
        <v>1</v>
      </c>
      <c r="C7" s="16" t="s">
        <v>9</v>
      </c>
      <c r="D7" s="16" t="s">
        <v>2</v>
      </c>
      <c r="E7" s="16" t="s">
        <v>10</v>
      </c>
      <c r="F7" s="16" t="s">
        <v>26</v>
      </c>
      <c r="G7" s="16" t="s">
        <v>11</v>
      </c>
      <c r="H7" s="16" t="s">
        <v>3</v>
      </c>
    </row>
    <row r="8" spans="1:8" x14ac:dyDescent="0.25">
      <c r="A8" s="17" t="s">
        <v>4</v>
      </c>
      <c r="B8" s="17" t="s">
        <v>5</v>
      </c>
      <c r="C8" s="21"/>
      <c r="D8" s="18">
        <v>3000</v>
      </c>
      <c r="E8" s="19"/>
      <c r="F8" s="19"/>
      <c r="G8" s="19"/>
      <c r="H8" s="13">
        <f>D8*C8</f>
        <v>0</v>
      </c>
    </row>
    <row r="9" spans="1:8" x14ac:dyDescent="0.25">
      <c r="A9" s="17" t="s">
        <v>6</v>
      </c>
      <c r="B9" s="17" t="s">
        <v>5</v>
      </c>
      <c r="C9" s="21"/>
      <c r="D9" s="18">
        <v>270</v>
      </c>
      <c r="E9" s="19"/>
      <c r="F9" s="19"/>
      <c r="G9" s="19"/>
      <c r="H9" s="13">
        <f t="shared" ref="H9:H11" si="0">D9*C9</f>
        <v>0</v>
      </c>
    </row>
    <row r="10" spans="1:8" x14ac:dyDescent="0.25">
      <c r="A10" s="17" t="s">
        <v>7</v>
      </c>
      <c r="B10" s="17" t="s">
        <v>5</v>
      </c>
      <c r="C10" s="21"/>
      <c r="D10" s="18">
        <v>150</v>
      </c>
      <c r="E10" s="19"/>
      <c r="F10" s="19"/>
      <c r="G10" s="19"/>
      <c r="H10" s="13">
        <f t="shared" si="0"/>
        <v>0</v>
      </c>
    </row>
    <row r="11" spans="1:8" x14ac:dyDescent="0.25">
      <c r="A11" s="17" t="s">
        <v>8</v>
      </c>
      <c r="B11" s="17" t="s">
        <v>5</v>
      </c>
      <c r="C11" s="21"/>
      <c r="D11" s="18">
        <v>280</v>
      </c>
      <c r="E11" s="19"/>
      <c r="F11" s="19"/>
      <c r="G11" s="19"/>
      <c r="H11" s="13">
        <f t="shared" si="0"/>
        <v>0</v>
      </c>
    </row>
    <row r="12" spans="1:8" x14ac:dyDescent="0.25">
      <c r="A12" s="110" t="s">
        <v>5</v>
      </c>
      <c r="B12" s="111"/>
      <c r="C12" s="111"/>
      <c r="D12" s="111"/>
      <c r="E12" s="111"/>
      <c r="F12" s="111"/>
      <c r="G12" s="111"/>
      <c r="H12" s="112"/>
    </row>
    <row r="13" spans="1:8" x14ac:dyDescent="0.25">
      <c r="A13" s="17" t="s">
        <v>13</v>
      </c>
      <c r="B13" s="38" t="s">
        <v>5</v>
      </c>
      <c r="C13" s="19" t="s">
        <v>5</v>
      </c>
      <c r="D13" s="19" t="s">
        <v>5</v>
      </c>
      <c r="E13" s="18">
        <v>400</v>
      </c>
      <c r="F13" s="22"/>
      <c r="G13" s="20">
        <v>2.0099999999999998</v>
      </c>
      <c r="H13" s="13">
        <f>E13*F13*G13</f>
        <v>0</v>
      </c>
    </row>
    <row r="14" spans="1:8" x14ac:dyDescent="0.25">
      <c r="A14" s="17" t="s">
        <v>14</v>
      </c>
      <c r="B14" s="38" t="s">
        <v>5</v>
      </c>
      <c r="C14" s="19" t="s">
        <v>5</v>
      </c>
      <c r="D14" s="19" t="s">
        <v>5</v>
      </c>
      <c r="E14" s="18">
        <v>60</v>
      </c>
      <c r="F14" s="22"/>
      <c r="G14" s="20">
        <v>2.0099999999999998</v>
      </c>
      <c r="H14" s="13">
        <f t="shared" ref="H14:H16" si="1">E14*F14*G14</f>
        <v>0</v>
      </c>
    </row>
    <row r="15" spans="1:8" x14ac:dyDescent="0.25">
      <c r="A15" s="17" t="s">
        <v>15</v>
      </c>
      <c r="B15" s="38" t="s">
        <v>5</v>
      </c>
      <c r="C15" s="19" t="s">
        <v>5</v>
      </c>
      <c r="D15" s="19" t="s">
        <v>5</v>
      </c>
      <c r="E15" s="18">
        <v>20</v>
      </c>
      <c r="F15" s="22"/>
      <c r="G15" s="20">
        <v>2.0099999999999998</v>
      </c>
      <c r="H15" s="13">
        <f t="shared" si="1"/>
        <v>0</v>
      </c>
    </row>
    <row r="16" spans="1:8" x14ac:dyDescent="0.25">
      <c r="A16" s="17" t="s">
        <v>16</v>
      </c>
      <c r="B16" s="38" t="s">
        <v>5</v>
      </c>
      <c r="C16" s="19" t="s">
        <v>5</v>
      </c>
      <c r="D16" s="19" t="s">
        <v>5</v>
      </c>
      <c r="E16" s="18">
        <v>100</v>
      </c>
      <c r="F16" s="22"/>
      <c r="G16" s="20">
        <v>2.0099999999999998</v>
      </c>
      <c r="H16" s="13">
        <f t="shared" si="1"/>
        <v>0</v>
      </c>
    </row>
    <row r="17" spans="1:8" x14ac:dyDescent="0.25">
      <c r="A17" s="17"/>
      <c r="B17" s="17"/>
      <c r="C17" s="19"/>
      <c r="D17" s="19"/>
      <c r="E17" s="18"/>
      <c r="F17" s="18"/>
      <c r="G17" s="20"/>
      <c r="H17" s="13"/>
    </row>
    <row r="18" spans="1:8" ht="27" customHeight="1" x14ac:dyDescent="0.25">
      <c r="A18" s="11" t="s">
        <v>12</v>
      </c>
      <c r="B18" s="11" t="s">
        <v>5</v>
      </c>
      <c r="C18" s="12" t="s">
        <v>5</v>
      </c>
      <c r="D18" s="12" t="s">
        <v>5</v>
      </c>
      <c r="E18" s="12"/>
      <c r="F18" s="12"/>
      <c r="G18" s="12"/>
      <c r="H18" s="28">
        <f>SUM(H13:H17,H8:H11)</f>
        <v>0</v>
      </c>
    </row>
    <row r="20" spans="1:8" x14ac:dyDescent="0.25">
      <c r="A20" s="7"/>
      <c r="B20" s="8"/>
      <c r="C20" s="9"/>
      <c r="D20" s="9"/>
      <c r="E20" s="9"/>
      <c r="F20" s="9"/>
      <c r="G20" s="9"/>
      <c r="H20" s="10"/>
    </row>
    <row r="21" spans="1:8" s="5" customFormat="1" ht="28.2" customHeight="1" x14ac:dyDescent="0.25">
      <c r="A21" s="119" t="s">
        <v>21</v>
      </c>
      <c r="B21" s="120"/>
      <c r="C21" s="120"/>
      <c r="D21" s="120"/>
      <c r="E21" s="120"/>
      <c r="F21" s="120"/>
      <c r="G21" s="120"/>
      <c r="H21" s="121"/>
    </row>
    <row r="22" spans="1:8" s="6" customFormat="1" x14ac:dyDescent="0.25">
      <c r="A22" s="122"/>
      <c r="B22" s="123"/>
      <c r="C22" s="123"/>
      <c r="D22" s="123"/>
      <c r="E22" s="123"/>
      <c r="F22" s="123"/>
      <c r="G22" s="123"/>
      <c r="H22" s="124"/>
    </row>
    <row r="23" spans="1:8" s="6" customFormat="1" ht="30" customHeight="1" x14ac:dyDescent="0.25">
      <c r="A23" s="119" t="s">
        <v>48</v>
      </c>
      <c r="B23" s="120"/>
      <c r="C23" s="120"/>
      <c r="D23" s="120"/>
      <c r="E23" s="120"/>
      <c r="F23" s="120"/>
      <c r="G23" s="120"/>
      <c r="H23" s="121"/>
    </row>
    <row r="24" spans="1:8" s="6" customFormat="1" ht="13.2" customHeight="1" x14ac:dyDescent="0.25">
      <c r="A24" s="23"/>
      <c r="B24" s="24"/>
      <c r="C24" s="24"/>
      <c r="D24" s="24"/>
      <c r="E24" s="24"/>
      <c r="F24" s="24"/>
      <c r="G24" s="24"/>
      <c r="H24" s="25"/>
    </row>
    <row r="25" spans="1:8" s="6" customFormat="1" x14ac:dyDescent="0.25">
      <c r="A25" s="104" t="s">
        <v>17</v>
      </c>
      <c r="B25" s="105"/>
      <c r="C25" s="105"/>
      <c r="D25" s="105"/>
      <c r="E25" s="105"/>
      <c r="F25" s="105"/>
      <c r="G25" s="105"/>
      <c r="H25" s="106"/>
    </row>
    <row r="26" spans="1:8" s="6" customFormat="1" x14ac:dyDescent="0.25">
      <c r="A26" s="104" t="s">
        <v>55</v>
      </c>
      <c r="B26" s="105"/>
      <c r="C26" s="105"/>
      <c r="D26" s="105"/>
      <c r="E26" s="105"/>
      <c r="F26" s="105"/>
      <c r="G26" s="105"/>
      <c r="H26" s="106"/>
    </row>
    <row r="27" spans="1:8" s="6" customFormat="1" x14ac:dyDescent="0.25">
      <c r="A27" s="116" t="s">
        <v>56</v>
      </c>
      <c r="B27" s="117"/>
      <c r="C27" s="117"/>
      <c r="D27" s="117"/>
      <c r="E27" s="117"/>
      <c r="F27" s="117"/>
      <c r="G27" s="117"/>
      <c r="H27" s="118"/>
    </row>
    <row r="28" spans="1:8" s="6" customFormat="1" x14ac:dyDescent="0.25">
      <c r="A28" s="104" t="s">
        <v>19</v>
      </c>
      <c r="B28" s="105"/>
      <c r="C28" s="105"/>
      <c r="D28" s="105"/>
      <c r="E28" s="105"/>
      <c r="F28" s="105"/>
      <c r="G28" s="105"/>
      <c r="H28" s="106"/>
    </row>
    <row r="29" spans="1:8" s="6" customFormat="1" x14ac:dyDescent="0.25">
      <c r="A29" s="104" t="s">
        <v>18</v>
      </c>
      <c r="B29" s="105"/>
      <c r="C29" s="105"/>
      <c r="D29" s="105"/>
      <c r="E29" s="105"/>
      <c r="F29" s="105"/>
      <c r="G29" s="105"/>
      <c r="H29" s="106"/>
    </row>
    <row r="30" spans="1:8" s="6" customFormat="1" x14ac:dyDescent="0.25">
      <c r="A30" s="104" t="s">
        <v>20</v>
      </c>
      <c r="B30" s="105"/>
      <c r="C30" s="105"/>
      <c r="D30" s="105"/>
      <c r="E30" s="105"/>
      <c r="F30" s="105"/>
      <c r="G30" s="105"/>
      <c r="H30" s="106"/>
    </row>
    <row r="31" spans="1:8" s="6" customFormat="1" x14ac:dyDescent="0.25">
      <c r="A31" s="107"/>
      <c r="B31" s="108"/>
      <c r="C31" s="108"/>
      <c r="D31" s="108"/>
      <c r="E31" s="108"/>
      <c r="F31" s="108"/>
      <c r="G31" s="108"/>
      <c r="H31" s="109"/>
    </row>
  </sheetData>
  <mergeCells count="15">
    <mergeCell ref="A12:H12"/>
    <mergeCell ref="A1:H1"/>
    <mergeCell ref="A2:H2"/>
    <mergeCell ref="A3:H3"/>
    <mergeCell ref="B5:D5"/>
    <mergeCell ref="A31:H31"/>
    <mergeCell ref="A21:H21"/>
    <mergeCell ref="A22:H22"/>
    <mergeCell ref="A23:H23"/>
    <mergeCell ref="A25:H25"/>
    <mergeCell ref="A26:H26"/>
    <mergeCell ref="A27:H27"/>
    <mergeCell ref="A28:H28"/>
    <mergeCell ref="A29:H29"/>
    <mergeCell ref="A30:H30"/>
  </mergeCells>
  <pageMargins left="0.25" right="0.25" top="0.75" bottom="0.75" header="0.3" footer="0.3"/>
  <pageSetup paperSize="9" scale="82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C0E3-7161-4B49-ABA2-5C310E608A9F}">
  <sheetPr>
    <pageSetUpPr fitToPage="1"/>
  </sheetPr>
  <dimension ref="A1:H25"/>
  <sheetViews>
    <sheetView topLeftCell="A4" workbookViewId="0">
      <selection activeCell="A17" sqref="A17:H17"/>
    </sheetView>
  </sheetViews>
  <sheetFormatPr defaultColWidth="8.88671875" defaultRowHeight="13.2" x14ac:dyDescent="0.25"/>
  <cols>
    <col min="1" max="1" width="40.44140625" style="3" customWidth="1"/>
    <col min="2" max="2" width="49.109375" style="3" bestFit="1" customWidth="1"/>
    <col min="3" max="3" width="14.109375" style="4" customWidth="1"/>
    <col min="4" max="4" width="12.44140625" style="4" customWidth="1"/>
    <col min="5" max="6" width="13.88671875" style="4" customWidth="1"/>
    <col min="7" max="7" width="12.44140625" style="4" customWidth="1"/>
    <col min="8" max="8" width="19.88671875" style="4" customWidth="1"/>
    <col min="9" max="16384" width="8.88671875" style="3"/>
  </cols>
  <sheetData>
    <row r="1" spans="1:8" ht="17.399999999999999" x14ac:dyDescent="0.25">
      <c r="A1" s="130" t="s">
        <v>51</v>
      </c>
      <c r="B1" s="130"/>
      <c r="C1" s="130"/>
      <c r="D1" s="130"/>
      <c r="E1" s="130"/>
      <c r="F1" s="130"/>
      <c r="G1" s="130"/>
      <c r="H1" s="130"/>
    </row>
    <row r="2" spans="1:8" ht="15.6" x14ac:dyDescent="0.25">
      <c r="A2" s="113" t="s">
        <v>41</v>
      </c>
      <c r="B2" s="113"/>
      <c r="C2" s="113"/>
      <c r="D2" s="113"/>
      <c r="E2" s="113"/>
      <c r="F2" s="113"/>
      <c r="G2" s="113"/>
      <c r="H2" s="113"/>
    </row>
    <row r="3" spans="1:8" ht="15.6" x14ac:dyDescent="0.25">
      <c r="A3" s="131" t="s">
        <v>43</v>
      </c>
      <c r="B3" s="131"/>
      <c r="C3" s="131"/>
      <c r="D3" s="131"/>
      <c r="E3" s="131"/>
      <c r="F3" s="131"/>
      <c r="G3" s="131"/>
      <c r="H3" s="131"/>
    </row>
    <row r="4" spans="1:8" ht="15.6" x14ac:dyDescent="0.25">
      <c r="A4" s="37"/>
      <c r="B4" s="37"/>
      <c r="C4" s="37"/>
      <c r="D4" s="37"/>
      <c r="E4" s="37"/>
      <c r="F4" s="37"/>
      <c r="G4" s="37"/>
      <c r="H4" s="37"/>
    </row>
    <row r="5" spans="1:8" ht="25.2" customHeight="1" x14ac:dyDescent="0.25">
      <c r="A5" s="34" t="s">
        <v>50</v>
      </c>
      <c r="B5" s="115"/>
      <c r="C5" s="115"/>
      <c r="D5" s="115"/>
    </row>
    <row r="7" spans="1:8" ht="55.2" x14ac:dyDescent="0.25">
      <c r="A7" s="15" t="s">
        <v>0</v>
      </c>
      <c r="B7" s="15" t="s">
        <v>1</v>
      </c>
      <c r="C7" s="16" t="s">
        <v>9</v>
      </c>
      <c r="D7" s="16" t="s">
        <v>2</v>
      </c>
      <c r="E7" s="16" t="s">
        <v>10</v>
      </c>
      <c r="F7" s="16" t="s">
        <v>26</v>
      </c>
      <c r="G7" s="16" t="s">
        <v>11</v>
      </c>
      <c r="H7" s="16" t="s">
        <v>3</v>
      </c>
    </row>
    <row r="8" spans="1:8" x14ac:dyDescent="0.25">
      <c r="A8" s="17" t="s">
        <v>37</v>
      </c>
      <c r="B8" s="17" t="s">
        <v>5</v>
      </c>
      <c r="C8" s="21"/>
      <c r="D8" s="18">
        <v>550</v>
      </c>
      <c r="E8" s="19"/>
      <c r="F8" s="19"/>
      <c r="G8" s="19"/>
      <c r="H8" s="13">
        <f>D8*C8</f>
        <v>0</v>
      </c>
    </row>
    <row r="9" spans="1:8" x14ac:dyDescent="0.25">
      <c r="A9" s="17" t="s">
        <v>5</v>
      </c>
      <c r="B9" s="17" t="s">
        <v>5</v>
      </c>
      <c r="C9" s="19" t="s">
        <v>5</v>
      </c>
      <c r="D9" s="19" t="s">
        <v>5</v>
      </c>
      <c r="E9" s="19"/>
      <c r="F9" s="19"/>
      <c r="G9" s="19"/>
      <c r="H9" s="19" t="s">
        <v>5</v>
      </c>
    </row>
    <row r="10" spans="1:8" x14ac:dyDescent="0.25">
      <c r="A10" s="17" t="s">
        <v>38</v>
      </c>
      <c r="B10" s="38" t="s">
        <v>5</v>
      </c>
      <c r="C10" s="19" t="s">
        <v>5</v>
      </c>
      <c r="D10" s="19" t="s">
        <v>5</v>
      </c>
      <c r="E10" s="18">
        <v>110</v>
      </c>
      <c r="F10" s="22"/>
      <c r="G10" s="20">
        <v>2.0099999999999998</v>
      </c>
      <c r="H10" s="13">
        <f>E10*F10*G10</f>
        <v>0</v>
      </c>
    </row>
    <row r="11" spans="1:8" x14ac:dyDescent="0.25">
      <c r="A11" s="17"/>
      <c r="B11" s="17"/>
      <c r="C11" s="19"/>
      <c r="D11" s="19"/>
      <c r="E11" s="18"/>
      <c r="F11" s="18"/>
      <c r="G11" s="20"/>
      <c r="H11" s="13"/>
    </row>
    <row r="12" spans="1:8" ht="27" customHeight="1" x14ac:dyDescent="0.25">
      <c r="A12" s="11" t="s">
        <v>12</v>
      </c>
      <c r="B12" s="11" t="s">
        <v>5</v>
      </c>
      <c r="C12" s="12" t="s">
        <v>5</v>
      </c>
      <c r="D12" s="12" t="s">
        <v>5</v>
      </c>
      <c r="E12" s="12"/>
      <c r="F12" s="12"/>
      <c r="G12" s="12"/>
      <c r="H12" s="14">
        <f>SUM(H10:H11,H8)</f>
        <v>0</v>
      </c>
    </row>
    <row r="14" spans="1:8" x14ac:dyDescent="0.25">
      <c r="A14" s="7"/>
      <c r="B14" s="8"/>
      <c r="C14" s="9"/>
      <c r="D14" s="9"/>
      <c r="E14" s="9"/>
      <c r="F14" s="9"/>
      <c r="G14" s="9"/>
      <c r="H14" s="10"/>
    </row>
    <row r="15" spans="1:8" s="5" customFormat="1" ht="28.2" customHeight="1" x14ac:dyDescent="0.25">
      <c r="A15" s="119" t="s">
        <v>21</v>
      </c>
      <c r="B15" s="120"/>
      <c r="C15" s="120"/>
      <c r="D15" s="120"/>
      <c r="E15" s="120"/>
      <c r="F15" s="120"/>
      <c r="G15" s="120"/>
      <c r="H15" s="121"/>
    </row>
    <row r="16" spans="1:8" s="6" customFormat="1" x14ac:dyDescent="0.25">
      <c r="A16" s="122"/>
      <c r="B16" s="123"/>
      <c r="C16" s="123"/>
      <c r="D16" s="123"/>
      <c r="E16" s="123"/>
      <c r="F16" s="123"/>
      <c r="G16" s="123"/>
      <c r="H16" s="124"/>
    </row>
    <row r="17" spans="1:8" s="6" customFormat="1" ht="30" customHeight="1" x14ac:dyDescent="0.25">
      <c r="A17" s="119" t="s">
        <v>49</v>
      </c>
      <c r="B17" s="120"/>
      <c r="C17" s="120"/>
      <c r="D17" s="120"/>
      <c r="E17" s="120"/>
      <c r="F17" s="120"/>
      <c r="G17" s="120"/>
      <c r="H17" s="121"/>
    </row>
    <row r="18" spans="1:8" s="6" customFormat="1" ht="13.2" customHeight="1" x14ac:dyDescent="0.25">
      <c r="A18" s="23"/>
      <c r="B18" s="24"/>
      <c r="C18" s="24"/>
      <c r="D18" s="24"/>
      <c r="E18" s="24"/>
      <c r="F18" s="24"/>
      <c r="G18" s="24"/>
      <c r="H18" s="25"/>
    </row>
    <row r="19" spans="1:8" s="6" customFormat="1" x14ac:dyDescent="0.25">
      <c r="A19" s="104" t="s">
        <v>17</v>
      </c>
      <c r="B19" s="105"/>
      <c r="C19" s="105"/>
      <c r="D19" s="105"/>
      <c r="E19" s="105"/>
      <c r="F19" s="105"/>
      <c r="G19" s="105"/>
      <c r="H19" s="106"/>
    </row>
    <row r="20" spans="1:8" s="6" customFormat="1" x14ac:dyDescent="0.25">
      <c r="A20" s="104" t="s">
        <v>55</v>
      </c>
      <c r="B20" s="105"/>
      <c r="C20" s="105"/>
      <c r="D20" s="105"/>
      <c r="E20" s="105"/>
      <c r="F20" s="105"/>
      <c r="G20" s="105"/>
      <c r="H20" s="106"/>
    </row>
    <row r="21" spans="1:8" s="6" customFormat="1" x14ac:dyDescent="0.25">
      <c r="A21" s="116" t="s">
        <v>56</v>
      </c>
      <c r="B21" s="117"/>
      <c r="C21" s="117"/>
      <c r="D21" s="117"/>
      <c r="E21" s="117"/>
      <c r="F21" s="117"/>
      <c r="G21" s="117"/>
      <c r="H21" s="118"/>
    </row>
    <row r="22" spans="1:8" s="6" customFormat="1" x14ac:dyDescent="0.25">
      <c r="A22" s="104" t="s">
        <v>19</v>
      </c>
      <c r="B22" s="105"/>
      <c r="C22" s="105"/>
      <c r="D22" s="105"/>
      <c r="E22" s="105"/>
      <c r="F22" s="105"/>
      <c r="G22" s="105"/>
      <c r="H22" s="106"/>
    </row>
    <row r="23" spans="1:8" s="6" customFormat="1" x14ac:dyDescent="0.25">
      <c r="A23" s="104" t="s">
        <v>18</v>
      </c>
      <c r="B23" s="105"/>
      <c r="C23" s="105"/>
      <c r="D23" s="105"/>
      <c r="E23" s="105"/>
      <c r="F23" s="105"/>
      <c r="G23" s="105"/>
      <c r="H23" s="106"/>
    </row>
    <row r="24" spans="1:8" s="6" customFormat="1" x14ac:dyDescent="0.25">
      <c r="A24" s="104" t="s">
        <v>20</v>
      </c>
      <c r="B24" s="105"/>
      <c r="C24" s="105"/>
      <c r="D24" s="105"/>
      <c r="E24" s="105"/>
      <c r="F24" s="105"/>
      <c r="G24" s="105"/>
      <c r="H24" s="106"/>
    </row>
    <row r="25" spans="1:8" s="6" customFormat="1" x14ac:dyDescent="0.25">
      <c r="A25" s="107"/>
      <c r="B25" s="108"/>
      <c r="C25" s="108"/>
      <c r="D25" s="108"/>
      <c r="E25" s="108"/>
      <c r="F25" s="108"/>
      <c r="G25" s="108"/>
      <c r="H25" s="109"/>
    </row>
  </sheetData>
  <mergeCells count="14">
    <mergeCell ref="A24:H24"/>
    <mergeCell ref="A20:H20"/>
    <mergeCell ref="A21:H21"/>
    <mergeCell ref="A25:H25"/>
    <mergeCell ref="A1:H1"/>
    <mergeCell ref="A2:H2"/>
    <mergeCell ref="A3:H3"/>
    <mergeCell ref="B5:D5"/>
    <mergeCell ref="A23:H23"/>
    <mergeCell ref="A15:H15"/>
    <mergeCell ref="A16:H16"/>
    <mergeCell ref="A17:H17"/>
    <mergeCell ref="A19:H19"/>
    <mergeCell ref="A22:H22"/>
  </mergeCells>
  <pageMargins left="0.25" right="0.25" top="0.75" bottom="0.75" header="0.3" footer="0.3"/>
  <pageSetup paperSize="9" scale="8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Invulinstructie</vt:lpstr>
      <vt:lpstr>Perceel 1</vt:lpstr>
      <vt:lpstr>Perceel 2</vt:lpstr>
      <vt:lpstr>Perceel 3</vt:lpstr>
      <vt:lpstr>Perceel 4</vt:lpstr>
      <vt:lpstr>Perceel 5</vt:lpstr>
      <vt:lpstr>'Perceel 1'!Afdrukbereik</vt:lpstr>
      <vt:lpstr>'Perceel 3'!Afdrukbereik</vt:lpstr>
      <vt:lpstr>'Perceel 4'!Afdrukbereik</vt:lpstr>
      <vt:lpstr>'Perceel 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 (Gemeente Oosterhout)</cp:lastModifiedBy>
  <cp:lastPrinted>2022-07-05T11:54:39Z</cp:lastPrinted>
  <dcterms:created xsi:type="dcterms:W3CDTF">2022-06-03T09:27:47Z</dcterms:created>
  <dcterms:modified xsi:type="dcterms:W3CDTF">2022-07-25T12:13:03Z</dcterms:modified>
</cp:coreProperties>
</file>