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Utrechtse Heuvelrug/Nota van Inlichtingen/Nota van Inlichtingen III/"/>
    </mc:Choice>
  </mc:AlternateContent>
  <xr:revisionPtr revIDLastSave="2" documentId="8_{C6B7EBC5-5E9A-493C-899B-D891692385B8}" xr6:coauthVersionLast="47" xr6:coauthVersionMax="47" xr10:uidLastSave="{94DABA06-A086-4817-A4DE-3F14B1443D9C}"/>
  <bookViews>
    <workbookView xWindow="-120" yWindow="-120" windowWidth="29040" windowHeight="15840" xr2:uid="{00000000-000D-0000-FFFF-FFFF00000000}"/>
  </bookViews>
  <sheets>
    <sheet name="Voorblad" sheetId="4" r:id="rId1"/>
    <sheet name="Inschrijfformulier" sheetId="8" r:id="rId2"/>
  </sheets>
  <externalReferences>
    <externalReference r:id="rId3"/>
    <externalReference r:id="rId4"/>
    <externalReference r:id="rId5"/>
  </externalReferences>
  <definedNames>
    <definedName name="_xlnm.Print_Area" localSheetId="1">Inschrijfformulier!$A$1:$P$63</definedName>
    <definedName name="_xlnm.Print_Area" localSheetId="0">Voorblad!$A$1:$E$26</definedName>
    <definedName name="_xlnm.Print_Titles" localSheetId="1">Inschrijfformulier!$4:$10</definedName>
    <definedName name="AREA">'[1]Weeggegevens Overslag T1'!$B$40:$B$49</definedName>
    <definedName name="AVU">'[1]Weeggegevens Overslag T1'!$B$9:$B$36</definedName>
    <definedName name="CBM">'[1]Weeggegevens Overslag T1'!$B$53:$B$60</definedName>
    <definedName name="Dagen" localSheetId="1">{0,1,2,3,4,5,6}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8" l="1"/>
  <c r="J52" i="8" s="1"/>
  <c r="I61" i="8" l="1"/>
  <c r="H61" i="8"/>
  <c r="G61" i="8"/>
  <c r="F61" i="8"/>
  <c r="E46" i="8"/>
  <c r="J46" i="8" s="1"/>
  <c r="E47" i="8"/>
  <c r="J47" i="8" s="1"/>
  <c r="E48" i="8"/>
  <c r="J48" i="8" s="1"/>
  <c r="E49" i="8"/>
  <c r="J49" i="8" s="1"/>
  <c r="E50" i="8"/>
  <c r="J50" i="8" s="1"/>
  <c r="E51" i="8"/>
  <c r="J51" i="8" s="1"/>
  <c r="E53" i="8"/>
  <c r="J53" i="8" s="1"/>
  <c r="E54" i="8"/>
  <c r="J54" i="8" s="1"/>
  <c r="E55" i="8"/>
  <c r="J55" i="8" s="1"/>
  <c r="E56" i="8"/>
  <c r="J56" i="8" s="1"/>
  <c r="E57" i="8"/>
  <c r="J57" i="8" s="1"/>
  <c r="E58" i="8"/>
  <c r="J58" i="8" s="1"/>
  <c r="E59" i="8"/>
  <c r="J59" i="8" s="1"/>
  <c r="E60" i="8"/>
  <c r="J60" i="8" s="1"/>
  <c r="E45" i="8"/>
  <c r="J45" i="8" s="1"/>
  <c r="J61" i="8" l="1"/>
  <c r="N16" i="8" l="1"/>
  <c r="N29" i="8" l="1"/>
  <c r="N35" i="8"/>
  <c r="N34" i="8"/>
  <c r="N26" i="8"/>
  <c r="N21" i="8"/>
  <c r="J23" i="8"/>
  <c r="J33" i="8" l="1"/>
  <c r="N33" i="8" s="1"/>
  <c r="N36" i="8"/>
  <c r="J22" i="8"/>
  <c r="N22" i="8" s="1"/>
  <c r="G22" i="8"/>
  <c r="J18" i="8"/>
  <c r="N18" i="8" s="1"/>
  <c r="G18" i="8"/>
  <c r="J32" i="8"/>
  <c r="N32" i="8" s="1"/>
  <c r="N23" i="8"/>
  <c r="N37" i="8" l="1"/>
  <c r="N24" i="8" l="1"/>
  <c r="N27" i="8"/>
  <c r="N17" i="8"/>
  <c r="N19" i="8" s="1"/>
  <c r="N30" i="8" l="1"/>
  <c r="N39" i="8" l="1"/>
</calcChain>
</file>

<file path=xl/sharedStrings.xml><?xml version="1.0" encoding="utf-8"?>
<sst xmlns="http://schemas.openxmlformats.org/spreadsheetml/2006/main" count="108" uniqueCount="92">
  <si>
    <t>Handtekening:</t>
  </si>
  <si>
    <t xml:space="preserve">Inschrijver is verantwoordelijk voor een zorgvuldige invulling van alle relevante invulvelden (licht rood gearceerd).  </t>
  </si>
  <si>
    <t>Instructies voor het invullen van inschrijfformulier:</t>
  </si>
  <si>
    <t>1. U dient het inschrijfformulier in te vullen. Deze dient u vervolgens te printen en rechtsgeldig te ondertekenen, en vervolgens gescand als pdf in te dienen.</t>
  </si>
  <si>
    <t>Inschrijver</t>
  </si>
  <si>
    <t>Naam inschrijver:</t>
  </si>
  <si>
    <t>&lt;NAAM INSCHRIJVER&gt;</t>
  </si>
  <si>
    <t>Naam en functie ondergetekende:</t>
  </si>
  <si>
    <t>&lt;NAAM EN FUNCTIE ONDERGETEKENDE&gt;</t>
  </si>
  <si>
    <t>Datum:</t>
  </si>
  <si>
    <t>&lt;DATUM&gt;</t>
  </si>
  <si>
    <t>&lt;HANDTEKENING&gt;</t>
  </si>
  <si>
    <t>Inschrijfsom HRA totaal</t>
  </si>
  <si>
    <t>Gunningscriterium: Prijs</t>
  </si>
  <si>
    <t>Huishoudelijk restafval (HRA)</t>
  </si>
  <si>
    <t>Inzamelen Plastic-, Metalenverpakkingen en Drankenkartons (PMD)</t>
  </si>
  <si>
    <t>Inzamelmiddel</t>
  </si>
  <si>
    <t>Inzamelen huishoudelijk restafval (HRA)</t>
  </si>
  <si>
    <t>Minicontainers</t>
  </si>
  <si>
    <t>Inzamelen groente-, fruit- en tuinafval (GFT)</t>
  </si>
  <si>
    <t>Totale kosten per jaar</t>
  </si>
  <si>
    <t>Groente-, fruit- en tuinafval (GFT)</t>
  </si>
  <si>
    <t>Plastic-, Metalenverpakkingen en Drankenkartons (PMD)</t>
  </si>
  <si>
    <t>Inschrijfsom GFT totaal</t>
  </si>
  <si>
    <t>Inschrijfsom PMD totaal</t>
  </si>
  <si>
    <t>Omschrijving</t>
  </si>
  <si>
    <t>Aantal aansluitingen</t>
  </si>
  <si>
    <t>Aantal inzamelmiddelen</t>
  </si>
  <si>
    <t>1 x per 4 wk</t>
  </si>
  <si>
    <t>1 x per 2 wk</t>
  </si>
  <si>
    <t xml:space="preserve"> </t>
  </si>
  <si>
    <t>Aantal ledigingen per jaar</t>
  </si>
  <si>
    <t>Totale jaarlijkse opdrachtsom (= beoordelingstarief)</t>
  </si>
  <si>
    <t>1 x per 3 wk</t>
  </si>
  <si>
    <t>Inzamelfrequentie</t>
  </si>
  <si>
    <t>Tarief per aansluiting per maand</t>
  </si>
  <si>
    <t>5x per jaar</t>
  </si>
  <si>
    <t>Inschrijfsom OPK totaal</t>
  </si>
  <si>
    <t>Inzamelen Oud papier en karton (OPK)</t>
  </si>
  <si>
    <t>Tarief per lediging</t>
  </si>
  <si>
    <t>Tarief per ronde per aansluiting</t>
  </si>
  <si>
    <t>Oud papier en karton (OPK)</t>
  </si>
  <si>
    <t>Bovengrondse verzamelcontainers</t>
  </si>
  <si>
    <t>Minicontainers buitengebied</t>
  </si>
  <si>
    <t>Afzetcontainers bij inzamelorganisaties</t>
  </si>
  <si>
    <t>Oud papier en karton (OPK) met vrijwilligers</t>
  </si>
  <si>
    <t>Minicontainers in dorpen</t>
  </si>
  <si>
    <t>1 x per wk / 
2 x per wk</t>
  </si>
  <si>
    <t>1 x per wk / 
1x per 2 wk</t>
  </si>
  <si>
    <t>Ondergrondse verzamelcontainers / DUO (rest)</t>
  </si>
  <si>
    <t>Bovengrondse/ (Half)ondergrondse verzamelcontainers / DUO (PMD)</t>
  </si>
  <si>
    <t>Aan huis in kernen en buitengebied</t>
  </si>
  <si>
    <t>Op afroep</t>
  </si>
  <si>
    <t xml:space="preserve">1 x per week </t>
  </si>
  <si>
    <t>Hoeveelheid 2021  (ton)</t>
  </si>
  <si>
    <t>Inzamelen grof snoeiafval</t>
  </si>
  <si>
    <t>Grof snoeiafval</t>
  </si>
  <si>
    <t>Inschrijfsom grof snoeiafval totaal</t>
  </si>
  <si>
    <t>Ondergrondse / bovengrondse verzamelcontainers</t>
  </si>
  <si>
    <t>1 x per wk</t>
  </si>
  <si>
    <t>Aantal ronden per jaar</t>
  </si>
  <si>
    <t>4 -wiel rolcontainers (660 - 1.300 liter)</t>
  </si>
  <si>
    <t>2. Inschrijver vult in het inschrijfformulier een tarief voor de betreffende dienstverlening (inzameling van specifieke stroom huishoudelijk afval (restafval, GFT, PMD, OPK, grof snoeiafval, e.d.), zijnde een bedrag in euro's. De genoemde tarieven zijn exclusief BTW en inclusief alle kosten ten behoeve van de dienstverlening zoals beschreven in de aanbestedingsdocumenten.</t>
  </si>
  <si>
    <t>Onderhavig document betreft het inschrijfformulier behorende bij de aanbesteding inzamelen huishoudelijk afval gemeente Utrechtse Heuvelrug.</t>
  </si>
  <si>
    <t>Type Voertuig</t>
  </si>
  <si>
    <t>CO2 kengetal</t>
  </si>
  <si>
    <t>Punten</t>
  </si>
  <si>
    <t>Totaal punten</t>
  </si>
  <si>
    <t>Diesel</t>
  </si>
  <si>
    <t>GTL</t>
  </si>
  <si>
    <t>LNG</t>
  </si>
  <si>
    <t>CNG</t>
  </si>
  <si>
    <t>Elektrisch, groen-grijs mix</t>
  </si>
  <si>
    <t>Biodiesel, B30</t>
  </si>
  <si>
    <t>Waterstof, aardgas SMR</t>
  </si>
  <si>
    <t>Bio-LNG</t>
  </si>
  <si>
    <t>Bio-CNG</t>
  </si>
  <si>
    <t>Elektrisch, groen</t>
  </si>
  <si>
    <t>Waterstof, groene stroom</t>
  </si>
  <si>
    <t>Waterstof, aardgas SMR + CCS</t>
  </si>
  <si>
    <t>Waterstof, groengas [covergisting] SMR + CCS</t>
  </si>
  <si>
    <t>Waterstof, groengas [stortgas] SMR + CCS</t>
  </si>
  <si>
    <t>Gunningscriterium: Inzet duurzame voertuigen</t>
  </si>
  <si>
    <t>Mate van inzet 2023</t>
  </si>
  <si>
    <t>Mate van inzet 2024</t>
  </si>
  <si>
    <t>Mate van inzet 2025</t>
  </si>
  <si>
    <t>Mate van inzet 2026</t>
  </si>
  <si>
    <t>Biodiesel, B50</t>
  </si>
  <si>
    <t>Biodiesel, B100 of HVO 100</t>
  </si>
  <si>
    <t>Aanbesteding inzamelen huishoudelijk afval gemeenten Utrechtse Heuvelrug:  Inschrijfformulier, versie 3.0</t>
  </si>
  <si>
    <t>3. Inschrijver dient in het inschrijfformulier de mate van inzet (in procenten (%)) per contractjaar aan te geven van de opgegeven voertuigtypen voor uitvoering van de opdracht gedurende de initiële looptijd van de overeenkomst.</t>
  </si>
  <si>
    <t>Aanbesteding inzamelen huishoudelijk afval gemeenten Utrechtse Heuvelrug:  Instructie invullen inschrijfformulier, versie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</si>
</sst>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_-"/>
    <numFmt numFmtId="165" formatCode="&quot;€&quot;\ #,##0.00"/>
    <numFmt numFmtId="166" formatCode="0.0000"/>
    <numFmt numFmtId="167" formatCode="0.0"/>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10"/>
      <color rgb="FF000000"/>
      <name val="Calibri"/>
      <family val="2"/>
      <scheme val="minor"/>
    </font>
    <font>
      <sz val="16"/>
      <color theme="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1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s>
  <cellStyleXfs count="10">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9" fontId="1" fillId="0" borderId="0" applyFont="0" applyFill="0" applyBorder="0" applyAlignment="0" applyProtection="0"/>
  </cellStyleXfs>
  <cellXfs count="94">
    <xf numFmtId="0" fontId="0" fillId="0" borderId="0" xfId="0"/>
    <xf numFmtId="0" fontId="2" fillId="0" borderId="0" xfId="0" applyFont="1"/>
    <xf numFmtId="0" fontId="3" fillId="0" borderId="0" xfId="0" applyFont="1"/>
    <xf numFmtId="0" fontId="3" fillId="0" borderId="0" xfId="0" applyFont="1" applyAlignment="1">
      <alignment vertical="center"/>
    </xf>
    <xf numFmtId="0" fontId="3" fillId="3" borderId="6" xfId="0" applyFont="1" applyFill="1" applyBorder="1" applyAlignment="1">
      <alignment vertical="top" wrapText="1"/>
    </xf>
    <xf numFmtId="0" fontId="3" fillId="3" borderId="7" xfId="0" applyFont="1" applyFill="1" applyBorder="1" applyAlignment="1">
      <alignment vertical="center" wrapText="1"/>
    </xf>
    <xf numFmtId="0" fontId="3" fillId="3" borderId="7" xfId="0" applyFont="1" applyFill="1" applyBorder="1" applyAlignment="1">
      <alignment vertical="center"/>
    </xf>
    <xf numFmtId="0" fontId="2" fillId="3" borderId="7" xfId="0" applyFont="1" applyFill="1" applyBorder="1" applyAlignment="1">
      <alignment wrapText="1"/>
    </xf>
    <xf numFmtId="0" fontId="7" fillId="2" borderId="4" xfId="0" applyFont="1" applyFill="1" applyBorder="1" applyAlignment="1">
      <alignment vertical="center" wrapText="1"/>
    </xf>
    <xf numFmtId="0" fontId="8" fillId="0" borderId="0" xfId="0" applyFont="1"/>
    <xf numFmtId="0" fontId="3" fillId="0" borderId="6" xfId="0" applyFont="1" applyBorder="1"/>
    <xf numFmtId="0" fontId="3" fillId="0" borderId="7" xfId="0" applyFont="1" applyBorder="1"/>
    <xf numFmtId="0" fontId="3" fillId="0" borderId="8" xfId="0" applyFont="1" applyBorder="1"/>
    <xf numFmtId="164" fontId="8" fillId="4" borderId="4" xfId="0" applyNumberFormat="1" applyFont="1" applyFill="1" applyBorder="1" applyAlignment="1" applyProtection="1">
      <alignment horizontal="center" wrapText="1"/>
      <protection locked="0"/>
    </xf>
    <xf numFmtId="164" fontId="8" fillId="4" borderId="4" xfId="0" applyNumberFormat="1" applyFont="1" applyFill="1" applyBorder="1" applyAlignment="1" applyProtection="1">
      <alignment horizontal="center" vertical="center" wrapText="1"/>
      <protection locked="0"/>
    </xf>
    <xf numFmtId="164" fontId="8" fillId="4" borderId="4" xfId="0" applyNumberFormat="1" applyFont="1" applyFill="1" applyBorder="1" applyAlignment="1" applyProtection="1">
      <alignment horizontal="center" vertical="center"/>
      <protection locked="0"/>
    </xf>
    <xf numFmtId="0" fontId="8" fillId="6" borderId="0" xfId="0" applyFont="1" applyFill="1"/>
    <xf numFmtId="0" fontId="8" fillId="0" borderId="0" xfId="0" applyFont="1" applyProtection="1"/>
    <xf numFmtId="0" fontId="8" fillId="0" borderId="1" xfId="0" applyFont="1" applyBorder="1" applyProtection="1"/>
    <xf numFmtId="0" fontId="3" fillId="0" borderId="0" xfId="0" applyFont="1" applyProtection="1"/>
    <xf numFmtId="0" fontId="5" fillId="2" borderId="2" xfId="0" applyFont="1" applyFill="1" applyBorder="1" applyAlignment="1" applyProtection="1">
      <alignment vertical="center"/>
    </xf>
    <xf numFmtId="0" fontId="5" fillId="2" borderId="3" xfId="0" applyFont="1" applyFill="1" applyBorder="1" applyAlignment="1" applyProtection="1">
      <alignment vertical="center"/>
    </xf>
    <xf numFmtId="0" fontId="5" fillId="2" borderId="2" xfId="0" applyFont="1" applyFill="1" applyBorder="1" applyAlignment="1" applyProtection="1">
      <alignment horizontal="left" vertical="center"/>
    </xf>
    <xf numFmtId="0" fontId="3" fillId="0" borderId="0" xfId="0" applyFont="1" applyAlignment="1" applyProtection="1">
      <alignment vertical="center"/>
    </xf>
    <xf numFmtId="0" fontId="7" fillId="2" borderId="2" xfId="0" applyFont="1" applyFill="1" applyBorder="1" applyAlignment="1" applyProtection="1">
      <alignment vertical="center"/>
    </xf>
    <xf numFmtId="0" fontId="7" fillId="2" borderId="3" xfId="0" applyFont="1" applyFill="1" applyBorder="1" applyAlignment="1" applyProtection="1">
      <alignment vertical="center"/>
    </xf>
    <xf numFmtId="0" fontId="5" fillId="2" borderId="3" xfId="0" applyFont="1" applyFill="1" applyBorder="1" applyProtection="1"/>
    <xf numFmtId="0" fontId="5" fillId="2" borderId="4" xfId="0" applyFont="1" applyFill="1" applyBorder="1" applyAlignment="1" applyProtection="1">
      <alignment horizontal="left" vertical="center" wrapText="1"/>
    </xf>
    <xf numFmtId="0" fontId="5" fillId="2" borderId="4" xfId="0" applyFont="1" applyFill="1" applyBorder="1" applyAlignment="1" applyProtection="1">
      <alignment horizontal="center" vertical="center" wrapText="1"/>
    </xf>
    <xf numFmtId="0" fontId="5" fillId="2" borderId="2" xfId="0" applyFont="1" applyFill="1" applyBorder="1" applyProtection="1"/>
    <xf numFmtId="0" fontId="5" fillId="2" borderId="3" xfId="0" applyFont="1" applyFill="1" applyBorder="1" applyAlignment="1" applyProtection="1">
      <alignment horizontal="center"/>
    </xf>
    <xf numFmtId="0" fontId="5" fillId="2" borderId="5" xfId="0" applyFont="1" applyFill="1" applyBorder="1" applyAlignment="1" applyProtection="1">
      <alignment horizontal="right" vertical="center"/>
    </xf>
    <xf numFmtId="0" fontId="8" fillId="0" borderId="0" xfId="0" applyFont="1" applyFill="1" applyProtection="1"/>
    <xf numFmtId="0" fontId="6" fillId="5" borderId="2" xfId="0" applyFont="1" applyFill="1" applyBorder="1" applyProtection="1"/>
    <xf numFmtId="0" fontId="6" fillId="5" borderId="3" xfId="0" applyFont="1" applyFill="1" applyBorder="1" applyProtection="1"/>
    <xf numFmtId="0" fontId="6" fillId="5" borderId="3" xfId="0" applyFont="1" applyFill="1" applyBorder="1" applyAlignment="1" applyProtection="1">
      <alignment horizontal="center"/>
    </xf>
    <xf numFmtId="0" fontId="6" fillId="5" borderId="5" xfId="0" applyFont="1" applyFill="1" applyBorder="1" applyAlignment="1" applyProtection="1">
      <alignment horizontal="right" vertical="center"/>
    </xf>
    <xf numFmtId="0" fontId="8" fillId="0" borderId="4" xfId="0" applyFont="1" applyFill="1" applyBorder="1" applyAlignment="1" applyProtection="1">
      <alignment horizontal="left" vertical="center" wrapText="1"/>
    </xf>
    <xf numFmtId="0" fontId="8" fillId="0" borderId="4" xfId="0" applyFont="1" applyFill="1" applyBorder="1" applyAlignment="1" applyProtection="1">
      <alignment horizontal="center" vertical="center" wrapText="1"/>
    </xf>
    <xf numFmtId="3" fontId="6" fillId="0" borderId="4" xfId="0" applyNumberFormat="1" applyFont="1" applyFill="1" applyBorder="1" applyAlignment="1" applyProtection="1">
      <alignment horizontal="center" vertical="center"/>
    </xf>
    <xf numFmtId="3" fontId="6" fillId="0" borderId="4" xfId="0" applyNumberFormat="1" applyFont="1" applyFill="1" applyBorder="1" applyAlignment="1" applyProtection="1">
      <alignment horizontal="center" vertical="center" wrapText="1"/>
    </xf>
    <xf numFmtId="164" fontId="8" fillId="0" borderId="4" xfId="0" applyNumberFormat="1" applyFont="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164" fontId="8" fillId="0" borderId="4" xfId="0" applyNumberFormat="1" applyFont="1" applyBorder="1" applyAlignment="1" applyProtection="1">
      <alignment horizontal="right" vertical="center" wrapText="1"/>
    </xf>
    <xf numFmtId="0" fontId="8" fillId="0" borderId="4" xfId="0" applyFont="1" applyFill="1" applyBorder="1" applyAlignment="1" applyProtection="1">
      <alignment horizontal="center" vertical="center"/>
    </xf>
    <xf numFmtId="0" fontId="8" fillId="0" borderId="4" xfId="0" applyFont="1" applyBorder="1" applyAlignment="1" applyProtection="1">
      <alignment vertical="center"/>
    </xf>
    <xf numFmtId="165" fontId="8" fillId="0" borderId="4" xfId="0" applyNumberFormat="1" applyFont="1" applyBorder="1" applyAlignment="1" applyProtection="1">
      <alignment horizontal="right" vertical="center" wrapText="1"/>
    </xf>
    <xf numFmtId="3" fontId="5" fillId="2" borderId="3" xfId="0" applyNumberFormat="1" applyFont="1" applyFill="1" applyBorder="1" applyProtection="1"/>
    <xf numFmtId="164" fontId="5" fillId="2" borderId="3" xfId="0" applyNumberFormat="1" applyFont="1" applyFill="1" applyBorder="1" applyProtection="1"/>
    <xf numFmtId="164" fontId="5" fillId="2" borderId="5" xfId="0" applyNumberFormat="1" applyFont="1" applyFill="1" applyBorder="1" applyAlignment="1" applyProtection="1">
      <alignment horizontal="right" vertical="center"/>
    </xf>
    <xf numFmtId="0" fontId="6" fillId="5" borderId="2" xfId="0" applyFont="1" applyFill="1" applyBorder="1" applyAlignment="1" applyProtection="1">
      <alignment horizontal="left"/>
    </xf>
    <xf numFmtId="0" fontId="6" fillId="0" borderId="4" xfId="0" applyFont="1" applyFill="1" applyBorder="1" applyAlignment="1" applyProtection="1">
      <alignment horizontal="left" vertical="center" wrapText="1"/>
    </xf>
    <xf numFmtId="164" fontId="8" fillId="0" borderId="4" xfId="0" applyNumberFormat="1" applyFont="1" applyBorder="1" applyAlignment="1" applyProtection="1">
      <alignment horizontal="center" wrapText="1"/>
    </xf>
    <xf numFmtId="0" fontId="8" fillId="3" borderId="4" xfId="0" applyFont="1" applyFill="1" applyBorder="1" applyAlignment="1" applyProtection="1">
      <alignment horizontal="center" wrapText="1"/>
    </xf>
    <xf numFmtId="0" fontId="8" fillId="0" borderId="4" xfId="0" applyFont="1" applyBorder="1" applyAlignment="1" applyProtection="1">
      <alignment horizontal="center" vertical="center"/>
    </xf>
    <xf numFmtId="0" fontId="8" fillId="0" borderId="4" xfId="0" applyFont="1" applyBorder="1" applyAlignment="1" applyProtection="1">
      <alignment horizontal="center" vertical="center" wrapText="1"/>
    </xf>
    <xf numFmtId="0" fontId="8" fillId="0" borderId="4" xfId="0" applyFont="1" applyFill="1" applyBorder="1" applyProtection="1"/>
    <xf numFmtId="3" fontId="6" fillId="0" borderId="4" xfId="0" applyNumberFormat="1" applyFont="1" applyBorder="1" applyAlignment="1" applyProtection="1">
      <alignment horizontal="center" vertical="center"/>
    </xf>
    <xf numFmtId="164" fontId="8" fillId="0" borderId="4" xfId="0" applyNumberFormat="1" applyFont="1" applyBorder="1" applyAlignment="1" applyProtection="1">
      <alignment horizontal="center" vertical="center"/>
    </xf>
    <xf numFmtId="164" fontId="8" fillId="0" borderId="4" xfId="0" applyNumberFormat="1" applyFont="1" applyFill="1" applyBorder="1" applyAlignment="1" applyProtection="1">
      <alignment horizontal="right" vertical="center"/>
    </xf>
    <xf numFmtId="0" fontId="6" fillId="0" borderId="4" xfId="0" applyFont="1" applyBorder="1" applyAlignment="1" applyProtection="1">
      <alignment horizontal="left" vertical="center"/>
    </xf>
    <xf numFmtId="164" fontId="8"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left" vertical="center"/>
    </xf>
    <xf numFmtId="0" fontId="8" fillId="0" borderId="9" xfId="0" applyFont="1" applyFill="1" applyBorder="1" applyProtection="1"/>
    <xf numFmtId="0" fontId="8" fillId="0" borderId="10" xfId="0" applyFont="1" applyFill="1" applyBorder="1" applyAlignment="1" applyProtection="1">
      <alignment horizontal="right" vertical="center"/>
    </xf>
    <xf numFmtId="164" fontId="5" fillId="2" borderId="3" xfId="0" applyNumberFormat="1" applyFont="1" applyFill="1" applyBorder="1" applyAlignment="1" applyProtection="1">
      <alignment horizontal="right" vertical="center"/>
    </xf>
    <xf numFmtId="0" fontId="8" fillId="0" borderId="0" xfId="0" applyFont="1" applyAlignment="1" applyProtection="1">
      <alignment horizontal="right" vertical="center"/>
    </xf>
    <xf numFmtId="0" fontId="8" fillId="0" borderId="0" xfId="0" applyFont="1" applyBorder="1" applyProtection="1"/>
    <xf numFmtId="0" fontId="5" fillId="2" borderId="5" xfId="0" applyFont="1" applyFill="1" applyBorder="1" applyAlignment="1" applyProtection="1">
      <alignment vertical="center"/>
    </xf>
    <xf numFmtId="0" fontId="6" fillId="0" borderId="8" xfId="0" applyFont="1" applyBorder="1" applyAlignment="1">
      <alignment wrapText="1"/>
    </xf>
    <xf numFmtId="0" fontId="6" fillId="3" borderId="7" xfId="0" applyFont="1" applyFill="1" applyBorder="1" applyAlignment="1">
      <alignment vertical="center" wrapText="1"/>
    </xf>
    <xf numFmtId="0" fontId="3" fillId="6" borderId="0" xfId="0" applyFont="1" applyFill="1" applyProtection="1"/>
    <xf numFmtId="0" fontId="8" fillId="6" borderId="0" xfId="0" applyFont="1" applyFill="1" applyProtection="1"/>
    <xf numFmtId="0" fontId="11" fillId="2" borderId="2" xfId="0" applyFont="1" applyFill="1" applyBorder="1" applyAlignment="1" applyProtection="1">
      <alignment vertical="center"/>
    </xf>
    <xf numFmtId="0" fontId="5" fillId="2" borderId="5" xfId="0" applyFont="1" applyFill="1" applyBorder="1" applyProtection="1"/>
    <xf numFmtId="0" fontId="10" fillId="3" borderId="4" xfId="0" applyFont="1" applyFill="1" applyBorder="1" applyAlignment="1" applyProtection="1">
      <alignment vertical="center"/>
    </xf>
    <xf numFmtId="166" fontId="10" fillId="3" borderId="4" xfId="0" applyNumberFormat="1" applyFont="1" applyFill="1" applyBorder="1" applyAlignment="1" applyProtection="1">
      <alignment vertical="center"/>
    </xf>
    <xf numFmtId="167" fontId="10" fillId="3" borderId="4" xfId="0" applyNumberFormat="1" applyFont="1" applyFill="1" applyBorder="1" applyAlignment="1" applyProtection="1">
      <alignment vertical="center"/>
    </xf>
    <xf numFmtId="167" fontId="5" fillId="2" borderId="3" xfId="0" applyNumberFormat="1" applyFont="1" applyFill="1" applyBorder="1" applyProtection="1"/>
    <xf numFmtId="10" fontId="3" fillId="4" borderId="4" xfId="9" applyNumberFormat="1" applyFont="1" applyFill="1" applyBorder="1" applyProtection="1">
      <protection locked="0"/>
    </xf>
    <xf numFmtId="10" fontId="5" fillId="2" borderId="3" xfId="0" applyNumberFormat="1" applyFont="1" applyFill="1" applyBorder="1" applyProtection="1"/>
    <xf numFmtId="2" fontId="3" fillId="3" borderId="4" xfId="0" applyNumberFormat="1" applyFont="1" applyFill="1" applyBorder="1" applyProtection="1"/>
    <xf numFmtId="0" fontId="5" fillId="2" borderId="4" xfId="0" applyFont="1" applyFill="1" applyBorder="1" applyProtection="1"/>
    <xf numFmtId="2" fontId="5" fillId="2" borderId="4" xfId="0" applyNumberFormat="1" applyFont="1" applyFill="1" applyBorder="1" applyProtection="1"/>
    <xf numFmtId="3" fontId="6" fillId="0" borderId="6" xfId="2" applyNumberFormat="1" applyFont="1" applyFill="1" applyBorder="1" applyAlignment="1" applyProtection="1">
      <alignment horizontal="center" vertical="center" wrapText="1"/>
    </xf>
    <xf numFmtId="3" fontId="6" fillId="0" borderId="6" xfId="2" applyNumberFormat="1" applyFont="1" applyFill="1" applyBorder="1" applyAlignment="1" applyProtection="1">
      <alignment horizontal="center" vertical="center" wrapText="1"/>
    </xf>
    <xf numFmtId="3" fontId="6" fillId="0" borderId="8" xfId="2" applyNumberFormat="1" applyFont="1" applyFill="1" applyBorder="1" applyAlignment="1" applyProtection="1">
      <alignment horizontal="center" vertical="center" wrapText="1"/>
    </xf>
    <xf numFmtId="0" fontId="11" fillId="2" borderId="2"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8" fillId="0" borderId="3" xfId="0" applyFont="1" applyBorder="1" applyAlignment="1" applyProtection="1">
      <alignment horizontal="center"/>
    </xf>
    <xf numFmtId="0" fontId="8" fillId="0" borderId="11" xfId="0" applyFont="1" applyBorder="1" applyAlignment="1" applyProtection="1">
      <alignment horizontal="center"/>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cellXfs>
  <cellStyles count="10">
    <cellStyle name="Hyperlink 2" xfId="8" xr:uid="{00000000-0005-0000-0000-000000000000}"/>
    <cellStyle name="Komma 2" xfId="3" xr:uid="{00000000-0005-0000-0000-000001000000}"/>
    <cellStyle name="Komma 3" xfId="4" xr:uid="{00000000-0005-0000-0000-000002000000}"/>
    <cellStyle name="Procent" xfId="9" builtinId="5"/>
    <cellStyle name="Standaard" xfId="0" builtinId="0"/>
    <cellStyle name="Standaard 2" xfId="2" xr:uid="{00000000-0005-0000-0000-000005000000}"/>
    <cellStyle name="Standaard 3" xfId="1" xr:uid="{00000000-0005-0000-0000-000006000000}"/>
    <cellStyle name="Standaard 3 2" xfId="5" xr:uid="{00000000-0005-0000-0000-000007000000}"/>
    <cellStyle name="Standaard 4" xfId="6" xr:uid="{00000000-0005-0000-0000-000008000000}"/>
    <cellStyle name="Valuta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266701</xdr:colOff>
      <xdr:row>0</xdr:row>
      <xdr:rowOff>47625</xdr:rowOff>
    </xdr:from>
    <xdr:to>
      <xdr:col>2</xdr:col>
      <xdr:colOff>5238750</xdr:colOff>
      <xdr:row>11</xdr:row>
      <xdr:rowOff>123825</xdr:rowOff>
    </xdr:to>
    <xdr:pic>
      <xdr:nvPicPr>
        <xdr:cNvPr id="5" name="Afbeelding 4">
          <a:extLst>
            <a:ext uri="{FF2B5EF4-FFF2-40B4-BE49-F238E27FC236}">
              <a16:creationId xmlns:a16="http://schemas.microsoft.com/office/drawing/2014/main" id="{89FAF63F-B625-4B37-87B9-344AADA2ABB8}"/>
            </a:ext>
          </a:extLst>
        </xdr:cNvPr>
        <xdr:cNvPicPr>
          <a:picLocks noChangeAspect="1"/>
        </xdr:cNvPicPr>
      </xdr:nvPicPr>
      <xdr:blipFill rotWithShape="1">
        <a:blip xmlns:r="http://schemas.openxmlformats.org/officeDocument/2006/relationships" r:embed="rId1"/>
        <a:srcRect l="36463" t="42227" r="36346" b="39715"/>
        <a:stretch/>
      </xdr:blipFill>
      <xdr:spPr>
        <a:xfrm>
          <a:off x="628651" y="381000"/>
          <a:ext cx="4972049" cy="1857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zoomScaleNormal="100" workbookViewId="0">
      <selection activeCell="C24" sqref="C24"/>
    </sheetView>
  </sheetViews>
  <sheetFormatPr defaultRowHeight="12.75" x14ac:dyDescent="0.2"/>
  <cols>
    <col min="1" max="2" width="2.7109375" style="2" customWidth="1"/>
    <col min="3" max="3" width="83.28515625" style="2" customWidth="1"/>
    <col min="4" max="6" width="2.7109375" style="2" customWidth="1"/>
    <col min="7" max="16384" width="9.140625" style="2"/>
  </cols>
  <sheetData>
    <row r="1" spans="1:6" x14ac:dyDescent="0.2">
      <c r="A1" s="1"/>
      <c r="C1" s="10"/>
      <c r="F1" s="16"/>
    </row>
    <row r="2" spans="1:6" x14ac:dyDescent="0.2">
      <c r="A2" s="1"/>
      <c r="C2" s="11"/>
      <c r="F2" s="16"/>
    </row>
    <row r="3" spans="1:6" x14ac:dyDescent="0.2">
      <c r="A3" s="1"/>
      <c r="C3" s="11"/>
      <c r="F3" s="16"/>
    </row>
    <row r="4" spans="1:6" x14ac:dyDescent="0.2">
      <c r="A4" s="1"/>
      <c r="C4" s="11"/>
      <c r="F4" s="16"/>
    </row>
    <row r="5" spans="1:6" x14ac:dyDescent="0.2">
      <c r="A5" s="1"/>
      <c r="C5" s="11"/>
      <c r="F5" s="16"/>
    </row>
    <row r="6" spans="1:6" x14ac:dyDescent="0.2">
      <c r="A6" s="1"/>
      <c r="C6" s="11"/>
      <c r="F6" s="16"/>
    </row>
    <row r="7" spans="1:6" x14ac:dyDescent="0.2">
      <c r="A7" s="1"/>
      <c r="C7" s="11"/>
      <c r="F7" s="16"/>
    </row>
    <row r="8" spans="1:6" x14ac:dyDescent="0.2">
      <c r="A8" s="1"/>
      <c r="C8" s="11"/>
      <c r="F8" s="16"/>
    </row>
    <row r="9" spans="1:6" x14ac:dyDescent="0.2">
      <c r="A9" s="1"/>
      <c r="C9" s="11"/>
      <c r="F9" s="16"/>
    </row>
    <row r="10" spans="1:6" x14ac:dyDescent="0.2">
      <c r="A10" s="1"/>
      <c r="C10" s="11"/>
      <c r="F10" s="16"/>
    </row>
    <row r="11" spans="1:6" x14ac:dyDescent="0.2">
      <c r="A11" s="1"/>
      <c r="C11" s="11"/>
      <c r="F11" s="16"/>
    </row>
    <row r="12" spans="1:6" ht="13.5" thickBot="1" x14ac:dyDescent="0.25">
      <c r="A12" s="1"/>
      <c r="C12" s="12"/>
      <c r="F12" s="16"/>
    </row>
    <row r="13" spans="1:6" x14ac:dyDescent="0.2">
      <c r="A13" s="1"/>
      <c r="F13" s="16"/>
    </row>
    <row r="14" spans="1:6" ht="13.5" thickBot="1" x14ac:dyDescent="0.25">
      <c r="A14" s="1"/>
      <c r="F14" s="16"/>
    </row>
    <row r="15" spans="1:6" ht="63.75" thickBot="1" x14ac:dyDescent="0.25">
      <c r="B15" s="3"/>
      <c r="C15" s="8" t="s">
        <v>91</v>
      </c>
      <c r="F15" s="16"/>
    </row>
    <row r="16" spans="1:6" x14ac:dyDescent="0.2">
      <c r="B16" s="3"/>
      <c r="D16" s="3"/>
      <c r="F16" s="16"/>
    </row>
    <row r="17" spans="1:9" ht="13.5" thickBot="1" x14ac:dyDescent="0.25">
      <c r="A17" s="1"/>
      <c r="B17" s="3"/>
      <c r="F17" s="16"/>
    </row>
    <row r="18" spans="1:9" ht="25.5" x14ac:dyDescent="0.2">
      <c r="B18" s="3"/>
      <c r="C18" s="4" t="s">
        <v>63</v>
      </c>
      <c r="F18" s="16"/>
      <c r="I18" s="2" t="s">
        <v>30</v>
      </c>
    </row>
    <row r="19" spans="1:9" ht="30.75" customHeight="1" x14ac:dyDescent="0.2">
      <c r="B19" s="3"/>
      <c r="C19" s="5" t="s">
        <v>1</v>
      </c>
      <c r="D19" s="3"/>
      <c r="F19" s="16"/>
    </row>
    <row r="20" spans="1:9" x14ac:dyDescent="0.2">
      <c r="B20" s="3"/>
      <c r="C20" s="6"/>
      <c r="F20" s="16"/>
    </row>
    <row r="21" spans="1:9" x14ac:dyDescent="0.2">
      <c r="B21" s="3"/>
      <c r="C21" s="7" t="s">
        <v>2</v>
      </c>
      <c r="D21" s="3"/>
      <c r="F21" s="16"/>
    </row>
    <row r="22" spans="1:9" ht="30" customHeight="1" x14ac:dyDescent="0.2">
      <c r="B22" s="3"/>
      <c r="C22" s="5" t="s">
        <v>3</v>
      </c>
      <c r="D22" s="3"/>
      <c r="F22" s="16"/>
    </row>
    <row r="23" spans="1:9" ht="57" customHeight="1" x14ac:dyDescent="0.2">
      <c r="B23" s="3"/>
      <c r="C23" s="70" t="s">
        <v>62</v>
      </c>
      <c r="D23" s="3"/>
      <c r="F23" s="16"/>
    </row>
    <row r="24" spans="1:9" ht="42" customHeight="1" thickBot="1" x14ac:dyDescent="0.25">
      <c r="B24" s="3"/>
      <c r="C24" s="69" t="s">
        <v>90</v>
      </c>
      <c r="D24" s="3"/>
      <c r="F24" s="16"/>
    </row>
    <row r="25" spans="1:9" x14ac:dyDescent="0.2">
      <c r="B25" s="3"/>
      <c r="D25" s="3"/>
      <c r="F25" s="16"/>
    </row>
    <row r="26" spans="1:9" x14ac:dyDescent="0.2">
      <c r="F26" s="16"/>
    </row>
    <row r="27" spans="1:9" x14ac:dyDescent="0.2">
      <c r="A27" s="16"/>
      <c r="B27" s="16"/>
      <c r="C27" s="16"/>
      <c r="D27" s="16"/>
      <c r="E27" s="16"/>
      <c r="F27" s="16"/>
    </row>
  </sheetData>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6BBD-BC36-4218-904F-75DF650D33F8}">
  <sheetPr>
    <pageSetUpPr fitToPage="1"/>
  </sheetPr>
  <dimension ref="A1:AA80"/>
  <sheetViews>
    <sheetView showGridLines="0" topLeftCell="A10" zoomScale="70" zoomScaleNormal="70" workbookViewId="0">
      <selection activeCell="X23" sqref="X23"/>
    </sheetView>
  </sheetViews>
  <sheetFormatPr defaultRowHeight="12.75" x14ac:dyDescent="0.2"/>
  <cols>
    <col min="1" max="2" width="2.7109375" style="9" customWidth="1"/>
    <col min="3" max="3" width="36.7109375" style="9" customWidth="1"/>
    <col min="4" max="4" width="25.7109375" style="9" customWidth="1"/>
    <col min="5" max="5" width="15.7109375" style="9" customWidth="1"/>
    <col min="6" max="9" width="17.28515625" style="9" customWidth="1"/>
    <col min="10" max="14" width="15.7109375" style="9" customWidth="1"/>
    <col min="15" max="17" width="2.7109375" style="9" customWidth="1"/>
    <col min="18" max="16384" width="9.140625" style="9"/>
  </cols>
  <sheetData>
    <row r="1" spans="1:17" x14ac:dyDescent="0.2">
      <c r="A1" s="17"/>
      <c r="B1" s="17"/>
      <c r="C1" s="17"/>
      <c r="D1" s="17"/>
      <c r="E1" s="17"/>
      <c r="F1" s="17"/>
      <c r="G1" s="17"/>
      <c r="H1" s="17"/>
      <c r="I1" s="17"/>
      <c r="J1" s="17"/>
      <c r="K1" s="17"/>
      <c r="L1" s="17"/>
      <c r="M1" s="17"/>
      <c r="N1" s="17"/>
      <c r="O1" s="17"/>
      <c r="P1" s="17"/>
      <c r="Q1" s="71"/>
    </row>
    <row r="2" spans="1:17" ht="12.75" customHeight="1" thickBot="1" x14ac:dyDescent="0.25">
      <c r="A2" s="17"/>
      <c r="B2" s="17"/>
      <c r="C2" s="17"/>
      <c r="D2" s="18"/>
      <c r="E2" s="18"/>
      <c r="F2" s="18"/>
      <c r="G2" s="18"/>
      <c r="H2" s="18"/>
      <c r="I2" s="18"/>
      <c r="J2" s="18"/>
      <c r="K2" s="18"/>
      <c r="L2" s="18"/>
      <c r="M2" s="18"/>
      <c r="N2" s="18"/>
      <c r="O2" s="17"/>
      <c r="P2" s="17"/>
      <c r="Q2" s="71"/>
    </row>
    <row r="3" spans="1:17" ht="49.5" customHeight="1" thickBot="1" x14ac:dyDescent="0.25">
      <c r="A3" s="17"/>
      <c r="B3" s="17"/>
      <c r="C3" s="87" t="s">
        <v>89</v>
      </c>
      <c r="D3" s="88"/>
      <c r="E3" s="88"/>
      <c r="F3" s="88"/>
      <c r="G3" s="88"/>
      <c r="H3" s="88"/>
      <c r="I3" s="88"/>
      <c r="J3" s="88"/>
      <c r="K3" s="88"/>
      <c r="L3" s="88"/>
      <c r="M3" s="88"/>
      <c r="N3" s="88"/>
      <c r="O3" s="17"/>
      <c r="P3" s="17"/>
      <c r="Q3" s="71"/>
    </row>
    <row r="4" spans="1:17" ht="12.75" customHeight="1" thickBot="1" x14ac:dyDescent="0.25">
      <c r="A4" s="17"/>
      <c r="B4" s="17"/>
      <c r="C4" s="89"/>
      <c r="D4" s="89"/>
      <c r="E4" s="89"/>
      <c r="F4" s="89"/>
      <c r="G4" s="89"/>
      <c r="H4" s="90"/>
      <c r="I4" s="90"/>
      <c r="J4" s="90"/>
      <c r="K4" s="90"/>
      <c r="L4" s="90"/>
      <c r="M4" s="90"/>
      <c r="N4" s="90"/>
      <c r="O4" s="17"/>
      <c r="P4" s="17"/>
      <c r="Q4" s="71"/>
    </row>
    <row r="5" spans="1:17" s="2" customFormat="1" ht="15" customHeight="1" thickBot="1" x14ac:dyDescent="0.25">
      <c r="A5" s="19"/>
      <c r="B5" s="19"/>
      <c r="C5" s="20" t="s">
        <v>4</v>
      </c>
      <c r="D5" s="21"/>
      <c r="E5" s="21"/>
      <c r="F5" s="21"/>
      <c r="G5" s="68"/>
      <c r="H5" s="67"/>
      <c r="I5" s="67"/>
      <c r="J5" s="67"/>
      <c r="K5" s="67"/>
      <c r="L5" s="67"/>
      <c r="M5" s="67"/>
      <c r="N5" s="67"/>
      <c r="O5" s="19"/>
      <c r="P5" s="19"/>
      <c r="Q5" s="71"/>
    </row>
    <row r="6" spans="1:17" s="2" customFormat="1" ht="24.95" customHeight="1" thickBot="1" x14ac:dyDescent="0.25">
      <c r="A6" s="19"/>
      <c r="B6" s="19"/>
      <c r="C6" s="22" t="s">
        <v>5</v>
      </c>
      <c r="D6" s="91" t="s">
        <v>6</v>
      </c>
      <c r="E6" s="92"/>
      <c r="F6" s="92"/>
      <c r="G6" s="93"/>
      <c r="H6" s="17"/>
      <c r="I6" s="17"/>
      <c r="J6" s="17"/>
      <c r="K6" s="17"/>
      <c r="L6" s="17"/>
      <c r="M6" s="17"/>
      <c r="N6" s="17"/>
      <c r="O6" s="19"/>
      <c r="P6" s="19"/>
      <c r="Q6" s="71"/>
    </row>
    <row r="7" spans="1:17" s="2" customFormat="1" ht="24.95" customHeight="1" thickBot="1" x14ac:dyDescent="0.25">
      <c r="A7" s="19"/>
      <c r="B7" s="19"/>
      <c r="C7" s="22" t="s">
        <v>7</v>
      </c>
      <c r="D7" s="91" t="s">
        <v>8</v>
      </c>
      <c r="E7" s="92"/>
      <c r="F7" s="92"/>
      <c r="G7" s="93"/>
      <c r="H7" s="17"/>
      <c r="I7" s="17"/>
      <c r="J7" s="17"/>
      <c r="K7" s="17"/>
      <c r="L7" s="17"/>
      <c r="M7" s="17"/>
      <c r="N7" s="17"/>
      <c r="O7" s="23"/>
      <c r="P7" s="19"/>
      <c r="Q7" s="71"/>
    </row>
    <row r="8" spans="1:17" s="2" customFormat="1" ht="24.95" customHeight="1" thickBot="1" x14ac:dyDescent="0.25">
      <c r="A8" s="19"/>
      <c r="B8" s="19"/>
      <c r="C8" s="22" t="s">
        <v>9</v>
      </c>
      <c r="D8" s="91" t="s">
        <v>10</v>
      </c>
      <c r="E8" s="92"/>
      <c r="F8" s="92"/>
      <c r="G8" s="93"/>
      <c r="H8" s="17"/>
      <c r="I8" s="17"/>
      <c r="J8" s="17"/>
      <c r="K8" s="17"/>
      <c r="L8" s="17"/>
      <c r="M8" s="17"/>
      <c r="N8" s="17"/>
      <c r="O8" s="23"/>
      <c r="P8" s="19"/>
      <c r="Q8" s="71"/>
    </row>
    <row r="9" spans="1:17" s="2" customFormat="1" ht="24.95" customHeight="1" thickBot="1" x14ac:dyDescent="0.25">
      <c r="A9" s="19"/>
      <c r="B9" s="19"/>
      <c r="C9" s="22" t="s">
        <v>0</v>
      </c>
      <c r="D9" s="91" t="s">
        <v>11</v>
      </c>
      <c r="E9" s="92"/>
      <c r="F9" s="92"/>
      <c r="G9" s="93"/>
      <c r="H9" s="17"/>
      <c r="I9" s="17"/>
      <c r="J9" s="17"/>
      <c r="K9" s="17"/>
      <c r="L9" s="17"/>
      <c r="M9" s="17"/>
      <c r="N9" s="17"/>
      <c r="O9" s="23"/>
      <c r="P9" s="19"/>
      <c r="Q9" s="71"/>
    </row>
    <row r="10" spans="1:17" ht="12.75" customHeight="1" thickBot="1" x14ac:dyDescent="0.25">
      <c r="A10" s="17"/>
      <c r="B10" s="17"/>
      <c r="C10" s="17"/>
      <c r="D10" s="17"/>
      <c r="E10" s="17"/>
      <c r="F10" s="17"/>
      <c r="G10" s="17"/>
      <c r="H10" s="17"/>
      <c r="I10" s="17"/>
      <c r="J10" s="17"/>
      <c r="K10" s="17"/>
      <c r="L10" s="17"/>
      <c r="M10" s="17"/>
      <c r="N10" s="17"/>
      <c r="O10" s="17"/>
      <c r="P10" s="17"/>
      <c r="Q10" s="72"/>
    </row>
    <row r="11" spans="1:17" ht="21.75" thickBot="1" x14ac:dyDescent="0.25">
      <c r="A11" s="17"/>
      <c r="B11" s="17"/>
      <c r="C11" s="24" t="s">
        <v>13</v>
      </c>
      <c r="D11" s="25"/>
      <c r="E11" s="25"/>
      <c r="F11" s="26"/>
      <c r="G11" s="26"/>
      <c r="H11" s="26"/>
      <c r="I11" s="26"/>
      <c r="J11" s="26"/>
      <c r="K11" s="26"/>
      <c r="L11" s="26"/>
      <c r="M11" s="26"/>
      <c r="N11" s="26"/>
      <c r="O11" s="17"/>
      <c r="P11" s="17"/>
      <c r="Q11" s="72"/>
    </row>
    <row r="12" spans="1:17" ht="12.75" customHeight="1" thickBot="1" x14ac:dyDescent="0.25">
      <c r="A12" s="17"/>
      <c r="B12" s="17"/>
      <c r="C12" s="17"/>
      <c r="D12" s="17"/>
      <c r="E12" s="17"/>
      <c r="F12" s="17"/>
      <c r="G12" s="17"/>
      <c r="H12" s="17"/>
      <c r="I12" s="17"/>
      <c r="J12" s="17"/>
      <c r="K12" s="17"/>
      <c r="L12" s="17"/>
      <c r="M12" s="17"/>
      <c r="N12" s="66"/>
      <c r="O12" s="17"/>
      <c r="P12" s="17"/>
      <c r="Q12" s="72"/>
    </row>
    <row r="13" spans="1:17" ht="39" thickBot="1" x14ac:dyDescent="0.25">
      <c r="A13" s="17"/>
      <c r="B13" s="17"/>
      <c r="C13" s="27" t="s">
        <v>25</v>
      </c>
      <c r="D13" s="28" t="s">
        <v>16</v>
      </c>
      <c r="E13" s="28" t="s">
        <v>34</v>
      </c>
      <c r="F13" s="28" t="s">
        <v>26</v>
      </c>
      <c r="G13" s="28" t="s">
        <v>27</v>
      </c>
      <c r="H13" s="28" t="s">
        <v>60</v>
      </c>
      <c r="I13" s="28" t="s">
        <v>54</v>
      </c>
      <c r="J13" s="28" t="s">
        <v>31</v>
      </c>
      <c r="K13" s="28" t="s">
        <v>35</v>
      </c>
      <c r="L13" s="28" t="s">
        <v>39</v>
      </c>
      <c r="M13" s="28" t="s">
        <v>40</v>
      </c>
      <c r="N13" s="27" t="s">
        <v>20</v>
      </c>
      <c r="O13" s="17"/>
      <c r="P13" s="17"/>
      <c r="Q13" s="72"/>
    </row>
    <row r="14" spans="1:17" ht="13.5" customHeight="1" thickBot="1" x14ac:dyDescent="0.25">
      <c r="A14" s="17"/>
      <c r="B14" s="17"/>
      <c r="C14" s="29" t="s">
        <v>17</v>
      </c>
      <c r="D14" s="26"/>
      <c r="E14" s="26"/>
      <c r="F14" s="30"/>
      <c r="G14" s="30"/>
      <c r="H14" s="30"/>
      <c r="I14" s="30"/>
      <c r="J14" s="30"/>
      <c r="K14" s="30"/>
      <c r="L14" s="30"/>
      <c r="M14" s="30"/>
      <c r="N14" s="31"/>
      <c r="O14" s="17"/>
      <c r="P14" s="17"/>
      <c r="Q14" s="72"/>
    </row>
    <row r="15" spans="1:17" ht="13.5" customHeight="1" thickBot="1" x14ac:dyDescent="0.25">
      <c r="A15" s="17"/>
      <c r="B15" s="32"/>
      <c r="C15" s="33" t="s">
        <v>17</v>
      </c>
      <c r="D15" s="34"/>
      <c r="E15" s="34"/>
      <c r="F15" s="35"/>
      <c r="G15" s="35"/>
      <c r="H15" s="35"/>
      <c r="I15" s="35"/>
      <c r="J15" s="35"/>
      <c r="K15" s="35"/>
      <c r="L15" s="35"/>
      <c r="M15" s="35"/>
      <c r="N15" s="36"/>
      <c r="O15" s="17"/>
      <c r="P15" s="17"/>
      <c r="Q15" s="72"/>
    </row>
    <row r="16" spans="1:17" ht="13.5" customHeight="1" thickBot="1" x14ac:dyDescent="0.25">
      <c r="A16" s="17"/>
      <c r="B16" s="32"/>
      <c r="C16" s="37" t="s">
        <v>14</v>
      </c>
      <c r="D16" s="38" t="s">
        <v>18</v>
      </c>
      <c r="E16" s="38" t="s">
        <v>33</v>
      </c>
      <c r="F16" s="39">
        <v>16148</v>
      </c>
      <c r="G16" s="40"/>
      <c r="H16" s="40"/>
      <c r="I16" s="84">
        <v>4581.6099999999997</v>
      </c>
      <c r="J16" s="40"/>
      <c r="K16" s="14"/>
      <c r="L16" s="41"/>
      <c r="M16" s="42"/>
      <c r="N16" s="43">
        <f>F16*K16*12</f>
        <v>0</v>
      </c>
      <c r="O16" s="17"/>
      <c r="P16" s="17"/>
      <c r="Q16" s="72"/>
    </row>
    <row r="17" spans="1:17" ht="26.25" thickBot="1" x14ac:dyDescent="0.25">
      <c r="A17" s="17"/>
      <c r="B17" s="32"/>
      <c r="C17" s="37" t="s">
        <v>14</v>
      </c>
      <c r="D17" s="38" t="s">
        <v>42</v>
      </c>
      <c r="E17" s="38" t="s">
        <v>47</v>
      </c>
      <c r="F17" s="44"/>
      <c r="G17" s="40">
        <v>44</v>
      </c>
      <c r="H17" s="40"/>
      <c r="I17" s="85">
        <v>1055.97</v>
      </c>
      <c r="J17" s="40">
        <v>2548</v>
      </c>
      <c r="K17" s="45"/>
      <c r="L17" s="14"/>
      <c r="M17" s="41"/>
      <c r="N17" s="46">
        <f>L17*J17</f>
        <v>0</v>
      </c>
      <c r="O17" s="17"/>
      <c r="P17" s="17"/>
      <c r="Q17" s="72"/>
    </row>
    <row r="18" spans="1:17" ht="39" thickBot="1" x14ac:dyDescent="0.25">
      <c r="A18" s="17"/>
      <c r="B18" s="32"/>
      <c r="C18" s="37" t="s">
        <v>14</v>
      </c>
      <c r="D18" s="38" t="s">
        <v>49</v>
      </c>
      <c r="E18" s="38" t="s">
        <v>48</v>
      </c>
      <c r="F18" s="44"/>
      <c r="G18" s="40">
        <f>100+18</f>
        <v>118</v>
      </c>
      <c r="H18" s="40"/>
      <c r="I18" s="86"/>
      <c r="J18" s="40">
        <f>4082+884</f>
        <v>4966</v>
      </c>
      <c r="K18" s="45"/>
      <c r="L18" s="14"/>
      <c r="M18" s="41"/>
      <c r="N18" s="46">
        <f>L18*J18</f>
        <v>0</v>
      </c>
      <c r="O18" s="17"/>
      <c r="P18" s="17"/>
      <c r="Q18" s="72"/>
    </row>
    <row r="19" spans="1:17" ht="13.5" customHeight="1" thickBot="1" x14ac:dyDescent="0.25">
      <c r="A19" s="17"/>
      <c r="B19" s="32"/>
      <c r="C19" s="29" t="s">
        <v>12</v>
      </c>
      <c r="D19" s="26"/>
      <c r="E19" s="26"/>
      <c r="F19" s="47"/>
      <c r="G19" s="47"/>
      <c r="H19" s="47"/>
      <c r="I19" s="47"/>
      <c r="J19" s="47"/>
      <c r="K19" s="48"/>
      <c r="L19" s="48"/>
      <c r="M19" s="48"/>
      <c r="N19" s="49">
        <f>SUM($N$16:$N$18)</f>
        <v>0</v>
      </c>
      <c r="O19" s="17"/>
      <c r="P19" s="17"/>
      <c r="Q19" s="72"/>
    </row>
    <row r="20" spans="1:17" ht="13.5" customHeight="1" thickBot="1" x14ac:dyDescent="0.25">
      <c r="A20" s="17"/>
      <c r="B20" s="17"/>
      <c r="C20" s="50" t="s">
        <v>15</v>
      </c>
      <c r="D20" s="34"/>
      <c r="E20" s="34"/>
      <c r="F20" s="35"/>
      <c r="G20" s="35"/>
      <c r="H20" s="35"/>
      <c r="I20" s="35"/>
      <c r="J20" s="35"/>
      <c r="K20" s="35"/>
      <c r="L20" s="35"/>
      <c r="M20" s="35"/>
      <c r="N20" s="36"/>
      <c r="O20" s="17"/>
      <c r="P20" s="17"/>
      <c r="Q20" s="72"/>
    </row>
    <row r="21" spans="1:17" ht="29.25" customHeight="1" thickBot="1" x14ac:dyDescent="0.25">
      <c r="A21" s="17"/>
      <c r="B21" s="17"/>
      <c r="C21" s="51" t="s">
        <v>22</v>
      </c>
      <c r="D21" s="38" t="s">
        <v>18</v>
      </c>
      <c r="E21" s="38" t="s">
        <v>33</v>
      </c>
      <c r="F21" s="39">
        <v>15982</v>
      </c>
      <c r="G21" s="39"/>
      <c r="H21" s="39"/>
      <c r="I21" s="84">
        <v>1556.12</v>
      </c>
      <c r="J21" s="39"/>
      <c r="K21" s="13"/>
      <c r="L21" s="52"/>
      <c r="M21" s="53"/>
      <c r="N21" s="43">
        <f>F21*K21*12</f>
        <v>0</v>
      </c>
      <c r="O21" s="17"/>
      <c r="P21" s="17"/>
      <c r="Q21" s="72"/>
    </row>
    <row r="22" spans="1:17" ht="51.75" thickBot="1" x14ac:dyDescent="0.25">
      <c r="A22" s="17"/>
      <c r="B22" s="17"/>
      <c r="C22" s="51" t="s">
        <v>22</v>
      </c>
      <c r="D22" s="38" t="s">
        <v>50</v>
      </c>
      <c r="E22" s="38" t="s">
        <v>48</v>
      </c>
      <c r="F22" s="44"/>
      <c r="G22" s="44">
        <f>23+11+18</f>
        <v>52</v>
      </c>
      <c r="H22" s="44"/>
      <c r="I22" s="85">
        <v>237.14</v>
      </c>
      <c r="J22" s="40">
        <f>1170+884+520</f>
        <v>2574</v>
      </c>
      <c r="K22" s="54"/>
      <c r="L22" s="14"/>
      <c r="M22" s="41"/>
      <c r="N22" s="46">
        <f>L22*J22</f>
        <v>0</v>
      </c>
      <c r="O22" s="17"/>
      <c r="P22" s="17"/>
      <c r="Q22" s="72"/>
    </row>
    <row r="23" spans="1:17" ht="26.25" thickBot="1" x14ac:dyDescent="0.25">
      <c r="A23" s="17"/>
      <c r="B23" s="17"/>
      <c r="C23" s="51" t="s">
        <v>22</v>
      </c>
      <c r="D23" s="55" t="s">
        <v>61</v>
      </c>
      <c r="E23" s="38" t="s">
        <v>59</v>
      </c>
      <c r="F23" s="44"/>
      <c r="G23" s="44">
        <v>21</v>
      </c>
      <c r="H23" s="44"/>
      <c r="I23" s="86"/>
      <c r="J23" s="44">
        <f>G23*52</f>
        <v>1092</v>
      </c>
      <c r="K23" s="54"/>
      <c r="L23" s="14"/>
      <c r="M23" s="41"/>
      <c r="N23" s="46">
        <f>L23*J23</f>
        <v>0</v>
      </c>
      <c r="O23" s="17"/>
      <c r="P23" s="17"/>
      <c r="Q23" s="72"/>
    </row>
    <row r="24" spans="1:17" ht="13.5" customHeight="1" thickBot="1" x14ac:dyDescent="0.25">
      <c r="A24" s="17"/>
      <c r="B24" s="17"/>
      <c r="C24" s="29" t="s">
        <v>24</v>
      </c>
      <c r="D24" s="26"/>
      <c r="E24" s="26"/>
      <c r="F24" s="47"/>
      <c r="G24" s="47"/>
      <c r="H24" s="47"/>
      <c r="I24" s="47"/>
      <c r="J24" s="47"/>
      <c r="K24" s="48"/>
      <c r="L24" s="48"/>
      <c r="M24" s="48"/>
      <c r="N24" s="49">
        <f>SUM(N21:N23)</f>
        <v>0</v>
      </c>
      <c r="O24" s="17"/>
      <c r="P24" s="17"/>
      <c r="Q24" s="72"/>
    </row>
    <row r="25" spans="1:17" ht="13.5" customHeight="1" thickBot="1" x14ac:dyDescent="0.25">
      <c r="A25" s="17"/>
      <c r="B25" s="17"/>
      <c r="C25" s="50" t="s">
        <v>19</v>
      </c>
      <c r="D25" s="34"/>
      <c r="E25" s="34"/>
      <c r="F25" s="35"/>
      <c r="G25" s="35"/>
      <c r="H25" s="35"/>
      <c r="I25" s="35"/>
      <c r="J25" s="35"/>
      <c r="K25" s="35"/>
      <c r="L25" s="35"/>
      <c r="M25" s="35"/>
      <c r="N25" s="36"/>
      <c r="O25" s="17"/>
      <c r="P25" s="17"/>
      <c r="Q25" s="72"/>
    </row>
    <row r="26" spans="1:17" ht="13.5" customHeight="1" thickBot="1" x14ac:dyDescent="0.25">
      <c r="A26" s="17"/>
      <c r="B26" s="17"/>
      <c r="C26" s="56" t="s">
        <v>21</v>
      </c>
      <c r="D26" s="44" t="s">
        <v>18</v>
      </c>
      <c r="E26" s="38" t="s">
        <v>29</v>
      </c>
      <c r="F26" s="39">
        <v>16719</v>
      </c>
      <c r="G26" s="39"/>
      <c r="H26" s="39"/>
      <c r="I26" s="84">
        <v>7779.48</v>
      </c>
      <c r="J26" s="39"/>
      <c r="K26" s="14"/>
      <c r="L26" s="41"/>
      <c r="M26" s="42"/>
      <c r="N26" s="43">
        <f>F26*K26*12</f>
        <v>0</v>
      </c>
      <c r="O26" s="17"/>
      <c r="P26" s="17"/>
      <c r="Q26" s="72"/>
    </row>
    <row r="27" spans="1:17" ht="13.5" customHeight="1" thickBot="1" x14ac:dyDescent="0.25">
      <c r="A27" s="17"/>
      <c r="B27" s="17"/>
      <c r="C27" s="29" t="s">
        <v>23</v>
      </c>
      <c r="D27" s="26"/>
      <c r="E27" s="26"/>
      <c r="F27" s="47"/>
      <c r="G27" s="47"/>
      <c r="H27" s="47"/>
      <c r="I27" s="47"/>
      <c r="J27" s="47"/>
      <c r="K27" s="48"/>
      <c r="L27" s="48"/>
      <c r="M27" s="48"/>
      <c r="N27" s="49">
        <f>SUM(N26)</f>
        <v>0</v>
      </c>
      <c r="O27" s="17"/>
      <c r="P27" s="17"/>
      <c r="Q27" s="72"/>
    </row>
    <row r="28" spans="1:17" ht="13.5" customHeight="1" thickBot="1" x14ac:dyDescent="0.25">
      <c r="A28" s="17"/>
      <c r="B28" s="17"/>
      <c r="C28" s="50" t="s">
        <v>55</v>
      </c>
      <c r="D28" s="34"/>
      <c r="E28" s="34"/>
      <c r="F28" s="35"/>
      <c r="G28" s="35"/>
      <c r="H28" s="35"/>
      <c r="I28" s="35"/>
      <c r="J28" s="35"/>
      <c r="K28" s="35"/>
      <c r="L28" s="35"/>
      <c r="M28" s="35"/>
      <c r="N28" s="36"/>
      <c r="O28" s="17"/>
      <c r="P28" s="17"/>
      <c r="Q28" s="72"/>
    </row>
    <row r="29" spans="1:17" ht="27" customHeight="1" thickBot="1" x14ac:dyDescent="0.25">
      <c r="A29" s="17"/>
      <c r="B29" s="17"/>
      <c r="C29" s="51" t="s">
        <v>56</v>
      </c>
      <c r="D29" s="55" t="s">
        <v>51</v>
      </c>
      <c r="E29" s="38" t="s">
        <v>36</v>
      </c>
      <c r="F29" s="39">
        <v>19982</v>
      </c>
      <c r="G29" s="39"/>
      <c r="H29" s="39">
        <v>5</v>
      </c>
      <c r="I29" s="39"/>
      <c r="J29" s="57"/>
      <c r="K29" s="58"/>
      <c r="L29" s="58"/>
      <c r="M29" s="15"/>
      <c r="N29" s="59">
        <f>H29*M29*F29</f>
        <v>0</v>
      </c>
      <c r="O29" s="17"/>
      <c r="P29" s="17"/>
      <c r="Q29" s="72"/>
    </row>
    <row r="30" spans="1:17" ht="13.5" customHeight="1" thickBot="1" x14ac:dyDescent="0.25">
      <c r="A30" s="17"/>
      <c r="B30" s="17"/>
      <c r="C30" s="29" t="s">
        <v>57</v>
      </c>
      <c r="D30" s="26"/>
      <c r="E30" s="26"/>
      <c r="F30" s="47"/>
      <c r="G30" s="47"/>
      <c r="H30" s="47"/>
      <c r="I30" s="47"/>
      <c r="J30" s="47"/>
      <c r="K30" s="48"/>
      <c r="L30" s="48"/>
      <c r="M30" s="48"/>
      <c r="N30" s="49">
        <f>SUM(N29:N29)</f>
        <v>0</v>
      </c>
      <c r="O30" s="17"/>
      <c r="P30" s="17"/>
      <c r="Q30" s="72"/>
    </row>
    <row r="31" spans="1:17" ht="13.5" customHeight="1" thickBot="1" x14ac:dyDescent="0.25">
      <c r="A31" s="17"/>
      <c r="B31" s="17"/>
      <c r="C31" s="50" t="s">
        <v>38</v>
      </c>
      <c r="D31" s="34"/>
      <c r="E31" s="34"/>
      <c r="F31" s="35"/>
      <c r="G31" s="35"/>
      <c r="H31" s="35"/>
      <c r="I31" s="35"/>
      <c r="J31" s="35"/>
      <c r="K31" s="35"/>
      <c r="L31" s="35"/>
      <c r="M31" s="35"/>
      <c r="N31" s="36"/>
      <c r="O31" s="17"/>
      <c r="P31" s="17"/>
      <c r="Q31" s="72"/>
    </row>
    <row r="32" spans="1:17" ht="27" customHeight="1" thickBot="1" x14ac:dyDescent="0.25">
      <c r="A32" s="17"/>
      <c r="B32" s="17"/>
      <c r="C32" s="60" t="s">
        <v>41</v>
      </c>
      <c r="D32" s="55" t="s">
        <v>44</v>
      </c>
      <c r="E32" s="38" t="s">
        <v>52</v>
      </c>
      <c r="F32" s="39"/>
      <c r="G32" s="39">
        <v>4</v>
      </c>
      <c r="H32" s="39"/>
      <c r="I32" s="39">
        <v>217</v>
      </c>
      <c r="J32" s="39">
        <f>4*12</f>
        <v>48</v>
      </c>
      <c r="K32" s="61"/>
      <c r="L32" s="15"/>
      <c r="M32" s="61"/>
      <c r="N32" s="46">
        <f>L32*J32</f>
        <v>0</v>
      </c>
      <c r="O32" s="17"/>
      <c r="P32" s="17"/>
      <c r="Q32" s="72"/>
    </row>
    <row r="33" spans="1:17" ht="27" customHeight="1" thickBot="1" x14ac:dyDescent="0.25">
      <c r="A33" s="17"/>
      <c r="B33" s="17"/>
      <c r="C33" s="60" t="s">
        <v>41</v>
      </c>
      <c r="D33" s="55" t="s">
        <v>61</v>
      </c>
      <c r="E33" s="38" t="s">
        <v>53</v>
      </c>
      <c r="F33" s="39"/>
      <c r="G33" s="39">
        <v>15</v>
      </c>
      <c r="H33" s="39"/>
      <c r="I33" s="39">
        <v>43</v>
      </c>
      <c r="J33" s="39">
        <f>52*G33</f>
        <v>780</v>
      </c>
      <c r="K33" s="61"/>
      <c r="L33" s="15"/>
      <c r="M33" s="61"/>
      <c r="N33" s="46">
        <f>L33*J33</f>
        <v>0</v>
      </c>
      <c r="O33" s="17"/>
      <c r="P33" s="17"/>
      <c r="Q33" s="72"/>
    </row>
    <row r="34" spans="1:17" ht="27" customHeight="1" thickBot="1" x14ac:dyDescent="0.25">
      <c r="A34" s="17"/>
      <c r="B34" s="17"/>
      <c r="C34" s="62" t="s">
        <v>45</v>
      </c>
      <c r="D34" s="55" t="s">
        <v>46</v>
      </c>
      <c r="E34" s="38" t="s">
        <v>28</v>
      </c>
      <c r="F34" s="39">
        <v>15400</v>
      </c>
      <c r="G34" s="39"/>
      <c r="H34" s="39"/>
      <c r="I34" s="39">
        <v>2191</v>
      </c>
      <c r="J34" s="39"/>
      <c r="K34" s="15"/>
      <c r="L34" s="58"/>
      <c r="M34" s="61"/>
      <c r="N34" s="43">
        <f>F34*K34*12</f>
        <v>0</v>
      </c>
      <c r="O34" s="17"/>
      <c r="P34" s="17"/>
      <c r="Q34" s="72"/>
    </row>
    <row r="35" spans="1:17" ht="27" customHeight="1" thickBot="1" x14ac:dyDescent="0.25">
      <c r="A35" s="17"/>
      <c r="B35" s="17"/>
      <c r="C35" s="62" t="s">
        <v>41</v>
      </c>
      <c r="D35" s="55" t="s">
        <v>43</v>
      </c>
      <c r="E35" s="38" t="s">
        <v>28</v>
      </c>
      <c r="F35" s="39">
        <v>545</v>
      </c>
      <c r="G35" s="39"/>
      <c r="H35" s="39"/>
      <c r="I35" s="39">
        <v>78</v>
      </c>
      <c r="J35" s="39"/>
      <c r="K35" s="15"/>
      <c r="L35" s="58"/>
      <c r="M35" s="61"/>
      <c r="N35" s="43">
        <f>F35*K35*12</f>
        <v>0</v>
      </c>
      <c r="O35" s="17"/>
      <c r="P35" s="17"/>
      <c r="Q35" s="72"/>
    </row>
    <row r="36" spans="1:17" ht="27" customHeight="1" thickBot="1" x14ac:dyDescent="0.25">
      <c r="A36" s="17"/>
      <c r="B36" s="17"/>
      <c r="C36" s="60" t="s">
        <v>41</v>
      </c>
      <c r="D36" s="38" t="s">
        <v>58</v>
      </c>
      <c r="E36" s="38" t="s">
        <v>48</v>
      </c>
      <c r="F36" s="39"/>
      <c r="G36" s="39">
        <v>10</v>
      </c>
      <c r="H36" s="39"/>
      <c r="I36" s="39">
        <v>163</v>
      </c>
      <c r="J36" s="39">
        <v>494</v>
      </c>
      <c r="K36" s="61"/>
      <c r="L36" s="15"/>
      <c r="M36" s="61"/>
      <c r="N36" s="46">
        <f>L36*J36</f>
        <v>0</v>
      </c>
      <c r="O36" s="17"/>
      <c r="P36" s="17"/>
      <c r="Q36" s="72"/>
    </row>
    <row r="37" spans="1:17" ht="13.5" customHeight="1" thickBot="1" x14ac:dyDescent="0.25">
      <c r="A37" s="17"/>
      <c r="B37" s="17"/>
      <c r="C37" s="29" t="s">
        <v>37</v>
      </c>
      <c r="D37" s="26"/>
      <c r="E37" s="26"/>
      <c r="F37" s="47"/>
      <c r="G37" s="47"/>
      <c r="H37" s="47"/>
      <c r="I37" s="47"/>
      <c r="J37" s="47"/>
      <c r="K37" s="48"/>
      <c r="L37" s="48"/>
      <c r="M37" s="48"/>
      <c r="N37" s="49">
        <f>SUM(N32:N36)</f>
        <v>0</v>
      </c>
      <c r="O37" s="17"/>
      <c r="P37" s="17"/>
      <c r="Q37" s="72"/>
    </row>
    <row r="38" spans="1:17" ht="12.75" customHeight="1" thickBot="1" x14ac:dyDescent="0.25">
      <c r="A38" s="17"/>
      <c r="B38" s="17"/>
      <c r="C38" s="63"/>
      <c r="D38" s="32"/>
      <c r="E38" s="32"/>
      <c r="F38" s="32"/>
      <c r="G38" s="32"/>
      <c r="H38" s="32"/>
      <c r="I38" s="32"/>
      <c r="J38" s="32"/>
      <c r="K38" s="32"/>
      <c r="L38" s="32"/>
      <c r="M38" s="32"/>
      <c r="N38" s="64"/>
      <c r="O38" s="17"/>
      <c r="P38" s="17"/>
      <c r="Q38" s="72"/>
    </row>
    <row r="39" spans="1:17" ht="13.5" thickBot="1" x14ac:dyDescent="0.25">
      <c r="A39" s="17"/>
      <c r="B39" s="17"/>
      <c r="C39" s="29" t="s">
        <v>32</v>
      </c>
      <c r="D39" s="47"/>
      <c r="E39" s="47"/>
      <c r="F39" s="47"/>
      <c r="G39" s="47"/>
      <c r="H39" s="47"/>
      <c r="I39" s="47"/>
      <c r="J39" s="47"/>
      <c r="K39" s="48"/>
      <c r="L39" s="48"/>
      <c r="M39" s="48"/>
      <c r="N39" s="65">
        <f>SUM($N$19,$N$27,$N$24,$N$30,N37)</f>
        <v>0</v>
      </c>
      <c r="O39" s="17"/>
      <c r="P39" s="17"/>
      <c r="Q39" s="72"/>
    </row>
    <row r="40" spans="1:17" ht="12.75" customHeight="1" x14ac:dyDescent="0.2">
      <c r="A40" s="17"/>
      <c r="B40" s="17"/>
      <c r="C40" s="17"/>
      <c r="D40" s="17"/>
      <c r="E40" s="17"/>
      <c r="F40" s="17"/>
      <c r="G40" s="17"/>
      <c r="H40" s="17"/>
      <c r="I40" s="17"/>
      <c r="J40" s="17"/>
      <c r="K40" s="17"/>
      <c r="L40" s="17"/>
      <c r="M40" s="17"/>
      <c r="N40" s="66"/>
      <c r="O40" s="17"/>
      <c r="P40" s="17"/>
      <c r="Q40" s="72"/>
    </row>
    <row r="41" spans="1:17" ht="12.75" customHeight="1" thickBot="1" x14ac:dyDescent="0.25">
      <c r="A41" s="17"/>
      <c r="B41" s="17"/>
      <c r="C41" s="17"/>
      <c r="D41" s="17"/>
      <c r="E41" s="17"/>
      <c r="F41" s="17"/>
      <c r="G41" s="17"/>
      <c r="H41" s="17"/>
      <c r="I41" s="17"/>
      <c r="J41" s="17"/>
      <c r="K41" s="17"/>
      <c r="L41" s="17"/>
      <c r="M41" s="17"/>
      <c r="N41" s="66"/>
      <c r="O41" s="17"/>
      <c r="P41" s="17"/>
      <c r="Q41" s="72"/>
    </row>
    <row r="42" spans="1:17" ht="21.75" customHeight="1" thickBot="1" x14ac:dyDescent="0.25">
      <c r="A42" s="17"/>
      <c r="B42" s="17"/>
      <c r="C42" s="73" t="s">
        <v>82</v>
      </c>
      <c r="D42" s="25"/>
      <c r="E42" s="25"/>
      <c r="F42" s="26"/>
      <c r="G42" s="26"/>
      <c r="H42" s="26"/>
      <c r="I42" s="26"/>
      <c r="J42" s="74"/>
      <c r="K42" s="17"/>
      <c r="L42" s="17"/>
      <c r="M42" s="17"/>
      <c r="N42" s="17"/>
      <c r="O42" s="17"/>
      <c r="P42" s="17"/>
      <c r="Q42" s="72"/>
    </row>
    <row r="43" spans="1:17" ht="12.75" customHeight="1" thickBot="1" x14ac:dyDescent="0.25">
      <c r="A43" s="17"/>
      <c r="B43" s="17"/>
      <c r="C43" s="17"/>
      <c r="D43" s="17"/>
      <c r="E43" s="17"/>
      <c r="F43" s="17"/>
      <c r="G43" s="17"/>
      <c r="H43" s="17"/>
      <c r="I43" s="17"/>
      <c r="J43" s="17"/>
      <c r="K43" s="17"/>
      <c r="L43" s="17"/>
      <c r="M43" s="17"/>
      <c r="N43" s="66"/>
      <c r="O43" s="17"/>
      <c r="P43" s="17"/>
      <c r="Q43" s="72"/>
    </row>
    <row r="44" spans="1:17" ht="13.5" thickBot="1" x14ac:dyDescent="0.25">
      <c r="A44" s="17"/>
      <c r="B44" s="17"/>
      <c r="C44" s="20" t="s">
        <v>64</v>
      </c>
      <c r="D44" s="26" t="s">
        <v>65</v>
      </c>
      <c r="E44" s="26" t="s">
        <v>66</v>
      </c>
      <c r="F44" s="26" t="s">
        <v>83</v>
      </c>
      <c r="G44" s="26" t="s">
        <v>84</v>
      </c>
      <c r="H44" s="26" t="s">
        <v>85</v>
      </c>
      <c r="I44" s="26" t="s">
        <v>86</v>
      </c>
      <c r="J44" s="82" t="s">
        <v>67</v>
      </c>
      <c r="K44" s="17"/>
      <c r="L44" s="17"/>
      <c r="M44" s="17"/>
      <c r="N44" s="66"/>
      <c r="O44" s="17"/>
      <c r="P44" s="17"/>
      <c r="Q44" s="72"/>
    </row>
    <row r="45" spans="1:17" ht="12.75" customHeight="1" thickBot="1" x14ac:dyDescent="0.25">
      <c r="A45" s="17"/>
      <c r="B45" s="17"/>
      <c r="C45" s="75" t="s">
        <v>68</v>
      </c>
      <c r="D45" s="76">
        <v>0.104</v>
      </c>
      <c r="E45" s="77">
        <f>ROUND(100/($D$45*1000)*($D$45-D45)*10*10,1)</f>
        <v>0</v>
      </c>
      <c r="F45" s="79">
        <v>0</v>
      </c>
      <c r="G45" s="79">
        <v>0</v>
      </c>
      <c r="H45" s="79">
        <v>0</v>
      </c>
      <c r="I45" s="79">
        <v>0</v>
      </c>
      <c r="J45" s="81">
        <f>SUM(E45*F45,E45*G45,E45*H45,E45*I45)/COUNTA(F45,G45,H45,I45)</f>
        <v>0</v>
      </c>
      <c r="K45" s="17"/>
      <c r="L45" s="17"/>
      <c r="M45" s="17"/>
      <c r="N45" s="66"/>
      <c r="O45" s="17"/>
      <c r="P45" s="17"/>
      <c r="Q45" s="72"/>
    </row>
    <row r="46" spans="1:17" ht="12.75" customHeight="1" thickBot="1" x14ac:dyDescent="0.25">
      <c r="A46" s="17"/>
      <c r="B46" s="17"/>
      <c r="C46" s="75" t="s">
        <v>69</v>
      </c>
      <c r="D46" s="76">
        <v>9.9666666666666653E-2</v>
      </c>
      <c r="E46" s="77">
        <f t="shared" ref="E46:E60" si="0">ROUND(100/($D$45*1000)*($D$45-D46)*10*10,1)</f>
        <v>0.4</v>
      </c>
      <c r="F46" s="79">
        <v>0</v>
      </c>
      <c r="G46" s="79">
        <v>0</v>
      </c>
      <c r="H46" s="79">
        <v>0</v>
      </c>
      <c r="I46" s="79">
        <v>0</v>
      </c>
      <c r="J46" s="81">
        <f t="shared" ref="J46:J60" si="1">SUM(E46*F46,E46*G46,E46*H46,E46*I46)/COUNTA(F46,G46,H46,I46)</f>
        <v>0</v>
      </c>
      <c r="K46" s="17"/>
      <c r="L46" s="17"/>
      <c r="M46" s="17"/>
      <c r="N46" s="66"/>
      <c r="O46" s="17"/>
      <c r="P46" s="17"/>
      <c r="Q46" s="72"/>
    </row>
    <row r="47" spans="1:17" ht="12.75" customHeight="1" thickBot="1" x14ac:dyDescent="0.25">
      <c r="A47" s="17"/>
      <c r="B47" s="17"/>
      <c r="C47" s="75" t="s">
        <v>70</v>
      </c>
      <c r="D47" s="76">
        <v>9.0666666666666659E-2</v>
      </c>
      <c r="E47" s="77">
        <f t="shared" si="0"/>
        <v>1.3</v>
      </c>
      <c r="F47" s="79">
        <v>0</v>
      </c>
      <c r="G47" s="79">
        <v>0</v>
      </c>
      <c r="H47" s="79">
        <v>0</v>
      </c>
      <c r="I47" s="79">
        <v>0</v>
      </c>
      <c r="J47" s="81">
        <f t="shared" si="1"/>
        <v>0</v>
      </c>
      <c r="K47" s="17"/>
      <c r="L47" s="17"/>
      <c r="M47" s="17"/>
      <c r="N47" s="66"/>
      <c r="O47" s="17"/>
      <c r="P47" s="17"/>
      <c r="Q47" s="72"/>
    </row>
    <row r="48" spans="1:17" ht="12.75" customHeight="1" thickBot="1" x14ac:dyDescent="0.25">
      <c r="A48" s="17"/>
      <c r="B48" s="17"/>
      <c r="C48" s="75" t="s">
        <v>71</v>
      </c>
      <c r="D48" s="76">
        <v>8.433333333333333E-2</v>
      </c>
      <c r="E48" s="77">
        <f t="shared" si="0"/>
        <v>1.9</v>
      </c>
      <c r="F48" s="79">
        <v>0</v>
      </c>
      <c r="G48" s="79">
        <v>0</v>
      </c>
      <c r="H48" s="79">
        <v>0</v>
      </c>
      <c r="I48" s="79">
        <v>0</v>
      </c>
      <c r="J48" s="81">
        <f t="shared" si="1"/>
        <v>0</v>
      </c>
      <c r="K48" s="17"/>
      <c r="L48" s="17"/>
      <c r="M48" s="17"/>
      <c r="N48" s="66"/>
      <c r="O48" s="17"/>
      <c r="P48" s="17"/>
      <c r="Q48" s="72"/>
    </row>
    <row r="49" spans="1:17" ht="12.75" customHeight="1" thickBot="1" x14ac:dyDescent="0.25">
      <c r="A49" s="17"/>
      <c r="B49" s="17"/>
      <c r="C49" s="75" t="s">
        <v>72</v>
      </c>
      <c r="D49" s="76">
        <v>8.2000000000000003E-2</v>
      </c>
      <c r="E49" s="77">
        <f t="shared" si="0"/>
        <v>2.1</v>
      </c>
      <c r="F49" s="79">
        <v>0</v>
      </c>
      <c r="G49" s="79">
        <v>0</v>
      </c>
      <c r="H49" s="79">
        <v>0</v>
      </c>
      <c r="I49" s="79">
        <v>0</v>
      </c>
      <c r="J49" s="81">
        <f t="shared" si="1"/>
        <v>0</v>
      </c>
      <c r="K49" s="17"/>
      <c r="L49" s="17"/>
      <c r="M49" s="17"/>
      <c r="N49" s="66"/>
      <c r="O49" s="17"/>
      <c r="P49" s="17"/>
      <c r="Q49" s="72"/>
    </row>
    <row r="50" spans="1:17" ht="12.75" customHeight="1" thickBot="1" x14ac:dyDescent="0.25">
      <c r="A50" s="17"/>
      <c r="B50" s="17"/>
      <c r="C50" s="75" t="s">
        <v>73</v>
      </c>
      <c r="D50" s="76">
        <v>8.0333333333333326E-2</v>
      </c>
      <c r="E50" s="77">
        <f t="shared" si="0"/>
        <v>2.2999999999999998</v>
      </c>
      <c r="F50" s="79">
        <v>0</v>
      </c>
      <c r="G50" s="79">
        <v>0</v>
      </c>
      <c r="H50" s="79">
        <v>0</v>
      </c>
      <c r="I50" s="79">
        <v>0</v>
      </c>
      <c r="J50" s="81">
        <f>SUM(E50*F50,E50*G50,E50*H50,E50*I50)/COUNTA(F50,G50,H50,I50)</f>
        <v>0</v>
      </c>
      <c r="K50" s="17"/>
      <c r="L50" s="17"/>
      <c r="M50" s="17"/>
      <c r="N50" s="66"/>
      <c r="O50" s="17"/>
      <c r="P50" s="17"/>
      <c r="Q50" s="72"/>
    </row>
    <row r="51" spans="1:17" ht="12.75" customHeight="1" thickBot="1" x14ac:dyDescent="0.25">
      <c r="A51" s="17"/>
      <c r="B51" s="17"/>
      <c r="C51" s="75" t="s">
        <v>74</v>
      </c>
      <c r="D51" s="76">
        <v>6.6000000000000003E-2</v>
      </c>
      <c r="E51" s="77">
        <f t="shared" si="0"/>
        <v>3.7</v>
      </c>
      <c r="F51" s="79">
        <v>0</v>
      </c>
      <c r="G51" s="79">
        <v>0</v>
      </c>
      <c r="H51" s="79">
        <v>0</v>
      </c>
      <c r="I51" s="79">
        <v>0</v>
      </c>
      <c r="J51" s="81">
        <f t="shared" si="1"/>
        <v>0</v>
      </c>
      <c r="K51" s="17"/>
      <c r="L51" s="17"/>
      <c r="M51" s="17"/>
      <c r="N51" s="66"/>
      <c r="O51" s="17"/>
      <c r="P51" s="17"/>
      <c r="Q51" s="72"/>
    </row>
    <row r="52" spans="1:17" ht="12.75" customHeight="1" thickBot="1" x14ac:dyDescent="0.25">
      <c r="A52" s="17"/>
      <c r="B52" s="17"/>
      <c r="C52" s="75" t="s">
        <v>87</v>
      </c>
      <c r="D52" s="76">
        <v>6.3899999999999998E-2</v>
      </c>
      <c r="E52" s="77">
        <f t="shared" si="0"/>
        <v>3.9</v>
      </c>
      <c r="F52" s="79">
        <v>0</v>
      </c>
      <c r="G52" s="79">
        <v>0</v>
      </c>
      <c r="H52" s="79">
        <v>0</v>
      </c>
      <c r="I52" s="79">
        <v>0</v>
      </c>
      <c r="J52" s="81">
        <f>SUM(E52*F52,E52*G52,E52*H52,E52*I52)/COUNTA(F52,G52,H52,I52)</f>
        <v>0</v>
      </c>
      <c r="K52" s="17"/>
      <c r="L52" s="17"/>
      <c r="M52" s="17"/>
      <c r="N52" s="66"/>
      <c r="O52" s="17"/>
      <c r="P52" s="17"/>
      <c r="Q52" s="72"/>
    </row>
    <row r="53" spans="1:17" ht="12.75" customHeight="1" thickBot="1" x14ac:dyDescent="0.25">
      <c r="A53" s="17"/>
      <c r="B53" s="17"/>
      <c r="C53" s="75" t="s">
        <v>75</v>
      </c>
      <c r="D53" s="76">
        <v>3.1333333333333331E-2</v>
      </c>
      <c r="E53" s="77">
        <f t="shared" si="0"/>
        <v>7</v>
      </c>
      <c r="F53" s="79">
        <v>0</v>
      </c>
      <c r="G53" s="79">
        <v>0</v>
      </c>
      <c r="H53" s="79">
        <v>0</v>
      </c>
      <c r="I53" s="79">
        <v>0</v>
      </c>
      <c r="J53" s="81">
        <f t="shared" si="1"/>
        <v>0</v>
      </c>
      <c r="K53" s="17"/>
      <c r="L53" s="17"/>
      <c r="M53" s="17"/>
      <c r="N53" s="66"/>
      <c r="O53" s="17"/>
      <c r="P53" s="17"/>
      <c r="Q53" s="72"/>
    </row>
    <row r="54" spans="1:17" ht="12.75" customHeight="1" thickBot="1" x14ac:dyDescent="0.25">
      <c r="A54" s="17"/>
      <c r="B54" s="17"/>
      <c r="C54" s="75" t="s">
        <v>76</v>
      </c>
      <c r="D54" s="76">
        <v>3.1333333333333331E-2</v>
      </c>
      <c r="E54" s="77">
        <f t="shared" si="0"/>
        <v>7</v>
      </c>
      <c r="F54" s="79">
        <v>0</v>
      </c>
      <c r="G54" s="79">
        <v>0</v>
      </c>
      <c r="H54" s="79">
        <v>0</v>
      </c>
      <c r="I54" s="79">
        <v>0</v>
      </c>
      <c r="J54" s="81">
        <f t="shared" si="1"/>
        <v>0</v>
      </c>
      <c r="K54" s="17"/>
      <c r="L54" s="17"/>
      <c r="M54" s="17"/>
      <c r="N54" s="66"/>
      <c r="O54" s="17"/>
      <c r="P54" s="17"/>
      <c r="Q54" s="72"/>
    </row>
    <row r="55" spans="1:17" ht="12.75" customHeight="1" thickBot="1" x14ac:dyDescent="0.25">
      <c r="A55" s="17"/>
      <c r="B55" s="17"/>
      <c r="C55" s="75" t="s">
        <v>79</v>
      </c>
      <c r="D55" s="76">
        <v>3.033333333333333E-2</v>
      </c>
      <c r="E55" s="77">
        <f t="shared" si="0"/>
        <v>7.1</v>
      </c>
      <c r="F55" s="79">
        <v>0</v>
      </c>
      <c r="G55" s="79">
        <v>0</v>
      </c>
      <c r="H55" s="79">
        <v>0</v>
      </c>
      <c r="I55" s="79">
        <v>0</v>
      </c>
      <c r="J55" s="81">
        <f t="shared" si="1"/>
        <v>0</v>
      </c>
      <c r="K55" s="17"/>
      <c r="L55" s="17"/>
      <c r="M55" s="17"/>
      <c r="N55" s="66"/>
      <c r="O55" s="17"/>
      <c r="P55" s="17"/>
      <c r="Q55" s="72"/>
    </row>
    <row r="56" spans="1:17" ht="12.75" customHeight="1" thickBot="1" x14ac:dyDescent="0.25">
      <c r="A56" s="17"/>
      <c r="B56" s="17"/>
      <c r="C56" s="75" t="s">
        <v>80</v>
      </c>
      <c r="D56" s="76">
        <v>2.7333333333333334E-2</v>
      </c>
      <c r="E56" s="77">
        <f t="shared" si="0"/>
        <v>7.4</v>
      </c>
      <c r="F56" s="79">
        <v>0</v>
      </c>
      <c r="G56" s="79">
        <v>0</v>
      </c>
      <c r="H56" s="79">
        <v>0</v>
      </c>
      <c r="I56" s="79">
        <v>0</v>
      </c>
      <c r="J56" s="81">
        <f t="shared" si="1"/>
        <v>0</v>
      </c>
      <c r="K56" s="17"/>
      <c r="L56" s="17"/>
      <c r="M56" s="17"/>
      <c r="N56" s="66"/>
      <c r="O56" s="17"/>
      <c r="P56" s="17"/>
      <c r="Q56" s="72"/>
    </row>
    <row r="57" spans="1:17" ht="12.75" customHeight="1" thickBot="1" x14ac:dyDescent="0.25">
      <c r="A57" s="17"/>
      <c r="B57" s="17"/>
      <c r="C57" s="75" t="s">
        <v>88</v>
      </c>
      <c r="D57" s="76">
        <v>2.2666666666666668E-2</v>
      </c>
      <c r="E57" s="77">
        <f t="shared" si="0"/>
        <v>7.8</v>
      </c>
      <c r="F57" s="79">
        <v>0</v>
      </c>
      <c r="G57" s="79">
        <v>0</v>
      </c>
      <c r="H57" s="79">
        <v>0</v>
      </c>
      <c r="I57" s="79">
        <v>0</v>
      </c>
      <c r="J57" s="81">
        <f t="shared" si="1"/>
        <v>0</v>
      </c>
      <c r="K57" s="17"/>
      <c r="L57" s="17"/>
      <c r="M57" s="17"/>
      <c r="N57" s="66"/>
      <c r="O57" s="17"/>
      <c r="P57" s="17"/>
      <c r="Q57" s="72"/>
    </row>
    <row r="58" spans="1:17" ht="12.75" customHeight="1" thickBot="1" x14ac:dyDescent="0.25">
      <c r="A58" s="17"/>
      <c r="B58" s="17"/>
      <c r="C58" s="75" t="s">
        <v>81</v>
      </c>
      <c r="D58" s="76">
        <v>8.6666666666666663E-3</v>
      </c>
      <c r="E58" s="77">
        <f t="shared" si="0"/>
        <v>9.1999999999999993</v>
      </c>
      <c r="F58" s="79">
        <v>0</v>
      </c>
      <c r="G58" s="79">
        <v>0</v>
      </c>
      <c r="H58" s="79">
        <v>0</v>
      </c>
      <c r="I58" s="79">
        <v>0</v>
      </c>
      <c r="J58" s="81">
        <f t="shared" si="1"/>
        <v>0</v>
      </c>
      <c r="K58" s="17"/>
      <c r="L58" s="17"/>
      <c r="M58" s="17"/>
      <c r="N58" s="66"/>
      <c r="O58" s="17"/>
      <c r="P58" s="17"/>
      <c r="Q58" s="72"/>
    </row>
    <row r="59" spans="1:17" ht="12.75" customHeight="1" thickBot="1" x14ac:dyDescent="0.25">
      <c r="A59" s="17"/>
      <c r="B59" s="17"/>
      <c r="C59" s="75" t="s">
        <v>78</v>
      </c>
      <c r="D59" s="76">
        <v>3.6666666666666666E-3</v>
      </c>
      <c r="E59" s="77">
        <f t="shared" si="0"/>
        <v>9.6</v>
      </c>
      <c r="F59" s="79">
        <v>0</v>
      </c>
      <c r="G59" s="79">
        <v>0</v>
      </c>
      <c r="H59" s="79">
        <v>0</v>
      </c>
      <c r="I59" s="79">
        <v>0</v>
      </c>
      <c r="J59" s="81">
        <f t="shared" si="1"/>
        <v>0</v>
      </c>
      <c r="K59" s="17"/>
      <c r="L59" s="17"/>
      <c r="M59" s="17"/>
      <c r="N59" s="66"/>
      <c r="O59" s="17"/>
      <c r="P59" s="17"/>
      <c r="Q59" s="72"/>
    </row>
    <row r="60" spans="1:17" ht="12.75" customHeight="1" thickBot="1" x14ac:dyDescent="0.25">
      <c r="A60" s="17"/>
      <c r="B60" s="17"/>
      <c r="C60" s="75" t="s">
        <v>77</v>
      </c>
      <c r="D60" s="76">
        <v>0</v>
      </c>
      <c r="E60" s="77">
        <f t="shared" si="0"/>
        <v>10</v>
      </c>
      <c r="F60" s="79">
        <v>0</v>
      </c>
      <c r="G60" s="79">
        <v>0</v>
      </c>
      <c r="H60" s="79">
        <v>0</v>
      </c>
      <c r="I60" s="79">
        <v>0</v>
      </c>
      <c r="J60" s="81">
        <f t="shared" si="1"/>
        <v>0</v>
      </c>
      <c r="K60" s="17"/>
      <c r="L60" s="17"/>
      <c r="M60" s="17"/>
      <c r="N60" s="66"/>
      <c r="O60" s="17"/>
      <c r="P60" s="17"/>
      <c r="Q60" s="72"/>
    </row>
    <row r="61" spans="1:17" ht="12.75" customHeight="1" thickBot="1" x14ac:dyDescent="0.25">
      <c r="A61" s="17"/>
      <c r="B61" s="17"/>
      <c r="C61" s="29" t="s">
        <v>67</v>
      </c>
      <c r="D61" s="26"/>
      <c r="E61" s="78"/>
      <c r="F61" s="80">
        <f>SUM(F45:F60)</f>
        <v>0</v>
      </c>
      <c r="G61" s="80">
        <f>SUM(G45:G60)</f>
        <v>0</v>
      </c>
      <c r="H61" s="80">
        <f>SUM(H45:H60)</f>
        <v>0</v>
      </c>
      <c r="I61" s="80">
        <f>SUM(I45:I60)</f>
        <v>0</v>
      </c>
      <c r="J61" s="83">
        <f>SUM(J45:J60)</f>
        <v>0</v>
      </c>
      <c r="K61" s="17"/>
      <c r="L61" s="17"/>
      <c r="M61" s="17"/>
      <c r="N61" s="66"/>
      <c r="O61" s="17"/>
      <c r="P61" s="17"/>
      <c r="Q61" s="72"/>
    </row>
    <row r="62" spans="1:17" ht="12.75" customHeight="1" x14ac:dyDescent="0.2">
      <c r="A62" s="17"/>
      <c r="B62" s="17"/>
      <c r="C62" s="17"/>
      <c r="D62" s="17"/>
      <c r="E62" s="17"/>
      <c r="F62" s="17"/>
      <c r="G62" s="17"/>
      <c r="H62" s="17"/>
      <c r="I62" s="17"/>
      <c r="J62" s="17"/>
      <c r="K62" s="17"/>
      <c r="L62" s="17"/>
      <c r="M62" s="17"/>
      <c r="N62" s="66"/>
      <c r="O62" s="17"/>
      <c r="P62" s="17"/>
      <c r="Q62" s="72"/>
    </row>
    <row r="63" spans="1:17" ht="12.75" customHeight="1" x14ac:dyDescent="0.2">
      <c r="A63" s="17"/>
      <c r="B63" s="17"/>
      <c r="C63" s="17"/>
      <c r="D63" s="17"/>
      <c r="E63" s="17"/>
      <c r="F63" s="17"/>
      <c r="G63" s="17"/>
      <c r="H63" s="17"/>
      <c r="I63" s="17"/>
      <c r="J63" s="17"/>
      <c r="K63" s="17"/>
      <c r="L63" s="17"/>
      <c r="M63" s="17"/>
      <c r="N63" s="66"/>
      <c r="O63" s="17"/>
      <c r="P63" s="17"/>
      <c r="Q63" s="72"/>
    </row>
    <row r="64" spans="1:17" x14ac:dyDescent="0.2">
      <c r="A64" s="16"/>
      <c r="B64" s="16"/>
      <c r="C64" s="16"/>
      <c r="D64" s="16"/>
      <c r="E64" s="16"/>
      <c r="F64" s="16"/>
      <c r="G64" s="16"/>
      <c r="H64" s="16"/>
      <c r="I64" s="16"/>
      <c r="J64" s="16"/>
      <c r="K64" s="16"/>
      <c r="L64" s="16"/>
      <c r="M64" s="16"/>
      <c r="N64" s="16"/>
      <c r="O64" s="16"/>
      <c r="P64" s="16"/>
      <c r="Q64" s="16"/>
    </row>
    <row r="65" spans="8:27" x14ac:dyDescent="0.2">
      <c r="H65" s="2"/>
      <c r="I65" s="2"/>
    </row>
    <row r="66" spans="8:27" x14ac:dyDescent="0.2">
      <c r="H66" s="2"/>
      <c r="I66" s="2"/>
    </row>
    <row r="80" spans="8:27" ht="15" x14ac:dyDescent="0.25">
      <c r="AA80"/>
    </row>
  </sheetData>
  <sheetProtection algorithmName="SHA-512" hashValue="iB/+G7OFk7TwjV0e+7xcrxeq9u+5r8dz6iDitgIfeLhZeTo6q87eqOPdArY75Zq12qV6aInsVYqDD7BfLPrk6w==" saltValue="kzJbPUUISVdEk5wrf9HmLA==" spinCount="100000" sheet="1" objects="1" scenarios="1"/>
  <protectedRanges>
    <protectedRange sqref="F6:M9 D6:D9" name="gegevens_1_2"/>
  </protectedRanges>
  <mergeCells count="8">
    <mergeCell ref="I22:I23"/>
    <mergeCell ref="I17:I18"/>
    <mergeCell ref="C3:N3"/>
    <mergeCell ref="C4:N4"/>
    <mergeCell ref="D6:G6"/>
    <mergeCell ref="D7:G7"/>
    <mergeCell ref="D8:G8"/>
    <mergeCell ref="D9:G9"/>
  </mergeCells>
  <pageMargins left="0.70866141732283472" right="0.70866141732283472" top="1.1417322834645669" bottom="1.04"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Inschrijfformulier</vt:lpstr>
      <vt:lpstr>Inschrijfformulier!Afdrukbereik</vt:lpstr>
      <vt:lpstr>Voorblad!Afdrukbereik</vt:lpstr>
      <vt:lpstr>Inschrijfformulier!Afdruktitels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2020-04-29T10:50:12Z</cp:lastPrinted>
  <dcterms:created xsi:type="dcterms:W3CDTF">2012-03-19T11:12:17Z</dcterms:created>
  <dcterms:modified xsi:type="dcterms:W3CDTF">2022-06-08T12:57:05Z</dcterms:modified>
</cp:coreProperties>
</file>