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Energie\Elektriciteit EA HVC\03 Aanbestedingsdocumenten (definitief)\"/>
    </mc:Choice>
  </mc:AlternateContent>
  <xr:revisionPtr revIDLastSave="0" documentId="8_{D2BD37FB-089C-4213-AE95-55E65FB22768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Invulblad" sheetId="2" r:id="rId1"/>
  </sheets>
  <definedNames>
    <definedName name="_xlnm.Print_Area" localSheetId="0">Invulblad!$B$1:$F$84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2" l="1"/>
  <c r="D58" i="2"/>
  <c r="E32" i="2"/>
  <c r="D32" i="2"/>
  <c r="E27" i="2"/>
  <c r="D27" i="2"/>
  <c r="E8" i="2" l="1"/>
  <c r="E9" i="2" s="1"/>
  <c r="D8" i="2"/>
  <c r="D9" i="2" s="1"/>
  <c r="D22" i="2" l="1"/>
  <c r="D16" i="2"/>
  <c r="D17" i="2" s="1"/>
  <c r="E16" i="2" l="1"/>
  <c r="E17" i="2" s="1"/>
  <c r="B63" i="2" l="1"/>
  <c r="E53" i="2"/>
  <c r="D53" i="2"/>
  <c r="E46" i="2"/>
  <c r="D46" i="2"/>
  <c r="E64" i="2" l="1"/>
  <c r="E20" i="2"/>
  <c r="E22" i="2" s="1"/>
  <c r="D35" i="2" s="1"/>
  <c r="E63" i="2" l="1"/>
  <c r="E65" i="2" s="1"/>
</calcChain>
</file>

<file path=xl/sharedStrings.xml><?xml version="1.0" encoding="utf-8"?>
<sst xmlns="http://schemas.openxmlformats.org/spreadsheetml/2006/main" count="118" uniqueCount="82">
  <si>
    <t>eenheid</t>
  </si>
  <si>
    <t>Datum:</t>
  </si>
  <si>
    <t>Plaats:</t>
  </si>
  <si>
    <t>Naam:</t>
  </si>
  <si>
    <t>Functie:</t>
  </si>
  <si>
    <t>(A)</t>
  </si>
  <si>
    <t>(B)</t>
  </si>
  <si>
    <t>(E)</t>
  </si>
  <si>
    <t xml:space="preserve">Naam inschrijver: </t>
  </si>
  <si>
    <t>Totale kosten contract</t>
  </si>
  <si>
    <t>80% - 120%</t>
  </si>
  <si>
    <t>60% - 140%</t>
  </si>
  <si>
    <t>40% - 160%</t>
  </si>
  <si>
    <t>vrij</t>
  </si>
  <si>
    <t>Onderdeel kwaliteit</t>
  </si>
  <si>
    <t>Onderdeel prijs</t>
  </si>
  <si>
    <t>Handtekening:</t>
  </si>
  <si>
    <t>Berekening totale toeslag op jaarbasis</t>
  </si>
  <si>
    <t>Aftrek 2023</t>
  </si>
  <si>
    <t>Aftrek 2024</t>
  </si>
  <si>
    <r>
      <t xml:space="preserve">* volgens publicatie op </t>
    </r>
    <r>
      <rPr>
        <i/>
        <u/>
        <sz val="10"/>
        <rFont val="Verdana"/>
        <family val="2"/>
      </rPr>
      <t>www.theice.com</t>
    </r>
  </si>
  <si>
    <t>Bijlage 4 Invulformulier Prijzen en Services HHNK</t>
  </si>
  <si>
    <t>euro</t>
  </si>
  <si>
    <t>euro/MWh</t>
  </si>
  <si>
    <t xml:space="preserve">euro </t>
  </si>
  <si>
    <t>Level</t>
  </si>
  <si>
    <r>
      <t>Door u aangeboden bandbreedte</t>
    </r>
    <r>
      <rPr>
        <sz val="10"/>
        <color rgb="FF000000"/>
        <rFont val="Verdana"/>
        <family val="2"/>
      </rPr>
      <t xml:space="preserve"> (0, 1, 2 of 3)</t>
    </r>
  </si>
  <si>
    <t>Gele cellen zijn de door inschrijver in te vullen waarden</t>
  </si>
  <si>
    <t>Aftrek voor geboden kwaliteit</t>
  </si>
  <si>
    <t>(I)</t>
  </si>
  <si>
    <t>(J)</t>
  </si>
  <si>
    <t>(K)=(I)*(J)</t>
  </si>
  <si>
    <t>(L)</t>
  </si>
  <si>
    <t>(M)</t>
  </si>
  <si>
    <t>(P)</t>
  </si>
  <si>
    <t>(O)</t>
  </si>
  <si>
    <t>2023 en 2024</t>
  </si>
  <si>
    <t>Onderdelen samen</t>
  </si>
  <si>
    <t>Aanbesteding Electriciteit 2023-2024</t>
  </si>
  <si>
    <t>Opslagen levering elektriciteit</t>
  </si>
  <si>
    <t xml:space="preserve">Contractvolume Piek </t>
  </si>
  <si>
    <t xml:space="preserve">Contractvolume Dal </t>
  </si>
  <si>
    <t>Contractvolume Enkel = 65% in peak en 35% in offpeak</t>
  </si>
  <si>
    <t>Contractvolume Totaal = A + B + C</t>
  </si>
  <si>
    <t>MWh</t>
  </si>
  <si>
    <t>Volume levering elektriciteit</t>
  </si>
  <si>
    <t>(C)</t>
  </si>
  <si>
    <t>(D)=(A)+(B)+(C)</t>
  </si>
  <si>
    <t>Marktprijsopslag jaar voor levering piek</t>
  </si>
  <si>
    <t>Marktprijsopslag jaar voor levering dal (MOL)</t>
  </si>
  <si>
    <t>Marktprijsopslag jaar voor levering enkel (MOE)</t>
  </si>
  <si>
    <t xml:space="preserve">Subtotale kosten </t>
  </si>
  <si>
    <t>(F)</t>
  </si>
  <si>
    <t>(G)=65%*(E)+35%*(F)</t>
  </si>
  <si>
    <t>(H)=(A)*(E)+(B)*(F)+(C)*(G)</t>
  </si>
  <si>
    <t>Opslag teruglevering uit PV</t>
  </si>
  <si>
    <t>Opslag teruglevering uit WKK en SDI</t>
  </si>
  <si>
    <t>Volume teruglevering aan het net geproduceerd met zonnepanelen</t>
  </si>
  <si>
    <t>Afslag voor teruglevering uit PV</t>
  </si>
  <si>
    <t>Volume teruglevering aan het net geproduceerd met WKK's en SDI</t>
  </si>
  <si>
    <t>Afslag voor teruglevering uit WKK en SDI</t>
  </si>
  <si>
    <t>Opslag levering Garanties van Oorsprong (GvO)</t>
  </si>
  <si>
    <t>Benodigd aantal GvO's</t>
  </si>
  <si>
    <t>Toeslag per GvO</t>
  </si>
  <si>
    <t>euro/GvO</t>
  </si>
  <si>
    <t>GvO's</t>
  </si>
  <si>
    <t>(N)=(L)*(M)</t>
  </si>
  <si>
    <t>(Q)=(O)*(P)</t>
  </si>
  <si>
    <t>(R)=(H)+(K)+(N)+(Q)</t>
  </si>
  <si>
    <t>Volume bandbreedte</t>
  </si>
  <si>
    <t>Mutatie bandbreedte</t>
  </si>
  <si>
    <t>Bereidheid uitplaatsen EAN's</t>
  </si>
  <si>
    <t>ja</t>
  </si>
  <si>
    <t>nee</t>
  </si>
  <si>
    <r>
      <t>Door u geboden bereidheid</t>
    </r>
    <r>
      <rPr>
        <sz val="10"/>
        <color rgb="FF000000"/>
        <rFont val="Verdana"/>
        <family val="2"/>
      </rPr>
      <t xml:space="preserve"> (0 of 1)</t>
    </r>
  </si>
  <si>
    <t>(S)</t>
  </si>
  <si>
    <t>(T)</t>
  </si>
  <si>
    <t>(U)</t>
  </si>
  <si>
    <t>(R)</t>
  </si>
  <si>
    <t>(V)=(S)+(T)+(U)</t>
  </si>
  <si>
    <t>(W)=(R)-(V)</t>
  </si>
  <si>
    <t>Fictieve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</si>
</sst>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€&quot;\ #,##0"/>
    <numFmt numFmtId="167" formatCode="_(* #,##0_);_(* \(#,##0\);_(* &quot;-&quot;??_);_(@_)"/>
    <numFmt numFmtId="168" formatCode="_ &quot;€&quot;\ * #,##0_ ;_ &quot;€&quot;\ * \-#,##0_ ;_ &quot;€&quot;\ * &quot;-&quot;??_ ;_ @_ "/>
    <numFmt numFmtId="169" formatCode="_(* #,##0.000_);_(* \(#,##0.000\);_(* &quot;-&quot;??_);_(@_)"/>
    <numFmt numFmtId="170" formatCode="_ [$€-413]\ * #,##0.00_ ;_ [$€-413]\ * \-#,##0.00_ ;_ [$€-413]\ * &quot;-&quot;??_ ;_ @_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u/>
      <sz val="10"/>
      <name val="Verdana"/>
      <family val="2"/>
    </font>
    <font>
      <sz val="14"/>
      <name val="Verdana"/>
      <family val="2"/>
    </font>
    <font>
      <b/>
      <sz val="10"/>
      <color rgb="FF00000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8" fillId="0" borderId="0" xfId="0" quotePrefix="1" applyFont="1" applyFill="1" applyBorder="1" applyAlignment="1">
      <alignment horizontal="left"/>
    </xf>
    <xf numFmtId="0" fontId="10" fillId="0" borderId="0" xfId="0" applyFont="1" applyFill="1"/>
    <xf numFmtId="0" fontId="6" fillId="3" borderId="0" xfId="0" applyFont="1" applyFill="1" applyAlignment="1">
      <alignment horizontal="left"/>
    </xf>
    <xf numFmtId="0" fontId="10" fillId="3" borderId="0" xfId="0" applyFont="1" applyFill="1"/>
    <xf numFmtId="0" fontId="5" fillId="0" borderId="0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167" fontId="5" fillId="0" borderId="2" xfId="1" applyNumberFormat="1" applyFont="1" applyFill="1" applyBorder="1"/>
    <xf numFmtId="0" fontId="5" fillId="0" borderId="1" xfId="0" applyFont="1" applyFill="1" applyBorder="1"/>
    <xf numFmtId="0" fontId="5" fillId="0" borderId="13" xfId="0" applyFont="1" applyFill="1" applyBorder="1"/>
    <xf numFmtId="166" fontId="5" fillId="0" borderId="13" xfId="0" applyNumberFormat="1" applyFont="1" applyFill="1" applyBorder="1"/>
    <xf numFmtId="0" fontId="7" fillId="0" borderId="0" xfId="0" applyFont="1" applyFill="1" applyBorder="1"/>
    <xf numFmtId="0" fontId="3" fillId="0" borderId="4" xfId="0" applyFont="1" applyFill="1" applyBorder="1" applyAlignment="1">
      <alignment horizontal="center"/>
    </xf>
    <xf numFmtId="168" fontId="3" fillId="0" borderId="4" xfId="0" applyNumberFormat="1" applyFont="1" applyFill="1" applyBorder="1"/>
    <xf numFmtId="0" fontId="3" fillId="0" borderId="1" xfId="0" applyFont="1" applyFill="1" applyBorder="1" applyAlignment="1">
      <alignment horizontal="center"/>
    </xf>
    <xf numFmtId="168" fontId="3" fillId="0" borderId="1" xfId="0" applyNumberFormat="1" applyFont="1" applyFill="1" applyBorder="1"/>
    <xf numFmtId="0" fontId="3" fillId="0" borderId="0" xfId="0" applyFont="1" applyFill="1" applyBorder="1" applyAlignment="1">
      <alignment horizontal="center"/>
    </xf>
    <xf numFmtId="168" fontId="3" fillId="0" borderId="0" xfId="0" applyNumberFormat="1" applyFont="1" applyFill="1" applyBorder="1"/>
    <xf numFmtId="0" fontId="5" fillId="0" borderId="12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4" fillId="0" borderId="3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quotePrefix="1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/>
    </xf>
    <xf numFmtId="0" fontId="7" fillId="4" borderId="3" xfId="0" applyFont="1" applyFill="1" applyBorder="1" applyAlignment="1"/>
    <xf numFmtId="0" fontId="11" fillId="0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/>
    </xf>
    <xf numFmtId="168" fontId="3" fillId="0" borderId="8" xfId="0" applyNumberFormat="1" applyFont="1" applyFill="1" applyBorder="1"/>
    <xf numFmtId="0" fontId="7" fillId="0" borderId="0" xfId="0" applyFont="1" applyFill="1"/>
    <xf numFmtId="165" fontId="5" fillId="0" borderId="5" xfId="1" applyFont="1" applyFill="1" applyBorder="1"/>
    <xf numFmtId="165" fontId="5" fillId="0" borderId="1" xfId="1" applyFont="1" applyFill="1" applyBorder="1"/>
    <xf numFmtId="0" fontId="5" fillId="2" borderId="0" xfId="0" applyFont="1" applyFill="1" applyBorder="1" applyAlignment="1">
      <alignment horizontal="left"/>
    </xf>
    <xf numFmtId="0" fontId="5" fillId="0" borderId="7" xfId="0" quotePrefix="1" applyFont="1" applyFill="1" applyBorder="1" applyAlignment="1">
      <alignment horizontal="left"/>
    </xf>
    <xf numFmtId="170" fontId="5" fillId="0" borderId="2" xfId="2" applyNumberFormat="1" applyFont="1" applyFill="1" applyBorder="1"/>
    <xf numFmtId="168" fontId="5" fillId="0" borderId="2" xfId="0" applyNumberFormat="1" applyFont="1" applyFill="1" applyBorder="1"/>
    <xf numFmtId="0" fontId="5" fillId="0" borderId="10" xfId="0" quotePrefix="1" applyFont="1" applyFill="1" applyBorder="1" applyAlignment="1">
      <alignment horizontal="left"/>
    </xf>
    <xf numFmtId="0" fontId="5" fillId="0" borderId="11" xfId="0" applyFont="1" applyFill="1" applyBorder="1"/>
    <xf numFmtId="0" fontId="7" fillId="4" borderId="10" xfId="0" applyFont="1" applyFill="1" applyBorder="1" applyAlignment="1"/>
    <xf numFmtId="0" fontId="7" fillId="4" borderId="11" xfId="0" applyFont="1" applyFill="1" applyBorder="1" applyAlignment="1">
      <alignment horizontal="center"/>
    </xf>
    <xf numFmtId="0" fontId="5" fillId="0" borderId="8" xfId="0" applyFont="1" applyFill="1" applyBorder="1"/>
    <xf numFmtId="169" fontId="5" fillId="2" borderId="2" xfId="1" applyNumberFormat="1" applyFont="1" applyFill="1" applyBorder="1" applyProtection="1">
      <protection locked="0"/>
    </xf>
    <xf numFmtId="0" fontId="12" fillId="0" borderId="0" xfId="0" applyFont="1" applyFill="1"/>
    <xf numFmtId="0" fontId="12" fillId="0" borderId="0" xfId="0" applyFont="1" applyFill="1" applyAlignment="1"/>
    <xf numFmtId="0" fontId="12" fillId="0" borderId="0" xfId="0" quotePrefix="1" applyFont="1" applyFill="1"/>
    <xf numFmtId="0" fontId="5" fillId="2" borderId="0" xfId="0" applyFont="1" applyFill="1" applyBorder="1"/>
    <xf numFmtId="0" fontId="5" fillId="0" borderId="0" xfId="0" applyFont="1" applyFill="1" applyBorder="1" applyAlignment="1">
      <alignment horizontal="right"/>
    </xf>
    <xf numFmtId="167" fontId="5" fillId="0" borderId="5" xfId="1" applyNumberFormat="1" applyFont="1" applyFill="1" applyBorder="1"/>
    <xf numFmtId="165" fontId="5" fillId="2" borderId="2" xfId="1" applyFont="1" applyFill="1" applyBorder="1"/>
    <xf numFmtId="165" fontId="5" fillId="2" borderId="2" xfId="1" applyFont="1" applyFill="1" applyBorder="1" applyProtection="1">
      <protection locked="0"/>
    </xf>
    <xf numFmtId="0" fontId="12" fillId="0" borderId="0" xfId="0" applyFont="1" applyFill="1" applyBorder="1" applyAlignment="1"/>
    <xf numFmtId="0" fontId="5" fillId="0" borderId="14" xfId="0" applyFont="1" applyFill="1" applyBorder="1"/>
    <xf numFmtId="165" fontId="5" fillId="0" borderId="14" xfId="1" applyFont="1" applyFill="1" applyBorder="1"/>
    <xf numFmtId="0" fontId="11" fillId="0" borderId="0" xfId="0" applyFont="1" applyFill="1" applyBorder="1" applyAlignment="1">
      <alignment vertical="center"/>
    </xf>
    <xf numFmtId="170" fontId="5" fillId="5" borderId="9" xfId="0" applyNumberFormat="1" applyFont="1" applyFill="1" applyBorder="1"/>
    <xf numFmtId="0" fontId="7" fillId="4" borderId="3" xfId="0" applyFont="1" applyFill="1" applyBorder="1" applyAlignment="1">
      <alignment horizontal="left"/>
    </xf>
    <xf numFmtId="0" fontId="7" fillId="4" borderId="15" xfId="0" applyFont="1" applyFill="1" applyBorder="1" applyAlignment="1">
      <alignment horizontal="center"/>
    </xf>
    <xf numFmtId="167" fontId="5" fillId="0" borderId="0" xfId="0" applyNumberFormat="1" applyFont="1" applyFill="1" applyBorder="1"/>
    <xf numFmtId="166" fontId="5" fillId="0" borderId="10" xfId="0" applyNumberFormat="1" applyFont="1" applyFill="1" applyBorder="1" applyAlignment="1">
      <alignment horizontal="center"/>
    </xf>
    <xf numFmtId="166" fontId="5" fillId="0" borderId="9" xfId="0" applyNumberFormat="1" applyFont="1" applyFill="1" applyBorder="1" applyAlignment="1">
      <alignment horizontal="center"/>
    </xf>
  </cellXfs>
  <cellStyles count="4">
    <cellStyle name="Komma" xfId="1" builtinId="3"/>
    <cellStyle name="Standaard" xfId="0" builtinId="0"/>
    <cellStyle name="Standaard 2" xfId="3" xr:uid="{A007E5B3-7571-4394-81BB-E6E97176AB21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1096499</xdr:colOff>
      <xdr:row>0</xdr:row>
      <xdr:rowOff>23534</xdr:rowOff>
    </xdr:from>
    <xdr:ext cx="1385360" cy="408516"/>
    <xdr:pic>
      <xdr:nvPicPr>
        <xdr:cNvPr id="3" name="Afbeelding 2">
          <a:extLst>
            <a:ext uri="{FF2B5EF4-FFF2-40B4-BE49-F238E27FC236}">
              <a16:creationId xmlns:a16="http://schemas.microsoft.com/office/drawing/2014/main" id="{CE4AB037-0A7D-4D3F-AD1B-7BCD722F4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8823" y="23534"/>
          <a:ext cx="1385360" cy="408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4"/>
  <sheetViews>
    <sheetView tabSelected="1" zoomScale="85" zoomScaleNormal="85" zoomScaleSheetLayoutView="70" workbookViewId="0">
      <selection activeCell="B67" sqref="B67"/>
    </sheetView>
  </sheetViews>
  <sheetFormatPr defaultColWidth="9.140625" defaultRowHeight="12.75" x14ac:dyDescent="0.2"/>
  <cols>
    <col min="1" max="1" width="2.7109375" style="1" customWidth="1"/>
    <col min="2" max="2" width="70.7109375" style="2" customWidth="1"/>
    <col min="3" max="5" width="18.7109375" style="1" customWidth="1"/>
    <col min="6" max="6" width="26.28515625" style="53" bestFit="1" customWidth="1"/>
    <col min="7" max="16384" width="9.140625" style="1"/>
  </cols>
  <sheetData>
    <row r="1" spans="2:6" s="4" customFormat="1" ht="18" customHeight="1" x14ac:dyDescent="0.25">
      <c r="B1" s="5" t="s">
        <v>21</v>
      </c>
      <c r="C1" s="6"/>
      <c r="D1" s="6"/>
      <c r="E1" s="6"/>
      <c r="F1" s="53"/>
    </row>
    <row r="2" spans="2:6" s="4" customFormat="1" ht="18" customHeight="1" x14ac:dyDescent="0.25">
      <c r="B2" s="5" t="s">
        <v>38</v>
      </c>
      <c r="C2" s="6"/>
      <c r="D2" s="6"/>
      <c r="E2" s="6"/>
      <c r="F2" s="53"/>
    </row>
    <row r="3" spans="2:6" ht="15" customHeight="1" x14ac:dyDescent="0.2">
      <c r="B3" s="43" t="s">
        <v>27</v>
      </c>
      <c r="C3" s="56"/>
      <c r="D3" s="56"/>
      <c r="E3" s="56"/>
    </row>
    <row r="4" spans="2:6" ht="15" customHeight="1" x14ac:dyDescent="0.2">
      <c r="B4" s="22"/>
      <c r="C4" s="7"/>
      <c r="D4" s="7"/>
      <c r="E4" s="7"/>
    </row>
    <row r="5" spans="2:6" s="4" customFormat="1" ht="18" customHeight="1" x14ac:dyDescent="0.25">
      <c r="B5" s="5" t="s">
        <v>15</v>
      </c>
      <c r="C5" s="6"/>
      <c r="D5" s="6"/>
      <c r="E5" s="6"/>
      <c r="F5" s="53"/>
    </row>
    <row r="6" spans="2:6" ht="15" customHeight="1" thickBot="1" x14ac:dyDescent="0.25">
      <c r="B6" s="22"/>
      <c r="C6" s="7"/>
      <c r="D6" s="7"/>
      <c r="E6" s="7"/>
    </row>
    <row r="7" spans="2:6" ht="15" customHeight="1" thickBot="1" x14ac:dyDescent="0.25">
      <c r="B7" s="34" t="s">
        <v>45</v>
      </c>
      <c r="C7" s="34" t="s">
        <v>0</v>
      </c>
      <c r="D7" s="35">
        <v>2023</v>
      </c>
      <c r="E7" s="35">
        <v>2024</v>
      </c>
    </row>
    <row r="8" spans="2:6" ht="15" customHeight="1" x14ac:dyDescent="0.2">
      <c r="B8" s="26" t="s">
        <v>40</v>
      </c>
      <c r="C8" s="11" t="s">
        <v>44</v>
      </c>
      <c r="D8" s="10">
        <f>0.37*D11</f>
        <v>20898.34</v>
      </c>
      <c r="E8" s="10">
        <f>0.37*E11</f>
        <v>22480.829999999998</v>
      </c>
      <c r="F8" s="55" t="s">
        <v>5</v>
      </c>
    </row>
    <row r="9" spans="2:6" ht="15" customHeight="1" x14ac:dyDescent="0.2">
      <c r="B9" s="26" t="s">
        <v>41</v>
      </c>
      <c r="C9" s="11" t="s">
        <v>44</v>
      </c>
      <c r="D9" s="10">
        <f>D11-D8</f>
        <v>35583.660000000003</v>
      </c>
      <c r="E9" s="10">
        <f>E11-E8</f>
        <v>38278.17</v>
      </c>
      <c r="F9" s="55" t="s">
        <v>6</v>
      </c>
    </row>
    <row r="10" spans="2:6" ht="15" customHeight="1" x14ac:dyDescent="0.2">
      <c r="B10" s="26" t="s">
        <v>42</v>
      </c>
      <c r="C10" s="11" t="s">
        <v>44</v>
      </c>
      <c r="D10" s="10">
        <v>0</v>
      </c>
      <c r="E10" s="10">
        <v>0</v>
      </c>
      <c r="F10" s="55" t="s">
        <v>46</v>
      </c>
    </row>
    <row r="11" spans="2:6" ht="15" customHeight="1" thickBot="1" x14ac:dyDescent="0.25">
      <c r="B11" s="25" t="s">
        <v>43</v>
      </c>
      <c r="C11" s="9" t="s">
        <v>44</v>
      </c>
      <c r="D11" s="58">
        <v>56482</v>
      </c>
      <c r="E11" s="58">
        <v>60759</v>
      </c>
      <c r="F11" s="54" t="s">
        <v>47</v>
      </c>
    </row>
    <row r="12" spans="2:6" ht="15" customHeight="1" thickBot="1" x14ac:dyDescent="0.25"/>
    <row r="13" spans="2:6" ht="15" customHeight="1" thickBot="1" x14ac:dyDescent="0.25">
      <c r="B13" s="34" t="s">
        <v>39</v>
      </c>
      <c r="C13" s="34" t="s">
        <v>0</v>
      </c>
      <c r="D13" s="35">
        <v>2023</v>
      </c>
      <c r="E13" s="35">
        <v>2024</v>
      </c>
    </row>
    <row r="14" spans="2:6" ht="15" customHeight="1" x14ac:dyDescent="0.2">
      <c r="B14" s="23" t="s">
        <v>48</v>
      </c>
      <c r="C14" s="11" t="s">
        <v>23</v>
      </c>
      <c r="D14" s="59"/>
      <c r="E14" s="59"/>
      <c r="F14" s="53" t="s">
        <v>7</v>
      </c>
    </row>
    <row r="15" spans="2:6" s="40" customFormat="1" ht="15" customHeight="1" x14ac:dyDescent="0.2">
      <c r="B15" s="24" t="s">
        <v>49</v>
      </c>
      <c r="C15" s="11" t="s">
        <v>23</v>
      </c>
      <c r="D15" s="60"/>
      <c r="E15" s="60"/>
      <c r="F15" s="54" t="s">
        <v>52</v>
      </c>
    </row>
    <row r="16" spans="2:6" ht="15" customHeight="1" x14ac:dyDescent="0.2">
      <c r="B16" s="26" t="s">
        <v>50</v>
      </c>
      <c r="C16" s="11" t="s">
        <v>23</v>
      </c>
      <c r="D16" s="42">
        <f>(65%*D14)+(35%*D15)</f>
        <v>0</v>
      </c>
      <c r="E16" s="42">
        <f>(65%*E14)+(35%*E15)</f>
        <v>0</v>
      </c>
      <c r="F16" s="54" t="s">
        <v>53</v>
      </c>
    </row>
    <row r="17" spans="2:8" ht="15" customHeight="1" thickBot="1" x14ac:dyDescent="0.25">
      <c r="B17" s="25" t="s">
        <v>51</v>
      </c>
      <c r="C17" s="9" t="s">
        <v>23</v>
      </c>
      <c r="D17" s="41">
        <f>(D8*D14)+(D9*D15)+(D10*D16)</f>
        <v>0</v>
      </c>
      <c r="E17" s="41">
        <f>(E8*E14)+(E9*E15)+(E10*E16)</f>
        <v>0</v>
      </c>
      <c r="F17" s="54" t="s">
        <v>54</v>
      </c>
    </row>
    <row r="18" spans="2:8" ht="15" customHeight="1" thickBot="1" x14ac:dyDescent="0.25"/>
    <row r="19" spans="2:8" ht="15" customHeight="1" thickBot="1" x14ac:dyDescent="0.25">
      <c r="B19" s="34" t="s">
        <v>55</v>
      </c>
      <c r="C19" s="34" t="s">
        <v>0</v>
      </c>
      <c r="D19" s="35">
        <v>2023</v>
      </c>
      <c r="E19" s="35">
        <v>2024</v>
      </c>
    </row>
    <row r="20" spans="2:8" ht="15" customHeight="1" x14ac:dyDescent="0.2">
      <c r="B20" s="23" t="s">
        <v>57</v>
      </c>
      <c r="C20" s="8" t="s">
        <v>44</v>
      </c>
      <c r="D20" s="10">
        <v>16560</v>
      </c>
      <c r="E20" s="10">
        <f>D20</f>
        <v>16560</v>
      </c>
      <c r="F20" s="53" t="s">
        <v>29</v>
      </c>
    </row>
    <row r="21" spans="2:8" ht="15" customHeight="1" x14ac:dyDescent="0.2">
      <c r="B21" s="24" t="s">
        <v>58</v>
      </c>
      <c r="C21" s="11" t="s">
        <v>23</v>
      </c>
      <c r="D21" s="52"/>
      <c r="E21" s="52"/>
      <c r="F21" s="54" t="s">
        <v>30</v>
      </c>
    </row>
    <row r="22" spans="2:8" ht="15" customHeight="1" thickBot="1" x14ac:dyDescent="0.25">
      <c r="B22" s="25" t="s">
        <v>51</v>
      </c>
      <c r="C22" s="9" t="s">
        <v>24</v>
      </c>
      <c r="D22" s="41" t="str">
        <f>IF(D21&gt;0,D20*D21,"")</f>
        <v/>
      </c>
      <c r="E22" s="41" t="str">
        <f>IF(E21&gt;0,E20*E21,"")</f>
        <v/>
      </c>
      <c r="F22" s="54" t="s">
        <v>31</v>
      </c>
    </row>
    <row r="23" spans="2:8" ht="15" customHeight="1" thickBot="1" x14ac:dyDescent="0.25"/>
    <row r="24" spans="2:8" ht="15" customHeight="1" thickBot="1" x14ac:dyDescent="0.25">
      <c r="B24" s="34" t="s">
        <v>56</v>
      </c>
      <c r="C24" s="34" t="s">
        <v>0</v>
      </c>
      <c r="D24" s="35">
        <v>2023</v>
      </c>
      <c r="E24" s="35">
        <v>2024</v>
      </c>
    </row>
    <row r="25" spans="2:8" ht="15" customHeight="1" x14ac:dyDescent="0.2">
      <c r="B25" s="23" t="s">
        <v>59</v>
      </c>
      <c r="C25" s="8" t="s">
        <v>44</v>
      </c>
      <c r="D25" s="10">
        <v>26016</v>
      </c>
      <c r="E25" s="10">
        <v>13016</v>
      </c>
      <c r="F25" s="53" t="s">
        <v>32</v>
      </c>
    </row>
    <row r="26" spans="2:8" s="40" customFormat="1" ht="15" customHeight="1" x14ac:dyDescent="0.2">
      <c r="B26" s="24" t="s">
        <v>60</v>
      </c>
      <c r="C26" s="11" t="s">
        <v>23</v>
      </c>
      <c r="D26" s="52"/>
      <c r="E26" s="52"/>
      <c r="F26" s="54" t="s">
        <v>33</v>
      </c>
    </row>
    <row r="27" spans="2:8" ht="15" customHeight="1" thickBot="1" x14ac:dyDescent="0.25">
      <c r="B27" s="25" t="s">
        <v>51</v>
      </c>
      <c r="C27" s="9" t="s">
        <v>24</v>
      </c>
      <c r="D27" s="41" t="str">
        <f>IF(D26&gt;0,D25*D26,"")</f>
        <v/>
      </c>
      <c r="E27" s="41" t="str">
        <f>IF(E26&gt;0,E25*E26,"")</f>
        <v/>
      </c>
      <c r="F27" s="54" t="s">
        <v>66</v>
      </c>
    </row>
    <row r="28" spans="2:8" ht="15" customHeight="1" thickBot="1" x14ac:dyDescent="0.25">
      <c r="B28" s="27"/>
      <c r="C28" s="12"/>
      <c r="D28" s="13"/>
      <c r="E28" s="13"/>
      <c r="F28" s="54"/>
    </row>
    <row r="29" spans="2:8" s="7" customFormat="1" ht="15" customHeight="1" thickBot="1" x14ac:dyDescent="0.25">
      <c r="B29" s="34" t="s">
        <v>61</v>
      </c>
      <c r="C29" s="34" t="s">
        <v>0</v>
      </c>
      <c r="D29" s="35">
        <v>2023</v>
      </c>
      <c r="E29" s="35">
        <v>2024</v>
      </c>
      <c r="F29" s="61"/>
    </row>
    <row r="30" spans="2:8" s="7" customFormat="1" ht="15" customHeight="1" x14ac:dyDescent="0.2">
      <c r="B30" s="23" t="s">
        <v>62</v>
      </c>
      <c r="C30" s="8" t="s">
        <v>65</v>
      </c>
      <c r="D30" s="10">
        <v>39922</v>
      </c>
      <c r="E30" s="10">
        <v>44199</v>
      </c>
      <c r="F30" s="53" t="s">
        <v>35</v>
      </c>
      <c r="G30" s="68"/>
      <c r="H30" s="68"/>
    </row>
    <row r="31" spans="2:8" s="7" customFormat="1" ht="15" customHeight="1" x14ac:dyDescent="0.2">
      <c r="B31" s="24" t="s">
        <v>63</v>
      </c>
      <c r="C31" s="11" t="s">
        <v>64</v>
      </c>
      <c r="D31" s="52"/>
      <c r="E31" s="52"/>
      <c r="F31" s="54" t="s">
        <v>34</v>
      </c>
    </row>
    <row r="32" spans="2:8" ht="15" customHeight="1" thickBot="1" x14ac:dyDescent="0.25">
      <c r="B32" s="25" t="s">
        <v>51</v>
      </c>
      <c r="C32" s="9" t="s">
        <v>24</v>
      </c>
      <c r="D32" s="41" t="str">
        <f>IF(D31&gt;0,D30*D31,"")</f>
        <v/>
      </c>
      <c r="E32" s="41" t="str">
        <f>IF(E31&gt;0,E30*E31,"")</f>
        <v/>
      </c>
      <c r="F32" s="54" t="s">
        <v>67</v>
      </c>
    </row>
    <row r="33" spans="2:6" s="7" customFormat="1" ht="15" customHeight="1" thickBot="1" x14ac:dyDescent="0.25">
      <c r="B33" s="22"/>
      <c r="C33" s="62"/>
      <c r="D33" s="63"/>
      <c r="E33" s="63"/>
      <c r="F33" s="61"/>
    </row>
    <row r="34" spans="2:6" ht="15" customHeight="1" thickBot="1" x14ac:dyDescent="0.25">
      <c r="B34" s="36" t="s">
        <v>17</v>
      </c>
      <c r="C34" s="34" t="s">
        <v>0</v>
      </c>
      <c r="D34" s="35">
        <v>2023</v>
      </c>
      <c r="E34" s="35">
        <v>2024</v>
      </c>
    </row>
    <row r="35" spans="2:6" s="40" customFormat="1" ht="15" customHeight="1" thickBot="1" x14ac:dyDescent="0.25">
      <c r="B35" s="25" t="s">
        <v>9</v>
      </c>
      <c r="C35" s="9" t="s">
        <v>22</v>
      </c>
      <c r="D35" s="69">
        <f>SUM(D17:E17)+SUM(D22:E22)+SUM(D27:E27)+SUM(D32:E32)</f>
        <v>0</v>
      </c>
      <c r="E35" s="70"/>
      <c r="F35" s="55" t="s">
        <v>68</v>
      </c>
    </row>
    <row r="36" spans="2:6" ht="15" customHeight="1" x14ac:dyDescent="0.2">
      <c r="B36" s="3" t="s">
        <v>20</v>
      </c>
      <c r="C36" s="14"/>
      <c r="D36" s="7"/>
      <c r="E36" s="7"/>
    </row>
    <row r="37" spans="2:6" ht="15" customHeight="1" x14ac:dyDescent="0.2">
      <c r="B37" s="3"/>
      <c r="C37" s="14"/>
      <c r="D37" s="7"/>
      <c r="E37" s="7"/>
    </row>
    <row r="38" spans="2:6" s="4" customFormat="1" ht="18" customHeight="1" x14ac:dyDescent="0.25">
      <c r="B38" s="5" t="s">
        <v>14</v>
      </c>
      <c r="C38" s="6"/>
      <c r="D38" s="6"/>
      <c r="E38" s="6"/>
      <c r="F38" s="53"/>
    </row>
    <row r="39" spans="2:6" ht="15" customHeight="1" thickBot="1" x14ac:dyDescent="0.25">
      <c r="B39" s="3"/>
      <c r="C39" s="14"/>
      <c r="D39" s="7"/>
      <c r="E39" s="7"/>
    </row>
    <row r="40" spans="2:6" ht="15" customHeight="1" thickBot="1" x14ac:dyDescent="0.25">
      <c r="B40" s="34" t="s">
        <v>69</v>
      </c>
      <c r="C40" s="35" t="s">
        <v>25</v>
      </c>
      <c r="D40" s="35" t="s">
        <v>18</v>
      </c>
      <c r="E40" s="35" t="s">
        <v>19</v>
      </c>
    </row>
    <row r="41" spans="2:6" ht="15" customHeight="1" thickBot="1" x14ac:dyDescent="0.25">
      <c r="B41" s="66"/>
      <c r="C41" s="67"/>
      <c r="D41" s="67"/>
      <c r="E41" s="67"/>
    </row>
    <row r="42" spans="2:6" ht="15" customHeight="1" x14ac:dyDescent="0.2">
      <c r="B42" s="28" t="s">
        <v>10</v>
      </c>
      <c r="C42" s="15">
        <v>0</v>
      </c>
      <c r="D42" s="16">
        <v>0</v>
      </c>
      <c r="E42" s="16">
        <v>0</v>
      </c>
    </row>
    <row r="43" spans="2:6" ht="15" customHeight="1" x14ac:dyDescent="0.2">
      <c r="B43" s="29" t="s">
        <v>11</v>
      </c>
      <c r="C43" s="17">
        <v>1</v>
      </c>
      <c r="D43" s="18">
        <v>15000</v>
      </c>
      <c r="E43" s="18">
        <v>14000</v>
      </c>
    </row>
    <row r="44" spans="2:6" ht="15" customHeight="1" x14ac:dyDescent="0.2">
      <c r="B44" s="29" t="s">
        <v>12</v>
      </c>
      <c r="C44" s="17">
        <v>2</v>
      </c>
      <c r="D44" s="18">
        <v>30000</v>
      </c>
      <c r="E44" s="18">
        <v>28000</v>
      </c>
    </row>
    <row r="45" spans="2:6" ht="15" customHeight="1" thickBot="1" x14ac:dyDescent="0.25">
      <c r="B45" s="29" t="s">
        <v>13</v>
      </c>
      <c r="C45" s="17">
        <v>3</v>
      </c>
      <c r="D45" s="18">
        <v>45000</v>
      </c>
      <c r="E45" s="18">
        <v>42000</v>
      </c>
    </row>
    <row r="46" spans="2:6" ht="15" customHeight="1" thickBot="1" x14ac:dyDescent="0.25">
      <c r="B46" s="37" t="s">
        <v>26</v>
      </c>
      <c r="C46" s="38"/>
      <c r="D46" s="39">
        <f>VLOOKUP($C46,$C42:$E45,2)</f>
        <v>0</v>
      </c>
      <c r="E46" s="39">
        <f>VLOOKUP($C46,$C42:$E45,3)</f>
        <v>0</v>
      </c>
      <c r="F46" s="53" t="s">
        <v>75</v>
      </c>
    </row>
    <row r="47" spans="2:6" ht="15" customHeight="1" thickBot="1" x14ac:dyDescent="0.25">
      <c r="B47" s="30"/>
      <c r="C47" s="19"/>
      <c r="D47" s="20"/>
      <c r="E47" s="20"/>
    </row>
    <row r="48" spans="2:6" ht="15" customHeight="1" thickBot="1" x14ac:dyDescent="0.25">
      <c r="B48" s="34" t="s">
        <v>70</v>
      </c>
      <c r="C48" s="35" t="s">
        <v>25</v>
      </c>
      <c r="D48" s="35" t="s">
        <v>18</v>
      </c>
      <c r="E48" s="35" t="s">
        <v>19</v>
      </c>
    </row>
    <row r="49" spans="2:6" ht="15" customHeight="1" x14ac:dyDescent="0.2">
      <c r="B49" s="31" t="s">
        <v>10</v>
      </c>
      <c r="C49" s="15">
        <v>0</v>
      </c>
      <c r="D49" s="16">
        <v>0</v>
      </c>
      <c r="E49" s="16">
        <v>0</v>
      </c>
    </row>
    <row r="50" spans="2:6" ht="15" customHeight="1" x14ac:dyDescent="0.2">
      <c r="B50" s="32" t="s">
        <v>11</v>
      </c>
      <c r="C50" s="17">
        <v>1</v>
      </c>
      <c r="D50" s="18">
        <v>3300</v>
      </c>
      <c r="E50" s="18">
        <v>3000</v>
      </c>
    </row>
    <row r="51" spans="2:6" ht="15" customHeight="1" x14ac:dyDescent="0.2">
      <c r="B51" s="32" t="s">
        <v>12</v>
      </c>
      <c r="C51" s="17">
        <v>2</v>
      </c>
      <c r="D51" s="18">
        <v>6700</v>
      </c>
      <c r="E51" s="18">
        <v>6000</v>
      </c>
    </row>
    <row r="52" spans="2:6" ht="15" customHeight="1" thickBot="1" x14ac:dyDescent="0.25">
      <c r="B52" s="32" t="s">
        <v>13</v>
      </c>
      <c r="C52" s="17">
        <v>3</v>
      </c>
      <c r="D52" s="18">
        <v>10000</v>
      </c>
      <c r="E52" s="18">
        <v>9000</v>
      </c>
    </row>
    <row r="53" spans="2:6" ht="15" customHeight="1" thickBot="1" x14ac:dyDescent="0.25">
      <c r="B53" s="37" t="s">
        <v>26</v>
      </c>
      <c r="C53" s="38"/>
      <c r="D53" s="39">
        <f>VLOOKUP($C53,$C49:$E52,2)</f>
        <v>0</v>
      </c>
      <c r="E53" s="39">
        <f>VLOOKUP($C53,$C49:$E52,3)</f>
        <v>0</v>
      </c>
      <c r="F53" s="53" t="s">
        <v>76</v>
      </c>
    </row>
    <row r="54" spans="2:6" ht="15" customHeight="1" thickBot="1" x14ac:dyDescent="0.25">
      <c r="B54" s="64"/>
      <c r="C54" s="19"/>
      <c r="D54" s="20"/>
      <c r="E54" s="20"/>
    </row>
    <row r="55" spans="2:6" ht="15" customHeight="1" thickBot="1" x14ac:dyDescent="0.25">
      <c r="B55" s="34" t="s">
        <v>71</v>
      </c>
      <c r="C55" s="35" t="s">
        <v>25</v>
      </c>
      <c r="D55" s="35" t="s">
        <v>18</v>
      </c>
      <c r="E55" s="35" t="s">
        <v>19</v>
      </c>
    </row>
    <row r="56" spans="2:6" ht="15" customHeight="1" x14ac:dyDescent="0.2">
      <c r="B56" s="31" t="s">
        <v>73</v>
      </c>
      <c r="C56" s="15">
        <v>0</v>
      </c>
      <c r="D56" s="16">
        <v>0</v>
      </c>
      <c r="E56" s="16">
        <v>0</v>
      </c>
    </row>
    <row r="57" spans="2:6" ht="15" customHeight="1" thickBot="1" x14ac:dyDescent="0.25">
      <c r="B57" s="32" t="s">
        <v>72</v>
      </c>
      <c r="C57" s="17">
        <v>1</v>
      </c>
      <c r="D57" s="18">
        <v>20000</v>
      </c>
      <c r="E57" s="18">
        <v>19000</v>
      </c>
    </row>
    <row r="58" spans="2:6" ht="15" customHeight="1" thickBot="1" x14ac:dyDescent="0.25">
      <c r="B58" s="37" t="s">
        <v>74</v>
      </c>
      <c r="C58" s="38"/>
      <c r="D58" s="39">
        <f>VLOOKUP($C58,$C56:$E57,2)</f>
        <v>0</v>
      </c>
      <c r="E58" s="39">
        <f>VLOOKUP($C58,$C56:$E57,3)</f>
        <v>0</v>
      </c>
      <c r="F58" s="53" t="s">
        <v>77</v>
      </c>
    </row>
    <row r="59" spans="2:6" ht="15" customHeight="1" x14ac:dyDescent="0.2">
      <c r="B59" s="64"/>
      <c r="C59" s="19"/>
      <c r="D59" s="20"/>
      <c r="E59" s="20"/>
    </row>
    <row r="60" spans="2:6" s="4" customFormat="1" ht="18" customHeight="1" x14ac:dyDescent="0.25">
      <c r="B60" s="5" t="s">
        <v>37</v>
      </c>
      <c r="C60" s="6"/>
      <c r="D60" s="6"/>
      <c r="E60" s="6"/>
      <c r="F60" s="53"/>
    </row>
    <row r="61" spans="2:6" ht="15" customHeight="1" thickBot="1" x14ac:dyDescent="0.25">
      <c r="B61" s="33"/>
      <c r="C61" s="14"/>
      <c r="D61" s="7"/>
      <c r="E61" s="7"/>
    </row>
    <row r="62" spans="2:6" ht="15" customHeight="1" thickBot="1" x14ac:dyDescent="0.25">
      <c r="B62" s="49" t="s">
        <v>17</v>
      </c>
      <c r="C62" s="34" t="s">
        <v>0</v>
      </c>
      <c r="D62" s="50"/>
      <c r="E62" s="35" t="s">
        <v>36</v>
      </c>
    </row>
    <row r="63" spans="2:6" ht="15" customHeight="1" x14ac:dyDescent="0.2">
      <c r="B63" s="44" t="str">
        <f>B35</f>
        <v>Totale kosten contract</v>
      </c>
      <c r="C63" s="11" t="s">
        <v>22</v>
      </c>
      <c r="D63" s="7"/>
      <c r="E63" s="45">
        <f>D35</f>
        <v>0</v>
      </c>
      <c r="F63" s="55" t="s">
        <v>78</v>
      </c>
    </row>
    <row r="64" spans="2:6" ht="15" customHeight="1" thickBot="1" x14ac:dyDescent="0.25">
      <c r="B64" s="44" t="s">
        <v>28</v>
      </c>
      <c r="C64" s="11" t="s">
        <v>22</v>
      </c>
      <c r="D64" s="7"/>
      <c r="E64" s="46">
        <f>SUM(D46:E46)+SUM(D53:E53)+SUM(D58:E58)</f>
        <v>0</v>
      </c>
      <c r="F64" s="55" t="s">
        <v>79</v>
      </c>
    </row>
    <row r="65" spans="2:6" ht="15" customHeight="1" thickBot="1" x14ac:dyDescent="0.25">
      <c r="B65" s="47" t="s">
        <v>81</v>
      </c>
      <c r="C65" s="51" t="s">
        <v>22</v>
      </c>
      <c r="D65" s="48"/>
      <c r="E65" s="65">
        <f>IF(E63-E64&gt;0,E63-E64,0)</f>
        <v>0</v>
      </c>
      <c r="F65" s="55" t="s">
        <v>80</v>
      </c>
    </row>
    <row r="66" spans="2:6" ht="15" customHeight="1" x14ac:dyDescent="0.2">
      <c r="B66" s="33"/>
      <c r="C66" s="7"/>
      <c r="D66" s="7"/>
      <c r="E66" s="7"/>
    </row>
    <row r="67" spans="2:6" ht="15" customHeight="1" x14ac:dyDescent="0.2">
      <c r="B67" s="33"/>
      <c r="C67" s="7"/>
      <c r="D67" s="7"/>
      <c r="E67" s="7"/>
    </row>
    <row r="68" spans="2:6" ht="15" customHeight="1" x14ac:dyDescent="0.2">
      <c r="B68" s="22"/>
      <c r="C68" s="7"/>
      <c r="D68" s="7"/>
      <c r="E68" s="7"/>
    </row>
    <row r="69" spans="2:6" ht="15" customHeight="1" x14ac:dyDescent="0.2">
      <c r="B69" s="57" t="s">
        <v>8</v>
      </c>
      <c r="C69" s="21"/>
      <c r="D69" s="21"/>
      <c r="E69" s="21"/>
    </row>
    <row r="70" spans="2:6" ht="15" customHeight="1" x14ac:dyDescent="0.2">
      <c r="B70" s="57"/>
      <c r="C70" s="7"/>
      <c r="D70" s="7"/>
      <c r="E70" s="7"/>
    </row>
    <row r="71" spans="2:6" ht="15" customHeight="1" x14ac:dyDescent="0.2">
      <c r="B71" s="57"/>
      <c r="C71" s="7"/>
      <c r="D71" s="7"/>
      <c r="E71" s="7"/>
    </row>
    <row r="72" spans="2:6" ht="15" customHeight="1" x14ac:dyDescent="0.2">
      <c r="B72" s="57" t="s">
        <v>1</v>
      </c>
      <c r="C72" s="21"/>
      <c r="D72" s="21"/>
      <c r="E72" s="21"/>
    </row>
    <row r="73" spans="2:6" ht="15" customHeight="1" x14ac:dyDescent="0.2">
      <c r="B73" s="57"/>
      <c r="C73" s="7"/>
      <c r="D73" s="7"/>
      <c r="E73" s="7"/>
    </row>
    <row r="74" spans="2:6" ht="15" customHeight="1" x14ac:dyDescent="0.2">
      <c r="B74" s="57"/>
      <c r="C74" s="7"/>
      <c r="D74" s="7"/>
      <c r="E74" s="7"/>
    </row>
    <row r="75" spans="2:6" ht="15" customHeight="1" x14ac:dyDescent="0.2">
      <c r="B75" s="57" t="s">
        <v>2</v>
      </c>
      <c r="C75" s="21"/>
      <c r="D75" s="21"/>
      <c r="E75" s="21"/>
    </row>
    <row r="76" spans="2:6" ht="15" customHeight="1" x14ac:dyDescent="0.2">
      <c r="B76" s="57"/>
      <c r="C76" s="7"/>
      <c r="D76" s="7"/>
      <c r="E76" s="7"/>
    </row>
    <row r="77" spans="2:6" ht="15" customHeight="1" x14ac:dyDescent="0.2">
      <c r="B77" s="57"/>
      <c r="C77" s="7"/>
      <c r="D77" s="7"/>
      <c r="E77" s="7"/>
    </row>
    <row r="78" spans="2:6" ht="15" customHeight="1" x14ac:dyDescent="0.2">
      <c r="B78" s="57" t="s">
        <v>3</v>
      </c>
      <c r="C78" s="21"/>
      <c r="D78" s="21"/>
      <c r="E78" s="21"/>
    </row>
    <row r="79" spans="2:6" ht="15" customHeight="1" x14ac:dyDescent="0.2">
      <c r="B79" s="57"/>
      <c r="C79" s="7"/>
      <c r="D79" s="7"/>
      <c r="E79" s="7"/>
    </row>
    <row r="80" spans="2:6" ht="15" customHeight="1" x14ac:dyDescent="0.2">
      <c r="B80" s="57"/>
      <c r="C80" s="7"/>
      <c r="D80" s="7"/>
      <c r="E80" s="7"/>
    </row>
    <row r="81" spans="2:5" ht="15" customHeight="1" x14ac:dyDescent="0.2">
      <c r="B81" s="57" t="s">
        <v>4</v>
      </c>
      <c r="C81" s="21"/>
      <c r="D81" s="21"/>
      <c r="E81" s="21"/>
    </row>
    <row r="82" spans="2:5" ht="15" customHeight="1" x14ac:dyDescent="0.2">
      <c r="B82" s="57"/>
      <c r="C82" s="7"/>
      <c r="D82" s="7"/>
      <c r="E82" s="7"/>
    </row>
    <row r="83" spans="2:5" ht="15" customHeight="1" x14ac:dyDescent="0.2">
      <c r="B83" s="57"/>
      <c r="C83" s="7"/>
      <c r="D83" s="7"/>
      <c r="E83" s="7"/>
    </row>
    <row r="84" spans="2:5" ht="15" customHeight="1" x14ac:dyDescent="0.2">
      <c r="B84" s="57" t="s">
        <v>16</v>
      </c>
      <c r="C84" s="21"/>
      <c r="D84" s="21"/>
      <c r="E84" s="21"/>
    </row>
    <row r="85" spans="2:5" ht="15" customHeight="1" x14ac:dyDescent="0.2">
      <c r="B85" s="22"/>
    </row>
    <row r="86" spans="2:5" ht="15" customHeight="1" x14ac:dyDescent="0.2"/>
    <row r="87" spans="2:5" ht="15" customHeight="1" x14ac:dyDescent="0.2"/>
    <row r="88" spans="2:5" ht="15" customHeight="1" x14ac:dyDescent="0.2"/>
    <row r="89" spans="2:5" ht="15" customHeight="1" x14ac:dyDescent="0.2"/>
    <row r="90" spans="2:5" ht="15" customHeight="1" x14ac:dyDescent="0.2"/>
    <row r="91" spans="2:5" ht="15" customHeight="1" x14ac:dyDescent="0.2"/>
    <row r="92" spans="2:5" ht="15" customHeight="1" x14ac:dyDescent="0.2"/>
    <row r="93" spans="2:5" ht="15" customHeight="1" x14ac:dyDescent="0.2"/>
    <row r="94" spans="2:5" ht="15" customHeight="1" x14ac:dyDescent="0.2"/>
  </sheetData>
  <mergeCells count="1">
    <mergeCell ref="D35:E3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Invulblad</vt:lpstr>
      <vt:lpstr>Invulblad!Afdrukbereik</vt:lpstr>
    </vt:vector>
  </TitlesOfParts>
  <Company>Energie Makelaar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Gasprijskostenberekening(nieuw)</dc:title>
  <dc:subject>Gasaanbesteding</dc:subject>
  <dc:creator>S. Visser</dc:creator>
  <cp:lastModifiedBy>Jupijn, René</cp:lastModifiedBy>
  <cp:lastPrinted>2021-10-13T13:41:22Z</cp:lastPrinted>
  <dcterms:created xsi:type="dcterms:W3CDTF">2006-02-09T11:06:12Z</dcterms:created>
  <dcterms:modified xsi:type="dcterms:W3CDTF">2021-11-26T09:59:51Z</dcterms:modified>
</cp:coreProperties>
</file>