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K:\Inkoop\2022 Schoonmaak\Uitvraag\"/>
    </mc:Choice>
  </mc:AlternateContent>
  <xr:revisionPtr revIDLastSave="0" documentId="13_ncr:1_{D16A2537-2133-4197-A879-4951ED3392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onder n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6" i="2" l="1"/>
  <c r="E115" i="2"/>
  <c r="E114" i="2"/>
  <c r="E113" i="2"/>
  <c r="E112" i="2"/>
  <c r="E111" i="2" s="1"/>
  <c r="E110" i="2"/>
  <c r="E100" i="2"/>
  <c r="E99" i="2"/>
  <c r="E98" i="2"/>
  <c r="E97" i="2"/>
  <c r="E96" i="2" s="1"/>
  <c r="E88" i="2"/>
  <c r="E87" i="2"/>
  <c r="E86" i="2"/>
  <c r="E85" i="2"/>
  <c r="E84" i="2"/>
  <c r="E83" i="2" s="1"/>
  <c r="E82" i="2"/>
  <c r="E71" i="2"/>
  <c r="E70" i="2"/>
  <c r="E69" i="2"/>
  <c r="E68" i="2"/>
  <c r="E67" i="2" s="1"/>
  <c r="E59" i="2"/>
  <c r="E58" i="2"/>
  <c r="E57" i="2"/>
  <c r="E56" i="2"/>
  <c r="E55" i="2"/>
  <c r="E54" i="2" s="1"/>
  <c r="E53" i="2"/>
  <c r="E31" i="2"/>
  <c r="E30" i="2"/>
  <c r="E29" i="2"/>
  <c r="E28" i="2"/>
  <c r="E27" i="2"/>
  <c r="E26" i="2"/>
  <c r="E25" i="2" s="1"/>
  <c r="E24" i="2"/>
  <c r="E15" i="2"/>
</calcChain>
</file>

<file path=xl/sharedStrings.xml><?xml version="1.0" encoding="utf-8"?>
<sst xmlns="http://schemas.openxmlformats.org/spreadsheetml/2006/main" count="410" uniqueCount="196">
  <si>
    <t>ruimtenr</t>
  </si>
  <si>
    <t>Afdeling</t>
  </si>
  <si>
    <t>omschrijving</t>
  </si>
  <si>
    <t>vloer</t>
  </si>
  <si>
    <t>Opp</t>
  </si>
  <si>
    <t>Epoxy</t>
  </si>
  <si>
    <t xml:space="preserve"> - 1.09</t>
  </si>
  <si>
    <t xml:space="preserve"> - 1.10</t>
  </si>
  <si>
    <t>Trap Microscoopruimte (verkeersruimte)</t>
  </si>
  <si>
    <t>Gietvloer</t>
  </si>
  <si>
    <t xml:space="preserve"> - 1.11</t>
  </si>
  <si>
    <t xml:space="preserve"> - 1.14</t>
  </si>
  <si>
    <t>Parket</t>
  </si>
  <si>
    <t xml:space="preserve"> - 1.16</t>
  </si>
  <si>
    <t>Entree (functieruimte)</t>
  </si>
  <si>
    <t>Verkeersruimte</t>
  </si>
  <si>
    <t xml:space="preserve"> - 1.19-1</t>
  </si>
  <si>
    <t xml:space="preserve"> - 1.19-2</t>
  </si>
  <si>
    <t>Kleedruimte douche (badruimte)</t>
  </si>
  <si>
    <t xml:space="preserve"> - 1.19-3</t>
  </si>
  <si>
    <t xml:space="preserve"> - 1.21</t>
  </si>
  <si>
    <t>Lift (verkeersruimte)</t>
  </si>
  <si>
    <t>0.01</t>
  </si>
  <si>
    <t>BG</t>
  </si>
  <si>
    <t xml:space="preserve">Entree (verkeersruimte) </t>
  </si>
  <si>
    <t>0.02</t>
  </si>
  <si>
    <t>Centrale hal (verkeersruimte)</t>
  </si>
  <si>
    <t>0.03</t>
  </si>
  <si>
    <t>0.04</t>
  </si>
  <si>
    <t>Receptie (functieruimte)</t>
  </si>
  <si>
    <t>0.05-1</t>
  </si>
  <si>
    <t>Voorportaal (sanitair)</t>
  </si>
  <si>
    <t>0.05-2</t>
  </si>
  <si>
    <t>Sanitair heren</t>
  </si>
  <si>
    <t>0.05-3</t>
  </si>
  <si>
    <t>Sanitair herentoilet</t>
  </si>
  <si>
    <t>0.05-4</t>
  </si>
  <si>
    <t>Sanitair dames</t>
  </si>
  <si>
    <t>0.05-5</t>
  </si>
  <si>
    <t>Sanitair damestoilet</t>
  </si>
  <si>
    <t>0.05-6</t>
  </si>
  <si>
    <t>0.05-7</t>
  </si>
  <si>
    <t>0.05-8</t>
  </si>
  <si>
    <t>0.06</t>
  </si>
  <si>
    <t>Magazijn (functieruimte)</t>
  </si>
  <si>
    <t>0.09</t>
  </si>
  <si>
    <t>Gang (verkeersruimte)</t>
  </si>
  <si>
    <t>0.13</t>
  </si>
  <si>
    <t>0.18</t>
  </si>
  <si>
    <t>Experimenteerhal (functieruimte)</t>
  </si>
  <si>
    <t>0.26</t>
  </si>
  <si>
    <t>Noodtrappenhuis (verkeersruimte)</t>
  </si>
  <si>
    <t>0.28</t>
  </si>
  <si>
    <t>0.30</t>
  </si>
  <si>
    <t>0.31</t>
  </si>
  <si>
    <t xml:space="preserve">Gang labs (verkeersruimte) </t>
  </si>
  <si>
    <t>0.32</t>
  </si>
  <si>
    <t>Kleedruimte</t>
  </si>
  <si>
    <t>1.01</t>
  </si>
  <si>
    <t>1.02</t>
  </si>
  <si>
    <t>Vergaderruimte (functieruimte)</t>
  </si>
  <si>
    <t>Tapijt</t>
  </si>
  <si>
    <t>1.03-1</t>
  </si>
  <si>
    <t>1.03-2</t>
  </si>
  <si>
    <t>1.03-3</t>
  </si>
  <si>
    <t>1.03-4</t>
  </si>
  <si>
    <t>1.03-5</t>
  </si>
  <si>
    <t>1.03-6</t>
  </si>
  <si>
    <t>1.03-7</t>
  </si>
  <si>
    <t>1.04</t>
  </si>
  <si>
    <t>1.09</t>
  </si>
  <si>
    <t>1.10</t>
  </si>
  <si>
    <t xml:space="preserve">Kantoor Wetsus (functieruimte) </t>
  </si>
  <si>
    <t>1.12</t>
  </si>
  <si>
    <t>Bedrijfsrestaurant (functieruimte)</t>
  </si>
  <si>
    <t>1.14-1</t>
  </si>
  <si>
    <t>1.14-2</t>
  </si>
  <si>
    <t>1.14-3</t>
  </si>
  <si>
    <t>1.14-4</t>
  </si>
  <si>
    <t>1.14-5</t>
  </si>
  <si>
    <t>1.16</t>
  </si>
  <si>
    <t>1.18</t>
  </si>
  <si>
    <t>2.01</t>
  </si>
  <si>
    <t>2.02</t>
  </si>
  <si>
    <t>2.03-1</t>
  </si>
  <si>
    <t>2.03-2</t>
  </si>
  <si>
    <t>2.03-3</t>
  </si>
  <si>
    <t>2.03-4</t>
  </si>
  <si>
    <t>2.03-5</t>
  </si>
  <si>
    <t>2.03-6</t>
  </si>
  <si>
    <t>2.03-7</t>
  </si>
  <si>
    <t>2.04</t>
  </si>
  <si>
    <t>2.05</t>
  </si>
  <si>
    <t>2.07</t>
  </si>
  <si>
    <t>2.08</t>
  </si>
  <si>
    <t>2.09</t>
  </si>
  <si>
    <t>2.11</t>
  </si>
  <si>
    <t>Bedrijfsrestaurant boven (functieruimte)</t>
  </si>
  <si>
    <t>2.12-1</t>
  </si>
  <si>
    <t>2.12-2</t>
  </si>
  <si>
    <t>2.12-3</t>
  </si>
  <si>
    <t>2.12-4</t>
  </si>
  <si>
    <t>2.12-5</t>
  </si>
  <si>
    <t>2.14</t>
  </si>
  <si>
    <t>2.16</t>
  </si>
  <si>
    <t>3.01</t>
  </si>
  <si>
    <t>3.02</t>
  </si>
  <si>
    <t>3.03-1</t>
  </si>
  <si>
    <t>3.03-2</t>
  </si>
  <si>
    <t>3.03-3</t>
  </si>
  <si>
    <t>3.03-4</t>
  </si>
  <si>
    <t>3.03-5</t>
  </si>
  <si>
    <t>3.03-6</t>
  </si>
  <si>
    <t>3.03-7</t>
  </si>
  <si>
    <t>3.04</t>
  </si>
  <si>
    <t>3.08</t>
  </si>
  <si>
    <t>3.10</t>
  </si>
  <si>
    <t>3.12</t>
  </si>
  <si>
    <t>Vergaderruimte BVG (functieruimte)</t>
  </si>
  <si>
    <t>Geen afwerking</t>
  </si>
  <si>
    <t>Kolfruimte</t>
  </si>
  <si>
    <t>Centraal lab (functieruimte)</t>
  </si>
  <si>
    <t>Analytisch lab (functieruimte)</t>
  </si>
  <si>
    <t>Atrium</t>
  </si>
  <si>
    <t>Vergaderruimte</t>
  </si>
  <si>
    <t>Hout/Gietvloer</t>
  </si>
  <si>
    <t>Kleedruimte (voorportaal)</t>
  </si>
  <si>
    <t>Stilteruimte</t>
  </si>
  <si>
    <t>Trap van 2 naar 3 (trappenhuis)</t>
  </si>
  <si>
    <t>Bergruimte SEM</t>
  </si>
  <si>
    <t>Gang (verkeersruimte) van expeditie n magaz.</t>
  </si>
  <si>
    <t>Schoonloopmat</t>
  </si>
  <si>
    <t>Verkeersruimte van expeditie naar c. hal</t>
  </si>
  <si>
    <t>Belcel</t>
  </si>
  <si>
    <t>Wetsus Academy</t>
  </si>
  <si>
    <t>3.15a</t>
  </si>
  <si>
    <t>3.15b</t>
  </si>
  <si>
    <t>3.15c</t>
  </si>
  <si>
    <t>3.15d</t>
  </si>
  <si>
    <t>3.15e</t>
  </si>
  <si>
    <t>Kantoor CIV</t>
  </si>
  <si>
    <t>Vergaderruimte Hydraloop</t>
  </si>
  <si>
    <t>Kantoor Hydraloop</t>
  </si>
  <si>
    <t>3.15f</t>
  </si>
  <si>
    <t>3.15g</t>
  </si>
  <si>
    <t>3.15h</t>
  </si>
  <si>
    <t xml:space="preserve">Kantoor  </t>
  </si>
  <si>
    <t>Kantoor</t>
  </si>
  <si>
    <t>Buiten</t>
  </si>
  <si>
    <t>Klimaatunit</t>
  </si>
  <si>
    <t xml:space="preserve"> - 1.16-1</t>
  </si>
  <si>
    <t>- 1.16-2</t>
  </si>
  <si>
    <t>Voorportaal Microscoopruimte (functieruimte)</t>
  </si>
  <si>
    <t>Verkeersruimte losse mat extern 2 maal</t>
  </si>
  <si>
    <t>- 1.16</t>
  </si>
  <si>
    <t>Entree (verkeersruimte)</t>
  </si>
  <si>
    <t>0.26-1</t>
  </si>
  <si>
    <t>0.26-2</t>
  </si>
  <si>
    <t>Noodtrappenhuis trap van 0 naar 1</t>
  </si>
  <si>
    <t>Trap naar receptie -1 naar 0</t>
  </si>
  <si>
    <t>Gelakt essen</t>
  </si>
  <si>
    <t>Entree zuid losse mat extern</t>
  </si>
  <si>
    <t>0.02-1</t>
  </si>
  <si>
    <t>Centrale hal losse mat extern</t>
  </si>
  <si>
    <t>0.05.9</t>
  </si>
  <si>
    <t>Sanitair MIVA</t>
  </si>
  <si>
    <t>Wachtruimte (functieruimte)</t>
  </si>
  <si>
    <t>EHBO ruimte</t>
  </si>
  <si>
    <t>0.21</t>
  </si>
  <si>
    <t>Syntheselab (functieruimte)</t>
  </si>
  <si>
    <t>0.22</t>
  </si>
  <si>
    <t>Moleculair tech. Lab (functieruimte)</t>
  </si>
  <si>
    <t>0.24</t>
  </si>
  <si>
    <t>0.25</t>
  </si>
  <si>
    <t>Microlab algemeen (functieruimte)</t>
  </si>
  <si>
    <t>Laboratorium (entree)</t>
  </si>
  <si>
    <t>0.02-2</t>
  </si>
  <si>
    <t>Trap naar Atrium</t>
  </si>
  <si>
    <t>1.01-1</t>
  </si>
  <si>
    <t>Trap van 1 naar 2 naast lift</t>
  </si>
  <si>
    <t>1.01-2</t>
  </si>
  <si>
    <t>Bordes voor lift</t>
  </si>
  <si>
    <t>1.12-1</t>
  </si>
  <si>
    <t>1.15</t>
  </si>
  <si>
    <t>Trap van 1 naar 2 in bedrijfsrestaurant</t>
  </si>
  <si>
    <t>1.16-1</t>
  </si>
  <si>
    <t>Trap van 1 naar 2 noodtrappenhuis</t>
  </si>
  <si>
    <t>Bergruimte kantoorartikelen/gebedsruimte</t>
  </si>
  <si>
    <t>2.13</t>
  </si>
  <si>
    <t>2.01-1</t>
  </si>
  <si>
    <t>2.01-2</t>
  </si>
  <si>
    <t>2.14-1</t>
  </si>
  <si>
    <t>3.01-1</t>
  </si>
  <si>
    <t xml:space="preserve">Kantoor CEW/Hydraloop </t>
  </si>
  <si>
    <t xml:space="preserve">Kantoor CIV </t>
  </si>
  <si>
    <t>Alleen vloer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</si>
</sst>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2" fontId="0" fillId="0" borderId="0" xfId="0" applyNumberFormat="1"/>
    <xf numFmtId="2" fontId="1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/>
    <xf numFmtId="2" fontId="3" fillId="0" borderId="0" xfId="0" applyNumberFormat="1" applyFont="1"/>
    <xf numFmtId="0" fontId="0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/>
    <xf numFmtId="0" fontId="4" fillId="0" borderId="0" xfId="0" applyFont="1" applyAlignment="1">
      <alignment horizontal="center" vertical="center"/>
    </xf>
    <xf numFmtId="49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30"/>
  <sheetViews>
    <sheetView tabSelected="1" workbookViewId="0">
      <pane ySplit="2" topLeftCell="A3" activePane="bottomLeft" state="frozen"/>
      <selection pane="bottomLeft" activeCell="A107" sqref="A107:XFD108"/>
    </sheetView>
  </sheetViews>
  <sheetFormatPr defaultRowHeight="15" x14ac:dyDescent="0.25"/>
  <cols>
    <col min="1" max="1" width="20.42578125" style="25" customWidth="1"/>
    <col min="3" max="3" width="38.85546875" bestFit="1" customWidth="1"/>
    <col min="4" max="4" width="16.5703125" style="5" bestFit="1" customWidth="1"/>
    <col min="5" max="5" width="9.140625" style="13"/>
  </cols>
  <sheetData>
    <row r="2" spans="1:5" x14ac:dyDescent="0.25">
      <c r="A2" s="23" t="s">
        <v>0</v>
      </c>
      <c r="B2" s="3" t="s">
        <v>1</v>
      </c>
      <c r="C2" s="4" t="s">
        <v>2</v>
      </c>
      <c r="D2" s="7" t="s">
        <v>3</v>
      </c>
      <c r="E2" s="14" t="s">
        <v>4</v>
      </c>
    </row>
    <row r="3" spans="1:5" x14ac:dyDescent="0.25">
      <c r="A3" s="23"/>
      <c r="B3" s="3"/>
      <c r="C3" s="4"/>
      <c r="D3" s="7"/>
      <c r="E3" s="14"/>
    </row>
    <row r="4" spans="1:5" x14ac:dyDescent="0.25">
      <c r="A4" s="24" t="s">
        <v>154</v>
      </c>
      <c r="B4" s="1">
        <v>-1</v>
      </c>
      <c r="C4" s="20" t="s">
        <v>153</v>
      </c>
      <c r="D4" s="21" t="s">
        <v>131</v>
      </c>
      <c r="E4" s="15"/>
    </row>
    <row r="5" spans="1:5" x14ac:dyDescent="0.25">
      <c r="A5" s="19" t="s">
        <v>6</v>
      </c>
      <c r="B5" s="1">
        <v>-1</v>
      </c>
      <c r="C5" s="2" t="s">
        <v>152</v>
      </c>
      <c r="D5" s="6" t="s">
        <v>5</v>
      </c>
      <c r="E5" s="16">
        <v>4</v>
      </c>
    </row>
    <row r="6" spans="1:5" x14ac:dyDescent="0.25">
      <c r="A6" s="19" t="s">
        <v>7</v>
      </c>
      <c r="B6" s="1">
        <v>-1</v>
      </c>
      <c r="C6" s="2" t="s">
        <v>8</v>
      </c>
      <c r="D6" s="6" t="s">
        <v>125</v>
      </c>
      <c r="E6" s="16">
        <v>8</v>
      </c>
    </row>
    <row r="7" spans="1:5" x14ac:dyDescent="0.25">
      <c r="A7" s="19" t="s">
        <v>10</v>
      </c>
      <c r="B7" s="1">
        <v>-1</v>
      </c>
      <c r="C7" s="2" t="s">
        <v>129</v>
      </c>
      <c r="D7" s="6" t="s">
        <v>5</v>
      </c>
      <c r="E7" s="16">
        <v>3.64</v>
      </c>
    </row>
    <row r="8" spans="1:5" x14ac:dyDescent="0.25">
      <c r="A8" s="19" t="s">
        <v>11</v>
      </c>
      <c r="B8" s="1">
        <v>-1</v>
      </c>
      <c r="C8" s="2" t="s">
        <v>120</v>
      </c>
      <c r="D8" s="6" t="s">
        <v>12</v>
      </c>
      <c r="E8" s="16">
        <v>5.98</v>
      </c>
    </row>
    <row r="9" spans="1:5" x14ac:dyDescent="0.25">
      <c r="A9" s="19" t="s">
        <v>13</v>
      </c>
      <c r="B9" s="1">
        <v>-1</v>
      </c>
      <c r="C9" s="2" t="s">
        <v>14</v>
      </c>
      <c r="D9" s="6" t="s">
        <v>131</v>
      </c>
      <c r="E9" s="16">
        <v>10</v>
      </c>
    </row>
    <row r="10" spans="1:5" x14ac:dyDescent="0.25">
      <c r="A10" s="19" t="s">
        <v>150</v>
      </c>
      <c r="B10" s="1">
        <v>-1</v>
      </c>
      <c r="C10" s="2" t="s">
        <v>15</v>
      </c>
      <c r="D10" s="6" t="s">
        <v>12</v>
      </c>
      <c r="E10" s="16">
        <v>13</v>
      </c>
    </row>
    <row r="11" spans="1:5" s="18" customFormat="1" x14ac:dyDescent="0.25">
      <c r="A11" s="19" t="s">
        <v>151</v>
      </c>
      <c r="B11" s="1">
        <v>-1</v>
      </c>
      <c r="C11" s="20" t="s">
        <v>159</v>
      </c>
      <c r="D11" s="21" t="s">
        <v>12</v>
      </c>
      <c r="E11" s="22">
        <v>10</v>
      </c>
    </row>
    <row r="12" spans="1:5" x14ac:dyDescent="0.25">
      <c r="A12" s="19" t="s">
        <v>16</v>
      </c>
      <c r="B12" s="1">
        <v>-1</v>
      </c>
      <c r="C12" s="2" t="s">
        <v>126</v>
      </c>
      <c r="D12" s="6" t="s">
        <v>5</v>
      </c>
      <c r="E12" s="16">
        <v>11.79</v>
      </c>
    </row>
    <row r="13" spans="1:5" x14ac:dyDescent="0.25">
      <c r="A13" s="19" t="s">
        <v>17</v>
      </c>
      <c r="B13" s="1">
        <v>-1</v>
      </c>
      <c r="C13" s="2" t="s">
        <v>18</v>
      </c>
      <c r="D13" s="6" t="s">
        <v>5</v>
      </c>
      <c r="E13" s="16">
        <v>2.76</v>
      </c>
    </row>
    <row r="14" spans="1:5" x14ac:dyDescent="0.25">
      <c r="A14" s="19" t="s">
        <v>19</v>
      </c>
      <c r="B14" s="1">
        <v>-1</v>
      </c>
      <c r="C14" s="2" t="s">
        <v>18</v>
      </c>
      <c r="D14" s="6" t="s">
        <v>5</v>
      </c>
      <c r="E14" s="16">
        <v>2.77</v>
      </c>
    </row>
    <row r="15" spans="1:5" x14ac:dyDescent="0.25">
      <c r="A15" s="19" t="s">
        <v>20</v>
      </c>
      <c r="B15" s="1">
        <v>-1</v>
      </c>
      <c r="C15" s="2" t="s">
        <v>21</v>
      </c>
      <c r="D15" s="6" t="s">
        <v>119</v>
      </c>
      <c r="E15" s="16">
        <f>2.9*1.65</f>
        <v>4.7849999999999993</v>
      </c>
    </row>
    <row r="16" spans="1:5" x14ac:dyDescent="0.25">
      <c r="A16" s="19"/>
      <c r="B16" s="11"/>
      <c r="C16" s="10"/>
      <c r="D16" s="8"/>
      <c r="E16" s="17"/>
    </row>
    <row r="17" spans="1:5" x14ac:dyDescent="0.25">
      <c r="A17" s="19" t="s">
        <v>22</v>
      </c>
      <c r="B17" s="1" t="s">
        <v>23</v>
      </c>
      <c r="C17" s="2" t="s">
        <v>155</v>
      </c>
      <c r="D17" s="6" t="s">
        <v>12</v>
      </c>
      <c r="E17" s="16">
        <v>9</v>
      </c>
    </row>
    <row r="18" spans="1:5" x14ac:dyDescent="0.25">
      <c r="A18" s="19" t="s">
        <v>22</v>
      </c>
      <c r="B18" s="1" t="s">
        <v>23</v>
      </c>
      <c r="C18" s="2" t="s">
        <v>24</v>
      </c>
      <c r="D18" s="6" t="s">
        <v>131</v>
      </c>
      <c r="E18" s="16">
        <v>6.5</v>
      </c>
    </row>
    <row r="19" spans="1:5" x14ac:dyDescent="0.25">
      <c r="A19" s="19" t="s">
        <v>25</v>
      </c>
      <c r="B19" s="1" t="s">
        <v>23</v>
      </c>
      <c r="C19" s="2" t="s">
        <v>26</v>
      </c>
      <c r="D19" s="6" t="s">
        <v>12</v>
      </c>
      <c r="E19" s="16">
        <v>78.349999999999994</v>
      </c>
    </row>
    <row r="20" spans="1:5" x14ac:dyDescent="0.25">
      <c r="A20" s="19" t="s">
        <v>162</v>
      </c>
      <c r="B20" s="1" t="s">
        <v>23</v>
      </c>
      <c r="C20" s="2" t="s">
        <v>163</v>
      </c>
      <c r="D20" s="6" t="s">
        <v>131</v>
      </c>
      <c r="E20" s="16"/>
    </row>
    <row r="21" spans="1:5" x14ac:dyDescent="0.25">
      <c r="A21" s="19" t="s">
        <v>176</v>
      </c>
      <c r="B21" s="1" t="s">
        <v>23</v>
      </c>
      <c r="C21" s="2" t="s">
        <v>177</v>
      </c>
      <c r="D21" s="6" t="s">
        <v>12</v>
      </c>
      <c r="E21" s="16">
        <v>44.5</v>
      </c>
    </row>
    <row r="22" spans="1:5" x14ac:dyDescent="0.25">
      <c r="A22" s="19" t="s">
        <v>27</v>
      </c>
      <c r="B22" s="1" t="s">
        <v>23</v>
      </c>
      <c r="C22" s="2" t="s">
        <v>166</v>
      </c>
      <c r="D22" s="6" t="s">
        <v>9</v>
      </c>
      <c r="E22" s="16">
        <v>50.42</v>
      </c>
    </row>
    <row r="23" spans="1:5" x14ac:dyDescent="0.25">
      <c r="A23" s="19" t="s">
        <v>28</v>
      </c>
      <c r="B23" s="1" t="s">
        <v>23</v>
      </c>
      <c r="C23" s="2" t="s">
        <v>29</v>
      </c>
      <c r="D23" s="6" t="s">
        <v>12</v>
      </c>
      <c r="E23" s="16">
        <v>7.16</v>
      </c>
    </row>
    <row r="24" spans="1:5" x14ac:dyDescent="0.25">
      <c r="A24" s="19" t="s">
        <v>30</v>
      </c>
      <c r="B24" s="1" t="s">
        <v>23</v>
      </c>
      <c r="C24" s="2" t="s">
        <v>31</v>
      </c>
      <c r="D24" s="6" t="s">
        <v>9</v>
      </c>
      <c r="E24" s="16">
        <f>(0.421+1.034+0.121+1.034+0.01)*1.925</f>
        <v>5.0435000000000008</v>
      </c>
    </row>
    <row r="25" spans="1:5" x14ac:dyDescent="0.25">
      <c r="A25" s="19" t="s">
        <v>32</v>
      </c>
      <c r="B25" s="1" t="s">
        <v>23</v>
      </c>
      <c r="C25" s="2" t="s">
        <v>33</v>
      </c>
      <c r="D25" s="6" t="s">
        <v>9</v>
      </c>
      <c r="E25" s="16">
        <f>5.3*2-E26</f>
        <v>9.246599999999999</v>
      </c>
    </row>
    <row r="26" spans="1:5" x14ac:dyDescent="0.25">
      <c r="A26" s="19" t="s">
        <v>34</v>
      </c>
      <c r="B26" s="1" t="s">
        <v>23</v>
      </c>
      <c r="C26" s="2" t="s">
        <v>35</v>
      </c>
      <c r="D26" s="6" t="s">
        <v>9</v>
      </c>
      <c r="E26" s="16">
        <f>1.34*1.01</f>
        <v>1.3534000000000002</v>
      </c>
    </row>
    <row r="27" spans="1:5" x14ac:dyDescent="0.25">
      <c r="A27" s="19" t="s">
        <v>36</v>
      </c>
      <c r="B27" s="1" t="s">
        <v>23</v>
      </c>
      <c r="C27" s="2" t="s">
        <v>37</v>
      </c>
      <c r="D27" s="6" t="s">
        <v>9</v>
      </c>
      <c r="E27" s="16">
        <f>2.135*3.387</f>
        <v>7.2312449999999995</v>
      </c>
    </row>
    <row r="28" spans="1:5" x14ac:dyDescent="0.25">
      <c r="A28" s="19" t="s">
        <v>38</v>
      </c>
      <c r="B28" s="1" t="s">
        <v>23</v>
      </c>
      <c r="C28" s="2" t="s">
        <v>39</v>
      </c>
      <c r="D28" s="6" t="s">
        <v>9</v>
      </c>
      <c r="E28" s="16">
        <f>0.917*1.043</f>
        <v>0.95643099999999992</v>
      </c>
    </row>
    <row r="29" spans="1:5" x14ac:dyDescent="0.25">
      <c r="A29" s="19" t="s">
        <v>40</v>
      </c>
      <c r="B29" s="1" t="s">
        <v>23</v>
      </c>
      <c r="C29" s="2" t="s">
        <v>39</v>
      </c>
      <c r="D29" s="6" t="s">
        <v>9</v>
      </c>
      <c r="E29" s="16">
        <f>0.917*1.043</f>
        <v>0.95643099999999992</v>
      </c>
    </row>
    <row r="30" spans="1:5" x14ac:dyDescent="0.25">
      <c r="A30" s="19" t="s">
        <v>41</v>
      </c>
      <c r="B30" s="1" t="s">
        <v>23</v>
      </c>
      <c r="C30" s="2" t="s">
        <v>39</v>
      </c>
      <c r="D30" s="6" t="s">
        <v>9</v>
      </c>
      <c r="E30" s="16">
        <f>0.917*1.043</f>
        <v>0.95643099999999992</v>
      </c>
    </row>
    <row r="31" spans="1:5" x14ac:dyDescent="0.25">
      <c r="A31" s="19" t="s">
        <v>42</v>
      </c>
      <c r="B31" s="1" t="s">
        <v>23</v>
      </c>
      <c r="C31" s="2" t="s">
        <v>165</v>
      </c>
      <c r="D31" s="6" t="s">
        <v>9</v>
      </c>
      <c r="E31" s="16">
        <f>2.23*1.925</f>
        <v>4.2927499999999998</v>
      </c>
    </row>
    <row r="32" spans="1:5" x14ac:dyDescent="0.25">
      <c r="A32" s="19" t="s">
        <v>164</v>
      </c>
      <c r="B32" s="1" t="s">
        <v>23</v>
      </c>
      <c r="C32" s="2" t="s">
        <v>167</v>
      </c>
      <c r="D32" s="6" t="s">
        <v>9</v>
      </c>
      <c r="E32" s="16">
        <v>4.66</v>
      </c>
    </row>
    <row r="33" spans="1:6" x14ac:dyDescent="0.25">
      <c r="A33" s="19" t="s">
        <v>43</v>
      </c>
      <c r="B33" s="1" t="s">
        <v>23</v>
      </c>
      <c r="C33" s="2" t="s">
        <v>44</v>
      </c>
      <c r="D33" s="6" t="s">
        <v>5</v>
      </c>
      <c r="E33" s="16">
        <v>45</v>
      </c>
      <c r="F33" t="s">
        <v>195</v>
      </c>
    </row>
    <row r="34" spans="1:6" x14ac:dyDescent="0.25">
      <c r="A34" s="19" t="s">
        <v>45</v>
      </c>
      <c r="B34" s="1" t="s">
        <v>23</v>
      </c>
      <c r="C34" s="2" t="s">
        <v>130</v>
      </c>
      <c r="D34" s="6" t="s">
        <v>5</v>
      </c>
      <c r="E34" s="16">
        <v>13.82</v>
      </c>
    </row>
    <row r="35" spans="1:6" x14ac:dyDescent="0.25">
      <c r="A35" s="19" t="s">
        <v>47</v>
      </c>
      <c r="B35" s="1" t="s">
        <v>23</v>
      </c>
      <c r="C35" s="2" t="s">
        <v>132</v>
      </c>
      <c r="D35" s="6" t="s">
        <v>5</v>
      </c>
      <c r="E35" s="16">
        <v>16.02</v>
      </c>
    </row>
    <row r="36" spans="1:6" x14ac:dyDescent="0.25">
      <c r="A36" s="19" t="s">
        <v>48</v>
      </c>
      <c r="B36" s="1" t="s">
        <v>23</v>
      </c>
      <c r="C36" s="2" t="s">
        <v>49</v>
      </c>
      <c r="D36" s="6" t="s">
        <v>5</v>
      </c>
      <c r="E36" s="16">
        <v>540.01</v>
      </c>
      <c r="F36" t="s">
        <v>195</v>
      </c>
    </row>
    <row r="37" spans="1:6" x14ac:dyDescent="0.25">
      <c r="A37" s="19" t="s">
        <v>168</v>
      </c>
      <c r="B37" s="1" t="s">
        <v>23</v>
      </c>
      <c r="C37" s="2" t="s">
        <v>169</v>
      </c>
      <c r="D37" s="6" t="s">
        <v>5</v>
      </c>
      <c r="E37" s="16">
        <v>24.41</v>
      </c>
      <c r="F37" t="s">
        <v>195</v>
      </c>
    </row>
    <row r="38" spans="1:6" x14ac:dyDescent="0.25">
      <c r="A38" s="19" t="s">
        <v>170</v>
      </c>
      <c r="B38" s="1" t="s">
        <v>23</v>
      </c>
      <c r="C38" s="2" t="s">
        <v>171</v>
      </c>
      <c r="D38" s="6" t="s">
        <v>5</v>
      </c>
      <c r="E38" s="16">
        <v>24.4</v>
      </c>
      <c r="F38" t="s">
        <v>195</v>
      </c>
    </row>
    <row r="39" spans="1:6" x14ac:dyDescent="0.25">
      <c r="A39" s="19" t="s">
        <v>172</v>
      </c>
      <c r="B39" s="1" t="s">
        <v>23</v>
      </c>
      <c r="C39" s="2" t="s">
        <v>174</v>
      </c>
      <c r="D39" s="6" t="s">
        <v>5</v>
      </c>
      <c r="E39" s="16">
        <v>40.01</v>
      </c>
      <c r="F39" t="s">
        <v>195</v>
      </c>
    </row>
    <row r="40" spans="1:6" x14ac:dyDescent="0.25">
      <c r="A40" s="19" t="s">
        <v>173</v>
      </c>
      <c r="B40" s="1" t="s">
        <v>23</v>
      </c>
      <c r="C40" s="2" t="s">
        <v>175</v>
      </c>
      <c r="D40" s="6" t="s">
        <v>5</v>
      </c>
      <c r="E40" s="16">
        <v>18.41</v>
      </c>
      <c r="F40" t="s">
        <v>195</v>
      </c>
    </row>
    <row r="41" spans="1:6" x14ac:dyDescent="0.25">
      <c r="A41" s="19" t="s">
        <v>50</v>
      </c>
      <c r="B41" s="1" t="s">
        <v>23</v>
      </c>
      <c r="C41" s="2" t="s">
        <v>51</v>
      </c>
      <c r="D41" s="6" t="s">
        <v>9</v>
      </c>
      <c r="E41" s="16">
        <v>45.06</v>
      </c>
    </row>
    <row r="42" spans="1:6" x14ac:dyDescent="0.25">
      <c r="A42" s="19" t="s">
        <v>156</v>
      </c>
      <c r="B42" s="1" t="s">
        <v>23</v>
      </c>
      <c r="C42" s="2" t="s">
        <v>158</v>
      </c>
      <c r="D42" s="6" t="s">
        <v>160</v>
      </c>
      <c r="E42" s="16">
        <v>11.5</v>
      </c>
    </row>
    <row r="43" spans="1:6" x14ac:dyDescent="0.25">
      <c r="A43" s="19" t="s">
        <v>157</v>
      </c>
      <c r="B43" s="1" t="s">
        <v>23</v>
      </c>
      <c r="C43" s="2" t="s">
        <v>161</v>
      </c>
      <c r="D43" s="6" t="s">
        <v>131</v>
      </c>
      <c r="E43" s="16"/>
    </row>
    <row r="44" spans="1:6" x14ac:dyDescent="0.25">
      <c r="A44" s="19" t="s">
        <v>52</v>
      </c>
      <c r="B44" s="1" t="s">
        <v>23</v>
      </c>
      <c r="C44" s="2" t="s">
        <v>121</v>
      </c>
      <c r="D44" s="6" t="s">
        <v>5</v>
      </c>
      <c r="E44" s="16">
        <v>227.35</v>
      </c>
      <c r="F44" t="s">
        <v>195</v>
      </c>
    </row>
    <row r="45" spans="1:6" x14ac:dyDescent="0.25">
      <c r="A45" s="19" t="s">
        <v>53</v>
      </c>
      <c r="B45" s="1" t="s">
        <v>23</v>
      </c>
      <c r="C45" s="2" t="s">
        <v>122</v>
      </c>
      <c r="D45" s="6" t="s">
        <v>5</v>
      </c>
      <c r="E45" s="16">
        <v>155.66999999999999</v>
      </c>
      <c r="F45" t="s">
        <v>195</v>
      </c>
    </row>
    <row r="46" spans="1:6" x14ac:dyDescent="0.25">
      <c r="A46" s="19" t="s">
        <v>54</v>
      </c>
      <c r="B46" s="1" t="s">
        <v>23</v>
      </c>
      <c r="C46" s="2" t="s">
        <v>55</v>
      </c>
      <c r="D46" s="6" t="s">
        <v>5</v>
      </c>
      <c r="E46" s="16">
        <v>110</v>
      </c>
    </row>
    <row r="47" spans="1:6" x14ac:dyDescent="0.25">
      <c r="A47" s="19" t="s">
        <v>56</v>
      </c>
      <c r="B47" s="1" t="s">
        <v>23</v>
      </c>
      <c r="C47" s="2" t="s">
        <v>57</v>
      </c>
      <c r="D47" s="6" t="s">
        <v>5</v>
      </c>
      <c r="E47" s="16">
        <v>15.23</v>
      </c>
    </row>
    <row r="48" spans="1:6" x14ac:dyDescent="0.25">
      <c r="A48" s="19"/>
      <c r="B48" s="1"/>
      <c r="C48" s="2"/>
      <c r="D48" s="6"/>
      <c r="E48" s="16"/>
    </row>
    <row r="49" spans="1:5" x14ac:dyDescent="0.25">
      <c r="A49" s="19" t="s">
        <v>58</v>
      </c>
      <c r="B49" s="1">
        <v>1</v>
      </c>
      <c r="C49" s="2" t="s">
        <v>123</v>
      </c>
      <c r="D49" s="6" t="s">
        <v>9</v>
      </c>
      <c r="E49" s="16">
        <v>500</v>
      </c>
    </row>
    <row r="50" spans="1:5" x14ac:dyDescent="0.25">
      <c r="A50" s="19" t="s">
        <v>178</v>
      </c>
      <c r="B50" s="1">
        <v>1</v>
      </c>
      <c r="C50" s="2" t="s">
        <v>179</v>
      </c>
      <c r="D50" s="6" t="s">
        <v>160</v>
      </c>
      <c r="E50" s="16">
        <v>6</v>
      </c>
    </row>
    <row r="51" spans="1:5" x14ac:dyDescent="0.25">
      <c r="A51" s="19" t="s">
        <v>180</v>
      </c>
      <c r="B51" s="1">
        <v>1</v>
      </c>
      <c r="C51" s="2" t="s">
        <v>181</v>
      </c>
      <c r="D51" s="6" t="s">
        <v>160</v>
      </c>
      <c r="E51" s="16">
        <v>4.5</v>
      </c>
    </row>
    <row r="52" spans="1:5" x14ac:dyDescent="0.25">
      <c r="A52" s="19" t="s">
        <v>59</v>
      </c>
      <c r="B52" s="1">
        <v>1</v>
      </c>
      <c r="C52" s="2" t="s">
        <v>60</v>
      </c>
      <c r="D52" s="6" t="s">
        <v>61</v>
      </c>
      <c r="E52" s="16">
        <v>63.17</v>
      </c>
    </row>
    <row r="53" spans="1:5" x14ac:dyDescent="0.25">
      <c r="A53" s="19" t="s">
        <v>62</v>
      </c>
      <c r="B53" s="1">
        <v>1</v>
      </c>
      <c r="C53" s="2" t="s">
        <v>31</v>
      </c>
      <c r="D53" s="6" t="s">
        <v>9</v>
      </c>
      <c r="E53" s="16">
        <f>1.425*4.497</f>
        <v>6.4082249999999998</v>
      </c>
    </row>
    <row r="54" spans="1:5" x14ac:dyDescent="0.25">
      <c r="A54" s="19" t="s">
        <v>63</v>
      </c>
      <c r="B54" s="1">
        <v>1</v>
      </c>
      <c r="C54" s="2" t="s">
        <v>33</v>
      </c>
      <c r="D54" s="6" t="s">
        <v>9</v>
      </c>
      <c r="E54" s="16">
        <f>4.375*2.518-E55</f>
        <v>9.9347499999999993</v>
      </c>
    </row>
    <row r="55" spans="1:5" x14ac:dyDescent="0.25">
      <c r="A55" s="19" t="s">
        <v>64</v>
      </c>
      <c r="B55" s="1">
        <v>1</v>
      </c>
      <c r="C55" s="2" t="s">
        <v>35</v>
      </c>
      <c r="D55" s="6" t="s">
        <v>9</v>
      </c>
      <c r="E55" s="16">
        <f>1.05*1.03</f>
        <v>1.0815000000000001</v>
      </c>
    </row>
    <row r="56" spans="1:5" x14ac:dyDescent="0.25">
      <c r="A56" s="19" t="s">
        <v>65</v>
      </c>
      <c r="B56" s="1">
        <v>1</v>
      </c>
      <c r="C56" s="2" t="s">
        <v>37</v>
      </c>
      <c r="D56" s="6" t="s">
        <v>9</v>
      </c>
      <c r="E56" s="16">
        <f>4.497*1.47</f>
        <v>6.6105899999999993</v>
      </c>
    </row>
    <row r="57" spans="1:5" x14ac:dyDescent="0.25">
      <c r="A57" s="19" t="s">
        <v>66</v>
      </c>
      <c r="B57" s="1">
        <v>1</v>
      </c>
      <c r="C57" s="2" t="s">
        <v>39</v>
      </c>
      <c r="D57" s="6" t="s">
        <v>9</v>
      </c>
      <c r="E57" s="16">
        <f>1.034*1.1</f>
        <v>1.1374000000000002</v>
      </c>
    </row>
    <row r="58" spans="1:5" x14ac:dyDescent="0.25">
      <c r="A58" s="19" t="s">
        <v>67</v>
      </c>
      <c r="B58" s="1">
        <v>1</v>
      </c>
      <c r="C58" s="2" t="s">
        <v>39</v>
      </c>
      <c r="D58" s="6" t="s">
        <v>9</v>
      </c>
      <c r="E58" s="16">
        <f>1.034*1.1</f>
        <v>1.1374000000000002</v>
      </c>
    </row>
    <row r="59" spans="1:5" x14ac:dyDescent="0.25">
      <c r="A59" s="19" t="s">
        <v>68</v>
      </c>
      <c r="B59" s="1">
        <v>1</v>
      </c>
      <c r="C59" s="2" t="s">
        <v>39</v>
      </c>
      <c r="D59" s="6" t="s">
        <v>9</v>
      </c>
      <c r="E59" s="16">
        <f>1.034*1.1</f>
        <v>1.1374000000000002</v>
      </c>
    </row>
    <row r="60" spans="1:5" x14ac:dyDescent="0.25">
      <c r="A60" s="19" t="s">
        <v>69</v>
      </c>
      <c r="B60" s="1">
        <v>1</v>
      </c>
      <c r="C60" s="2" t="s">
        <v>124</v>
      </c>
      <c r="D60" s="6" t="s">
        <v>61</v>
      </c>
      <c r="E60" s="16">
        <v>25.64</v>
      </c>
    </row>
    <row r="61" spans="1:5" x14ac:dyDescent="0.25">
      <c r="A61" s="19" t="s">
        <v>70</v>
      </c>
      <c r="B61" s="1">
        <v>1</v>
      </c>
      <c r="C61" s="2" t="s">
        <v>46</v>
      </c>
      <c r="D61" s="6" t="s">
        <v>9</v>
      </c>
      <c r="E61" s="16">
        <v>12.08</v>
      </c>
    </row>
    <row r="62" spans="1:5" x14ac:dyDescent="0.25">
      <c r="A62" s="19" t="s">
        <v>71</v>
      </c>
      <c r="B62" s="1">
        <v>1</v>
      </c>
      <c r="C62" s="2" t="s">
        <v>72</v>
      </c>
      <c r="D62" s="6" t="s">
        <v>9</v>
      </c>
      <c r="E62" s="16">
        <v>155</v>
      </c>
    </row>
    <row r="63" spans="1:5" x14ac:dyDescent="0.25">
      <c r="A63" s="19" t="s">
        <v>71</v>
      </c>
      <c r="B63" s="1">
        <v>1</v>
      </c>
      <c r="C63" s="2" t="s">
        <v>72</v>
      </c>
      <c r="D63" s="6" t="s">
        <v>61</v>
      </c>
      <c r="E63" s="16">
        <v>110</v>
      </c>
    </row>
    <row r="64" spans="1:5" x14ac:dyDescent="0.25">
      <c r="A64" s="19" t="s">
        <v>73</v>
      </c>
      <c r="B64" s="1">
        <v>1</v>
      </c>
      <c r="C64" s="2" t="s">
        <v>74</v>
      </c>
      <c r="D64" s="6" t="s">
        <v>9</v>
      </c>
      <c r="E64" s="16">
        <v>168.9</v>
      </c>
    </row>
    <row r="65" spans="1:5" x14ac:dyDescent="0.25">
      <c r="A65" s="19" t="s">
        <v>73</v>
      </c>
      <c r="B65" s="1">
        <v>1</v>
      </c>
      <c r="C65" s="2" t="s">
        <v>74</v>
      </c>
      <c r="D65" s="6" t="s">
        <v>12</v>
      </c>
      <c r="E65" s="16">
        <v>18</v>
      </c>
    </row>
    <row r="66" spans="1:5" x14ac:dyDescent="0.25">
      <c r="A66" s="19" t="s">
        <v>182</v>
      </c>
      <c r="B66" s="1">
        <v>1</v>
      </c>
      <c r="C66" s="2" t="s">
        <v>184</v>
      </c>
      <c r="D66" s="6" t="s">
        <v>160</v>
      </c>
      <c r="E66" s="16">
        <v>6</v>
      </c>
    </row>
    <row r="67" spans="1:5" x14ac:dyDescent="0.25">
      <c r="A67" s="19" t="s">
        <v>75</v>
      </c>
      <c r="B67" s="1">
        <v>1</v>
      </c>
      <c r="C67" s="2" t="s">
        <v>33</v>
      </c>
      <c r="D67" s="6" t="s">
        <v>9</v>
      </c>
      <c r="E67" s="16">
        <f>2.7*3.2-E68</f>
        <v>7.2958000000000007</v>
      </c>
    </row>
    <row r="68" spans="1:5" x14ac:dyDescent="0.25">
      <c r="A68" s="19" t="s">
        <v>76</v>
      </c>
      <c r="B68" s="1">
        <v>1</v>
      </c>
      <c r="C68" s="2" t="s">
        <v>35</v>
      </c>
      <c r="D68" s="6" t="s">
        <v>9</v>
      </c>
      <c r="E68" s="16">
        <f>1.3*1.034</f>
        <v>1.3442000000000001</v>
      </c>
    </row>
    <row r="69" spans="1:5" x14ac:dyDescent="0.25">
      <c r="A69" s="19" t="s">
        <v>77</v>
      </c>
      <c r="B69" s="1">
        <v>1</v>
      </c>
      <c r="C69" s="2" t="s">
        <v>37</v>
      </c>
      <c r="D69" s="6" t="s">
        <v>9</v>
      </c>
      <c r="E69" s="16">
        <f>2.6*1.99</f>
        <v>5.1740000000000004</v>
      </c>
    </row>
    <row r="70" spans="1:5" x14ac:dyDescent="0.25">
      <c r="A70" s="19" t="s">
        <v>78</v>
      </c>
      <c r="B70" s="1">
        <v>1</v>
      </c>
      <c r="C70" s="2" t="s">
        <v>39</v>
      </c>
      <c r="D70" s="6" t="s">
        <v>9</v>
      </c>
      <c r="E70" s="16">
        <f>1.13*1.05</f>
        <v>1.1864999999999999</v>
      </c>
    </row>
    <row r="71" spans="1:5" x14ac:dyDescent="0.25">
      <c r="A71" s="19" t="s">
        <v>79</v>
      </c>
      <c r="B71" s="1">
        <v>1</v>
      </c>
      <c r="C71" s="2" t="s">
        <v>39</v>
      </c>
      <c r="D71" s="6" t="s">
        <v>9</v>
      </c>
      <c r="E71" s="16">
        <f>1.13*1.05</f>
        <v>1.1864999999999999</v>
      </c>
    </row>
    <row r="72" spans="1:5" s="9" customFormat="1" x14ac:dyDescent="0.25">
      <c r="A72" s="19" t="s">
        <v>183</v>
      </c>
      <c r="B72" s="1">
        <v>1</v>
      </c>
      <c r="C72" s="2" t="s">
        <v>133</v>
      </c>
      <c r="D72" s="6" t="s">
        <v>9</v>
      </c>
      <c r="E72" s="16">
        <v>1.65</v>
      </c>
    </row>
    <row r="73" spans="1:5" x14ac:dyDescent="0.25">
      <c r="A73" s="19" t="s">
        <v>80</v>
      </c>
      <c r="B73" s="1">
        <v>1</v>
      </c>
      <c r="C73" s="2" t="s">
        <v>51</v>
      </c>
      <c r="D73" s="6" t="s">
        <v>9</v>
      </c>
      <c r="E73" s="16">
        <v>28.9</v>
      </c>
    </row>
    <row r="74" spans="1:5" x14ac:dyDescent="0.25">
      <c r="A74" s="19" t="s">
        <v>185</v>
      </c>
      <c r="B74" s="1">
        <v>1</v>
      </c>
      <c r="C74" s="2" t="s">
        <v>186</v>
      </c>
      <c r="D74" s="6" t="s">
        <v>160</v>
      </c>
      <c r="E74" s="16">
        <v>7.5</v>
      </c>
    </row>
    <row r="75" spans="1:5" s="9" customFormat="1" x14ac:dyDescent="0.25">
      <c r="A75" s="19" t="s">
        <v>81</v>
      </c>
      <c r="B75" s="1">
        <v>1</v>
      </c>
      <c r="C75" s="2" t="s">
        <v>72</v>
      </c>
      <c r="D75" s="6" t="s">
        <v>9</v>
      </c>
      <c r="E75" s="16">
        <v>190</v>
      </c>
    </row>
    <row r="76" spans="1:5" x14ac:dyDescent="0.25">
      <c r="A76" s="19" t="s">
        <v>81</v>
      </c>
      <c r="B76" s="1">
        <v>1</v>
      </c>
      <c r="C76" s="2" t="s">
        <v>72</v>
      </c>
      <c r="D76" s="6" t="s">
        <v>61</v>
      </c>
      <c r="E76" s="16">
        <v>180</v>
      </c>
    </row>
    <row r="77" spans="1:5" x14ac:dyDescent="0.25">
      <c r="A77" s="19"/>
      <c r="B77" s="1"/>
      <c r="C77" s="2"/>
      <c r="D77" s="6"/>
      <c r="E77" s="16"/>
    </row>
    <row r="78" spans="1:5" x14ac:dyDescent="0.25">
      <c r="A78" s="19" t="s">
        <v>82</v>
      </c>
      <c r="B78" s="1">
        <v>2</v>
      </c>
      <c r="C78" s="2" t="s">
        <v>46</v>
      </c>
      <c r="D78" s="6" t="s">
        <v>9</v>
      </c>
      <c r="E78" s="16">
        <v>285</v>
      </c>
    </row>
    <row r="79" spans="1:5" x14ac:dyDescent="0.25">
      <c r="A79" s="19" t="s">
        <v>189</v>
      </c>
      <c r="B79" s="1">
        <v>2</v>
      </c>
      <c r="C79" s="2" t="s">
        <v>128</v>
      </c>
      <c r="D79" s="6" t="s">
        <v>160</v>
      </c>
      <c r="E79" s="16">
        <v>10</v>
      </c>
    </row>
    <row r="80" spans="1:5" x14ac:dyDescent="0.25">
      <c r="A80" s="19" t="s">
        <v>190</v>
      </c>
      <c r="B80" s="1">
        <v>2</v>
      </c>
      <c r="C80" s="2" t="s">
        <v>181</v>
      </c>
      <c r="D80" s="6" t="s">
        <v>160</v>
      </c>
      <c r="E80" s="16">
        <v>4.5</v>
      </c>
    </row>
    <row r="81" spans="1:5" x14ac:dyDescent="0.25">
      <c r="A81" s="19" t="s">
        <v>83</v>
      </c>
      <c r="B81" s="1">
        <v>2</v>
      </c>
      <c r="C81" s="2" t="s">
        <v>60</v>
      </c>
      <c r="D81" s="6" t="s">
        <v>61</v>
      </c>
      <c r="E81" s="16">
        <v>63.17</v>
      </c>
    </row>
    <row r="82" spans="1:5" x14ac:dyDescent="0.25">
      <c r="A82" s="19" t="s">
        <v>84</v>
      </c>
      <c r="B82" s="1">
        <v>2</v>
      </c>
      <c r="C82" s="2" t="s">
        <v>31</v>
      </c>
      <c r="D82" s="6" t="s">
        <v>9</v>
      </c>
      <c r="E82" s="16">
        <f>1.425*4.497</f>
        <v>6.4082249999999998</v>
      </c>
    </row>
    <row r="83" spans="1:5" x14ac:dyDescent="0.25">
      <c r="A83" s="19" t="s">
        <v>85</v>
      </c>
      <c r="B83" s="1">
        <v>2</v>
      </c>
      <c r="C83" s="2" t="s">
        <v>33</v>
      </c>
      <c r="D83" s="6" t="s">
        <v>9</v>
      </c>
      <c r="E83" s="16">
        <f>4.375*2.518-E84</f>
        <v>9.9347499999999993</v>
      </c>
    </row>
    <row r="84" spans="1:5" x14ac:dyDescent="0.25">
      <c r="A84" s="19" t="s">
        <v>86</v>
      </c>
      <c r="B84" s="1">
        <v>2</v>
      </c>
      <c r="C84" s="2" t="s">
        <v>35</v>
      </c>
      <c r="D84" s="6" t="s">
        <v>9</v>
      </c>
      <c r="E84" s="16">
        <f>1.05*1.03</f>
        <v>1.0815000000000001</v>
      </c>
    </row>
    <row r="85" spans="1:5" x14ac:dyDescent="0.25">
      <c r="A85" s="19" t="s">
        <v>87</v>
      </c>
      <c r="B85" s="1">
        <v>2</v>
      </c>
      <c r="C85" s="2" t="s">
        <v>37</v>
      </c>
      <c r="D85" s="6" t="s">
        <v>9</v>
      </c>
      <c r="E85" s="16">
        <f>4.497*1.47</f>
        <v>6.6105899999999993</v>
      </c>
    </row>
    <row r="86" spans="1:5" x14ac:dyDescent="0.25">
      <c r="A86" s="19" t="s">
        <v>88</v>
      </c>
      <c r="B86" s="1">
        <v>2</v>
      </c>
      <c r="C86" s="2" t="s">
        <v>39</v>
      </c>
      <c r="D86" s="6" t="s">
        <v>9</v>
      </c>
      <c r="E86" s="16">
        <f>1.034*1.1</f>
        <v>1.1374000000000002</v>
      </c>
    </row>
    <row r="87" spans="1:5" x14ac:dyDescent="0.25">
      <c r="A87" s="19" t="s">
        <v>89</v>
      </c>
      <c r="B87" s="1">
        <v>2</v>
      </c>
      <c r="C87" s="2" t="s">
        <v>39</v>
      </c>
      <c r="D87" s="6" t="s">
        <v>9</v>
      </c>
      <c r="E87" s="16">
        <f>1.034*1.1</f>
        <v>1.1374000000000002</v>
      </c>
    </row>
    <row r="88" spans="1:5" x14ac:dyDescent="0.25">
      <c r="A88" s="19" t="s">
        <v>90</v>
      </c>
      <c r="B88" s="1">
        <v>2</v>
      </c>
      <c r="C88" s="2" t="s">
        <v>39</v>
      </c>
      <c r="D88" s="6" t="s">
        <v>9</v>
      </c>
      <c r="E88" s="16">
        <f>1.034*1.1</f>
        <v>1.1374000000000002</v>
      </c>
    </row>
    <row r="89" spans="1:5" x14ac:dyDescent="0.25">
      <c r="A89" s="19" t="s">
        <v>91</v>
      </c>
      <c r="B89" s="1">
        <v>2</v>
      </c>
      <c r="C89" s="2" t="s">
        <v>187</v>
      </c>
      <c r="D89" s="6" t="s">
        <v>9</v>
      </c>
      <c r="E89" s="16">
        <v>25.64</v>
      </c>
    </row>
    <row r="90" spans="1:5" x14ac:dyDescent="0.25">
      <c r="A90" s="19" t="s">
        <v>92</v>
      </c>
      <c r="B90" s="1">
        <v>2</v>
      </c>
      <c r="C90" s="2" t="s">
        <v>127</v>
      </c>
      <c r="D90" s="6" t="s">
        <v>61</v>
      </c>
      <c r="E90" s="16">
        <v>71.67</v>
      </c>
    </row>
    <row r="91" spans="1:5" x14ac:dyDescent="0.25">
      <c r="A91" s="19" t="s">
        <v>93</v>
      </c>
      <c r="B91" s="1">
        <v>2</v>
      </c>
      <c r="C91" s="2" t="s">
        <v>124</v>
      </c>
      <c r="D91" s="6" t="s">
        <v>61</v>
      </c>
      <c r="E91" s="16">
        <v>15.06</v>
      </c>
    </row>
    <row r="92" spans="1:5" x14ac:dyDescent="0.25">
      <c r="A92" s="19" t="s">
        <v>94</v>
      </c>
      <c r="B92" s="1">
        <v>2</v>
      </c>
      <c r="C92" s="2" t="s">
        <v>46</v>
      </c>
      <c r="D92" s="6" t="s">
        <v>9</v>
      </c>
      <c r="E92" s="16">
        <v>11.97</v>
      </c>
    </row>
    <row r="93" spans="1:5" x14ac:dyDescent="0.25">
      <c r="A93" s="19" t="s">
        <v>95</v>
      </c>
      <c r="B93" s="1">
        <v>2</v>
      </c>
      <c r="C93" s="2" t="s">
        <v>72</v>
      </c>
      <c r="D93" s="6" t="s">
        <v>9</v>
      </c>
      <c r="E93" s="16">
        <v>210</v>
      </c>
    </row>
    <row r="94" spans="1:5" x14ac:dyDescent="0.25">
      <c r="A94" s="19" t="s">
        <v>95</v>
      </c>
      <c r="B94" s="1">
        <v>2</v>
      </c>
      <c r="C94" s="2" t="s">
        <v>72</v>
      </c>
      <c r="D94" s="6" t="s">
        <v>61</v>
      </c>
      <c r="E94" s="16">
        <v>150</v>
      </c>
    </row>
    <row r="95" spans="1:5" x14ac:dyDescent="0.25">
      <c r="A95" s="19" t="s">
        <v>96</v>
      </c>
      <c r="B95" s="1">
        <v>2</v>
      </c>
      <c r="C95" s="2" t="s">
        <v>97</v>
      </c>
      <c r="D95" s="6" t="s">
        <v>9</v>
      </c>
      <c r="E95" s="16">
        <v>32.79</v>
      </c>
    </row>
    <row r="96" spans="1:5" x14ac:dyDescent="0.25">
      <c r="A96" s="19" t="s">
        <v>98</v>
      </c>
      <c r="B96" s="1">
        <v>2</v>
      </c>
      <c r="C96" s="2" t="s">
        <v>33</v>
      </c>
      <c r="D96" s="6" t="s">
        <v>9</v>
      </c>
      <c r="E96" s="16">
        <f>2.7*3.2-E97</f>
        <v>7.2958000000000007</v>
      </c>
    </row>
    <row r="97" spans="1:5" x14ac:dyDescent="0.25">
      <c r="A97" s="19" t="s">
        <v>99</v>
      </c>
      <c r="B97" s="1">
        <v>2</v>
      </c>
      <c r="C97" s="2" t="s">
        <v>35</v>
      </c>
      <c r="D97" s="6" t="s">
        <v>9</v>
      </c>
      <c r="E97" s="16">
        <f>1.3*1.034</f>
        <v>1.3442000000000001</v>
      </c>
    </row>
    <row r="98" spans="1:5" x14ac:dyDescent="0.25">
      <c r="A98" s="19" t="s">
        <v>100</v>
      </c>
      <c r="B98" s="1">
        <v>2</v>
      </c>
      <c r="C98" s="2" t="s">
        <v>37</v>
      </c>
      <c r="D98" s="6" t="s">
        <v>9</v>
      </c>
      <c r="E98" s="16">
        <f>2.6*1.99</f>
        <v>5.1740000000000004</v>
      </c>
    </row>
    <row r="99" spans="1:5" x14ac:dyDescent="0.25">
      <c r="A99" s="19" t="s">
        <v>101</v>
      </c>
      <c r="B99" s="1">
        <v>2</v>
      </c>
      <c r="C99" s="2" t="s">
        <v>39</v>
      </c>
      <c r="D99" s="6" t="s">
        <v>9</v>
      </c>
      <c r="E99" s="16">
        <f>1.13*1.05</f>
        <v>1.1864999999999999</v>
      </c>
    </row>
    <row r="100" spans="1:5" x14ac:dyDescent="0.25">
      <c r="A100" s="19" t="s">
        <v>102</v>
      </c>
      <c r="B100" s="1">
        <v>2</v>
      </c>
      <c r="C100" s="2" t="s">
        <v>39</v>
      </c>
      <c r="D100" s="6" t="s">
        <v>9</v>
      </c>
      <c r="E100" s="16">
        <f>1.13*1.05</f>
        <v>1.1864999999999999</v>
      </c>
    </row>
    <row r="101" spans="1:5" s="9" customFormat="1" x14ac:dyDescent="0.25">
      <c r="A101" s="19" t="s">
        <v>188</v>
      </c>
      <c r="B101" s="1">
        <v>2</v>
      </c>
      <c r="C101" s="2" t="s">
        <v>133</v>
      </c>
      <c r="D101" s="6" t="s">
        <v>9</v>
      </c>
      <c r="E101" s="16">
        <v>1.65</v>
      </c>
    </row>
    <row r="102" spans="1:5" x14ac:dyDescent="0.25">
      <c r="A102" s="19" t="s">
        <v>103</v>
      </c>
      <c r="B102" s="1">
        <v>2</v>
      </c>
      <c r="C102" s="2" t="s">
        <v>51</v>
      </c>
      <c r="D102" s="6" t="s">
        <v>9</v>
      </c>
      <c r="E102" s="16">
        <v>28.9</v>
      </c>
    </row>
    <row r="103" spans="1:5" x14ac:dyDescent="0.25">
      <c r="A103" s="19" t="s">
        <v>191</v>
      </c>
      <c r="B103" s="1">
        <v>2</v>
      </c>
      <c r="C103" s="2" t="s">
        <v>128</v>
      </c>
      <c r="D103" s="6" t="s">
        <v>160</v>
      </c>
      <c r="E103" s="16">
        <v>7.5</v>
      </c>
    </row>
    <row r="104" spans="1:5" x14ac:dyDescent="0.25">
      <c r="A104" s="19" t="s">
        <v>104</v>
      </c>
      <c r="B104" s="1">
        <v>2</v>
      </c>
      <c r="C104" s="2" t="s">
        <v>72</v>
      </c>
      <c r="D104" s="6" t="s">
        <v>9</v>
      </c>
      <c r="E104" s="16">
        <v>135</v>
      </c>
    </row>
    <row r="105" spans="1:5" x14ac:dyDescent="0.25">
      <c r="A105" s="19" t="s">
        <v>104</v>
      </c>
      <c r="B105" s="1">
        <v>2</v>
      </c>
      <c r="C105" s="2" t="s">
        <v>72</v>
      </c>
      <c r="D105" s="6" t="s">
        <v>61</v>
      </c>
      <c r="E105" s="16">
        <v>231</v>
      </c>
    </row>
    <row r="106" spans="1:5" x14ac:dyDescent="0.25">
      <c r="A106" s="19"/>
      <c r="B106" s="1"/>
      <c r="C106" s="2"/>
      <c r="D106" s="6"/>
      <c r="E106" s="16"/>
    </row>
    <row r="107" spans="1:5" x14ac:dyDescent="0.25">
      <c r="A107" s="19" t="s">
        <v>105</v>
      </c>
      <c r="B107" s="1">
        <v>3</v>
      </c>
      <c r="C107" s="2" t="s">
        <v>46</v>
      </c>
      <c r="D107" s="6" t="s">
        <v>9</v>
      </c>
      <c r="E107" s="16">
        <v>287.47000000000003</v>
      </c>
    </row>
    <row r="108" spans="1:5" x14ac:dyDescent="0.25">
      <c r="A108" s="19" t="s">
        <v>192</v>
      </c>
      <c r="B108" s="1">
        <v>3</v>
      </c>
      <c r="C108" s="2" t="s">
        <v>181</v>
      </c>
      <c r="D108" s="6" t="s">
        <v>160</v>
      </c>
      <c r="E108" s="16">
        <v>4.5</v>
      </c>
    </row>
    <row r="109" spans="1:5" x14ac:dyDescent="0.25">
      <c r="A109" s="19" t="s">
        <v>106</v>
      </c>
      <c r="B109" s="1">
        <v>3</v>
      </c>
      <c r="C109" s="2" t="s">
        <v>118</v>
      </c>
      <c r="D109" s="6" t="s">
        <v>61</v>
      </c>
      <c r="E109" s="16">
        <v>63.17</v>
      </c>
    </row>
    <row r="110" spans="1:5" x14ac:dyDescent="0.25">
      <c r="A110" s="19" t="s">
        <v>107</v>
      </c>
      <c r="B110" s="1">
        <v>3</v>
      </c>
      <c r="C110" s="2" t="s">
        <v>31</v>
      </c>
      <c r="D110" s="6" t="s">
        <v>9</v>
      </c>
      <c r="E110" s="16">
        <f>1.425*4.497</f>
        <v>6.4082249999999998</v>
      </c>
    </row>
    <row r="111" spans="1:5" x14ac:dyDescent="0.25">
      <c r="A111" s="19" t="s">
        <v>108</v>
      </c>
      <c r="B111" s="1">
        <v>3</v>
      </c>
      <c r="C111" s="2" t="s">
        <v>33</v>
      </c>
      <c r="D111" s="6" t="s">
        <v>9</v>
      </c>
      <c r="E111" s="16">
        <f>4.375*2.518-E112</f>
        <v>9.9347499999999993</v>
      </c>
    </row>
    <row r="112" spans="1:5" x14ac:dyDescent="0.25">
      <c r="A112" s="19" t="s">
        <v>109</v>
      </c>
      <c r="B112" s="1">
        <v>3</v>
      </c>
      <c r="C112" s="2" t="s">
        <v>35</v>
      </c>
      <c r="D112" s="6" t="s">
        <v>9</v>
      </c>
      <c r="E112" s="16">
        <f>1.05*1.03</f>
        <v>1.0815000000000001</v>
      </c>
    </row>
    <row r="113" spans="1:5" x14ac:dyDescent="0.25">
      <c r="A113" s="19" t="s">
        <v>110</v>
      </c>
      <c r="B113" s="1">
        <v>3</v>
      </c>
      <c r="C113" s="2" t="s">
        <v>37</v>
      </c>
      <c r="D113" s="6" t="s">
        <v>9</v>
      </c>
      <c r="E113" s="16">
        <f>4.497*1.47</f>
        <v>6.6105899999999993</v>
      </c>
    </row>
    <row r="114" spans="1:5" x14ac:dyDescent="0.25">
      <c r="A114" s="19" t="s">
        <v>111</v>
      </c>
      <c r="B114" s="1">
        <v>3</v>
      </c>
      <c r="C114" s="2" t="s">
        <v>39</v>
      </c>
      <c r="D114" s="6" t="s">
        <v>9</v>
      </c>
      <c r="E114" s="16">
        <f>1.034*1.1</f>
        <v>1.1374000000000002</v>
      </c>
    </row>
    <row r="115" spans="1:5" x14ac:dyDescent="0.25">
      <c r="A115" s="19" t="s">
        <v>112</v>
      </c>
      <c r="B115" s="1">
        <v>3</v>
      </c>
      <c r="C115" s="2" t="s">
        <v>39</v>
      </c>
      <c r="D115" s="6" t="s">
        <v>9</v>
      </c>
      <c r="E115" s="16">
        <f>1.034*1.1</f>
        <v>1.1374000000000002</v>
      </c>
    </row>
    <row r="116" spans="1:5" x14ac:dyDescent="0.25">
      <c r="A116" s="19" t="s">
        <v>113</v>
      </c>
      <c r="B116" s="1">
        <v>3</v>
      </c>
      <c r="C116" s="2" t="s">
        <v>39</v>
      </c>
      <c r="D116" s="6" t="s">
        <v>9</v>
      </c>
      <c r="E116" s="16">
        <f>1.034*1.1</f>
        <v>1.1374000000000002</v>
      </c>
    </row>
    <row r="117" spans="1:5" x14ac:dyDescent="0.25">
      <c r="A117" s="19" t="s">
        <v>114</v>
      </c>
      <c r="B117" s="1">
        <v>3</v>
      </c>
      <c r="C117" s="2" t="s">
        <v>134</v>
      </c>
      <c r="D117" s="6" t="s">
        <v>61</v>
      </c>
      <c r="E117" s="16">
        <v>58.21</v>
      </c>
    </row>
    <row r="118" spans="1:5" x14ac:dyDescent="0.25">
      <c r="A118" s="19" t="s">
        <v>115</v>
      </c>
      <c r="B118" s="1">
        <v>3</v>
      </c>
      <c r="C118" s="2" t="s">
        <v>46</v>
      </c>
      <c r="D118" s="6" t="s">
        <v>9</v>
      </c>
      <c r="E118" s="16">
        <v>9.5299999999999994</v>
      </c>
    </row>
    <row r="119" spans="1:5" x14ac:dyDescent="0.25">
      <c r="A119" s="19" t="s">
        <v>116</v>
      </c>
      <c r="B119" s="1">
        <v>3</v>
      </c>
      <c r="C119" s="2" t="s">
        <v>193</v>
      </c>
      <c r="D119" s="6" t="s">
        <v>9</v>
      </c>
      <c r="E119" s="16">
        <v>259.54000000000002</v>
      </c>
    </row>
    <row r="120" spans="1:5" x14ac:dyDescent="0.25">
      <c r="A120" s="19" t="s">
        <v>117</v>
      </c>
      <c r="B120" s="1">
        <v>3</v>
      </c>
      <c r="C120" s="2" t="s">
        <v>51</v>
      </c>
      <c r="D120" s="6" t="s">
        <v>9</v>
      </c>
      <c r="E120" s="16">
        <v>37.18</v>
      </c>
    </row>
    <row r="121" spans="1:5" s="12" customFormat="1" x14ac:dyDescent="0.25">
      <c r="A121" s="19" t="s">
        <v>135</v>
      </c>
      <c r="B121" s="1">
        <v>3</v>
      </c>
      <c r="C121" s="2" t="s">
        <v>15</v>
      </c>
      <c r="D121" s="2" t="s">
        <v>9</v>
      </c>
      <c r="E121" s="2">
        <v>24</v>
      </c>
    </row>
    <row r="122" spans="1:5" s="12" customFormat="1" x14ac:dyDescent="0.25">
      <c r="A122" s="19" t="s">
        <v>136</v>
      </c>
      <c r="B122" s="26">
        <v>3</v>
      </c>
      <c r="C122" s="2" t="s">
        <v>140</v>
      </c>
      <c r="D122" s="2" t="s">
        <v>9</v>
      </c>
      <c r="E122" s="2">
        <v>30.11</v>
      </c>
    </row>
    <row r="123" spans="1:5" s="12" customFormat="1" x14ac:dyDescent="0.25">
      <c r="A123" s="19" t="s">
        <v>137</v>
      </c>
      <c r="B123" s="26">
        <v>3</v>
      </c>
      <c r="C123" s="2" t="s">
        <v>194</v>
      </c>
      <c r="D123" s="2" t="s">
        <v>9</v>
      </c>
      <c r="E123" s="2">
        <v>49.22</v>
      </c>
    </row>
    <row r="124" spans="1:5" s="12" customFormat="1" x14ac:dyDescent="0.25">
      <c r="A124" s="19" t="s">
        <v>138</v>
      </c>
      <c r="B124" s="26">
        <v>3</v>
      </c>
      <c r="C124" s="2" t="s">
        <v>141</v>
      </c>
      <c r="D124" s="2" t="s">
        <v>9</v>
      </c>
      <c r="E124" s="2">
        <v>19</v>
      </c>
    </row>
    <row r="125" spans="1:5" s="12" customFormat="1" x14ac:dyDescent="0.25">
      <c r="A125" s="19" t="s">
        <v>139</v>
      </c>
      <c r="B125" s="26">
        <v>3</v>
      </c>
      <c r="C125" s="2" t="s">
        <v>142</v>
      </c>
      <c r="D125" s="2" t="s">
        <v>9</v>
      </c>
      <c r="E125" s="2">
        <v>24.26</v>
      </c>
    </row>
    <row r="126" spans="1:5" s="12" customFormat="1" x14ac:dyDescent="0.25">
      <c r="A126" s="19" t="s">
        <v>143</v>
      </c>
      <c r="B126" s="26">
        <v>3</v>
      </c>
      <c r="C126" s="2" t="s">
        <v>15</v>
      </c>
      <c r="D126" s="2" t="s">
        <v>9</v>
      </c>
      <c r="E126" s="2">
        <v>20.11</v>
      </c>
    </row>
    <row r="127" spans="1:5" s="12" customFormat="1" x14ac:dyDescent="0.25">
      <c r="A127" s="19" t="s">
        <v>144</v>
      </c>
      <c r="B127" s="26">
        <v>3</v>
      </c>
      <c r="C127" s="2" t="s">
        <v>146</v>
      </c>
      <c r="D127" s="2" t="s">
        <v>9</v>
      </c>
      <c r="E127" s="2">
        <v>29.81</v>
      </c>
    </row>
    <row r="128" spans="1:5" s="12" customFormat="1" x14ac:dyDescent="0.25">
      <c r="A128" s="19" t="s">
        <v>145</v>
      </c>
      <c r="B128" s="26">
        <v>3</v>
      </c>
      <c r="C128" s="2" t="s">
        <v>147</v>
      </c>
      <c r="D128" s="2" t="s">
        <v>9</v>
      </c>
      <c r="E128" s="2">
        <v>55.15</v>
      </c>
    </row>
    <row r="129" spans="1:5" x14ac:dyDescent="0.25">
      <c r="A129" s="19"/>
      <c r="B129" s="9"/>
      <c r="C129" s="2"/>
      <c r="D129" s="2"/>
      <c r="E129" s="2"/>
    </row>
    <row r="130" spans="1:5" x14ac:dyDescent="0.25">
      <c r="A130" s="27"/>
      <c r="B130" s="1" t="s">
        <v>148</v>
      </c>
      <c r="C130" s="2" t="s">
        <v>149</v>
      </c>
      <c r="D130" s="2" t="s">
        <v>131</v>
      </c>
      <c r="E13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Zonder 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Klosters</dc:creator>
  <cp:lastModifiedBy>Wetsus, Inkoop</cp:lastModifiedBy>
  <dcterms:created xsi:type="dcterms:W3CDTF">2014-09-30T04:42:12Z</dcterms:created>
  <dcterms:modified xsi:type="dcterms:W3CDTF">2022-07-12T14:21:51Z</dcterms:modified>
</cp:coreProperties>
</file>