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7 Categorie Management\Catering en Warme Dranken\02. Aanbestedingen\2.4 Klein Keukenmaterialen\Defensie\2. Aanbestedingsdocument\Publicatie\"/>
    </mc:Choice>
  </mc:AlternateContent>
  <xr:revisionPtr revIDLastSave="0" documentId="13_ncr:1_{B1B02750-EE8C-4D8F-A7E7-EA21BCCD2F5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Blad1" sheetId="1" r:id="rId1"/>
  </sheets>
  <definedNames>
    <definedName name="_xlnm._FilterDatabase" localSheetId="0" hidden="1">Blad1!$A$9:$K$9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11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3" i="1"/>
  <c r="M37" i="1" l="1"/>
  <c r="M33" i="1"/>
  <c r="M29" i="1"/>
  <c r="M25" i="1"/>
  <c r="M21" i="1"/>
  <c r="M17" i="1"/>
  <c r="M13" i="1"/>
  <c r="M35" i="1"/>
  <c r="M31" i="1"/>
  <c r="M27" i="1"/>
  <c r="M23" i="1"/>
  <c r="M19" i="1"/>
  <c r="M15" i="1"/>
  <c r="M11" i="1"/>
  <c r="K44" i="1"/>
  <c r="M43" i="1"/>
  <c r="M44" i="1" s="1"/>
  <c r="M34" i="1"/>
  <c r="M30" i="1"/>
  <c r="M26" i="1"/>
  <c r="M22" i="1"/>
  <c r="M18" i="1"/>
  <c r="M14" i="1"/>
  <c r="M36" i="1"/>
  <c r="M32" i="1"/>
  <c r="M28" i="1"/>
  <c r="M24" i="1"/>
  <c r="M20" i="1"/>
  <c r="M16" i="1"/>
  <c r="M12" i="1"/>
  <c r="K38" i="1"/>
  <c r="M38" i="1" l="1"/>
  <c r="M39" i="1" s="1"/>
  <c r="K39" i="1"/>
  <c r="K48" i="1" s="1"/>
  <c r="L52" i="1" l="1"/>
  <c r="L53" i="1" s="1"/>
  <c r="M48" i="1"/>
  <c r="L51" i="1" s="1"/>
</calcChain>
</file>

<file path=xl/sharedStrings.xml><?xml version="1.0" encoding="utf-8"?>
<sst xmlns="http://schemas.openxmlformats.org/spreadsheetml/2006/main" count="202" uniqueCount="153">
  <si>
    <t>Omschrijving</t>
  </si>
  <si>
    <t>Maatvoering</t>
  </si>
  <si>
    <t>Inhoud</t>
  </si>
  <si>
    <t>Type</t>
  </si>
  <si>
    <t xml:space="preserve">Reken eenheid </t>
  </si>
  <si>
    <t>per stuk</t>
  </si>
  <si>
    <t>Reken eenheid</t>
  </si>
  <si>
    <t>Fictieve afname</t>
  </si>
  <si>
    <t>Prijs per eenheid</t>
  </si>
  <si>
    <t>Totaalprijs</t>
  </si>
  <si>
    <t xml:space="preserve"> </t>
  </si>
  <si>
    <t>Let op!</t>
  </si>
  <si>
    <t>Inschrijver dient alleen de grijze cellen in te vullen.</t>
  </si>
  <si>
    <t>Alle prijzen dienen excl. BTW, maar incl. alle overige kosten te zijn.</t>
  </si>
  <si>
    <t>Alle prijzen dienen in € te zijn.</t>
  </si>
  <si>
    <t>Snijmachine vlees</t>
  </si>
  <si>
    <t>Warmhoudvitrine opzet los</t>
  </si>
  <si>
    <t>Gastrobuffet warm stekkerklaar</t>
  </si>
  <si>
    <t>Warmhoudplaat pro</t>
  </si>
  <si>
    <t>Soup Well soepketel</t>
  </si>
  <si>
    <t>Hetelucht oven pro</t>
  </si>
  <si>
    <t>Bakplaat opzet model pro</t>
  </si>
  <si>
    <t>Inductie kookplaat opzet model pro</t>
  </si>
  <si>
    <t>Friteuse opzet model pro</t>
  </si>
  <si>
    <t>Contactgrill opzet pro</t>
  </si>
  <si>
    <t>Inductiewok opzet model pro</t>
  </si>
  <si>
    <t>Snijmachine groente</t>
  </si>
  <si>
    <t>Vaccumeermachine pro</t>
  </si>
  <si>
    <t>Afvalkoeler</t>
  </si>
  <si>
    <t>Fustenkoeling stekker</t>
  </si>
  <si>
    <t>Waterkoeler STKR</t>
  </si>
  <si>
    <t>Drinkwaterkoeler</t>
  </si>
  <si>
    <t>IJsblokjesmachine</t>
  </si>
  <si>
    <t>Schilferijsmachine</t>
  </si>
  <si>
    <t>Gastrobuffet koud (saladebar) stekkerklaar</t>
  </si>
  <si>
    <t>Koelvitrine opzet stkr</t>
  </si>
  <si>
    <t>InrijKoelkast stkr pro</t>
  </si>
  <si>
    <t>Koelkast glazen deur stkr pro</t>
  </si>
  <si>
    <t>Wijnkoelkast stkr</t>
  </si>
  <si>
    <t>Barkoeling</t>
  </si>
  <si>
    <t>Flessenkoeler stkr</t>
  </si>
  <si>
    <t>Melkdispencer</t>
  </si>
  <si>
    <t>Diepvrieskist stkr pro</t>
  </si>
  <si>
    <t>746x717x845mm (bxdxh)</t>
  </si>
  <si>
    <t>1494x650x1318mm (bxdxh)</t>
  </si>
  <si>
    <t>675x595x70/570mm (bxdxh)</t>
  </si>
  <si>
    <t xml:space="preserve">Inbouw. ø 312mm, 250mm hoog </t>
  </si>
  <si>
    <t>640x565x525mm (bxdxh)</t>
  </si>
  <si>
    <t>400x500x170mm (bxdxh)</t>
  </si>
  <si>
    <t>340x440x120mm (bxdxh)</t>
  </si>
  <si>
    <t>270x470x270mm (bxdxh)</t>
  </si>
  <si>
    <t>310x380x170mm (bxdxh)</t>
  </si>
  <si>
    <t>425x223x595mm (bxdxh)</t>
  </si>
  <si>
    <t>573x533x444mm (bxdxh)</t>
  </si>
  <si>
    <t>450x525x370mm (bxdxh)</t>
  </si>
  <si>
    <t>1020x870x1290/1700mm (bxdxh)</t>
  </si>
  <si>
    <t>750x801x1930mm (bxdxh)</t>
  </si>
  <si>
    <t>226x490x580mm (bxdxh)</t>
  </si>
  <si>
    <t>633x506x795/830mm (bxdxh)</t>
  </si>
  <si>
    <t>640x6400x800mm (bxdxh)</t>
  </si>
  <si>
    <t>1200x700/550x700mm (bxdxh)</t>
  </si>
  <si>
    <t>880x1088x2338mm (bxdxh)</t>
  </si>
  <si>
    <t>700x905x2125mm (bxdxh)</t>
  </si>
  <si>
    <t>747x759x1700mm (bxdxh)</t>
  </si>
  <si>
    <t>1434x520x840/880mm (bxdxh)</t>
  </si>
  <si>
    <t>675x435x1004mm (bxdxh)</t>
  </si>
  <si>
    <t>1674x776x908mm (bxdxh)</t>
  </si>
  <si>
    <t>4 x 1/1GN-200mm</t>
  </si>
  <si>
    <t>2/1GN</t>
  </si>
  <si>
    <t>10 ltr.</t>
  </si>
  <si>
    <t>4 x 2/3GN</t>
  </si>
  <si>
    <t>6 ltr.</t>
  </si>
  <si>
    <t>0 tot 24mm</t>
  </si>
  <si>
    <t xml:space="preserve">1 stuks afvalton 240 ltr. </t>
  </si>
  <si>
    <t>12 x 20 ltr. fust max ø 240mm</t>
  </si>
  <si>
    <t>10 ltr. per uur</t>
  </si>
  <si>
    <t>bunker 15 kg. / 44 kg. per 24 uur</t>
  </si>
  <si>
    <t>bunker 26 kg. / 65 kg. per 24 uur</t>
  </si>
  <si>
    <t>4 x 1/1GN</t>
  </si>
  <si>
    <t>300 ltr.</t>
  </si>
  <si>
    <t>1422 ltr. bruto</t>
  </si>
  <si>
    <t>610 ltr. bruto</t>
  </si>
  <si>
    <t>325 ltr. bruto</t>
  </si>
  <si>
    <t>344 x 30 cl. (max. ø 60mm)</t>
  </si>
  <si>
    <t>2 x 10 ltr.</t>
  </si>
  <si>
    <t>600 ltr. bruto</t>
  </si>
  <si>
    <t>Aansluiting</t>
  </si>
  <si>
    <t>230V / 2,04kW</t>
  </si>
  <si>
    <t>230V / 2000W + 1050W</t>
  </si>
  <si>
    <t>230V / 1,4kW</t>
  </si>
  <si>
    <t>230V / 350W</t>
  </si>
  <si>
    <t>230V / 2,6kW</t>
  </si>
  <si>
    <t>230V / 3,2kW</t>
  </si>
  <si>
    <t>230V / 3,5KW</t>
  </si>
  <si>
    <t>230V / 1,7kW</t>
  </si>
  <si>
    <t>230V / 3,1kW</t>
  </si>
  <si>
    <t>230V / 250W</t>
  </si>
  <si>
    <t>230V / 206W</t>
  </si>
  <si>
    <t>230V / 400W</t>
  </si>
  <si>
    <t>230V / 260W</t>
  </si>
  <si>
    <t>230V / 240W</t>
  </si>
  <si>
    <t>230V / 225W</t>
  </si>
  <si>
    <t>230V / 320W</t>
  </si>
  <si>
    <t>230V / 300W</t>
  </si>
  <si>
    <t>230V / 272W</t>
  </si>
  <si>
    <t>230V / 444W</t>
  </si>
  <si>
    <t>230V / 333W</t>
  </si>
  <si>
    <t>230V / 1A</t>
  </si>
  <si>
    <t>230V / 75W</t>
  </si>
  <si>
    <t>230V / 200W</t>
  </si>
  <si>
    <t>Correctief onderhoud</t>
  </si>
  <si>
    <t>Onderhoud</t>
  </si>
  <si>
    <t>per uur</t>
  </si>
  <si>
    <t>Nordcap KK240-1 of vergelijkbaar</t>
  </si>
  <si>
    <t>Hendi 3200 of vergelijkbaar</t>
  </si>
  <si>
    <t>Gamko E3/22MU84 of vergelijkbaar</t>
  </si>
  <si>
    <t>Milan Toast69.1240 of vergelijkbaar</t>
  </si>
  <si>
    <t>Liebherr GTL 6105 of vergelijkbaar</t>
  </si>
  <si>
    <t>Animo OptiCool 10445 of vergelijkbaar</t>
  </si>
  <si>
    <t>Gamko E3/22GMU84 of vergelijkbaar</t>
  </si>
  <si>
    <t>Berner BFSNK1 of vergelijkbaar</t>
  </si>
  <si>
    <t>Gamko FKV/12MU of vergelijkbaar</t>
  </si>
  <si>
    <t>AFINOX Essence 4x1/1GN of vergelijkbaar</t>
  </si>
  <si>
    <t>Afinox Essence 4x1/1GN of vergelijkbaar</t>
  </si>
  <si>
    <t>Alphatech REC023M of vergelijkbaar</t>
  </si>
  <si>
    <t>Hoshizaki IM-45CNE of vergelijkbaar</t>
  </si>
  <si>
    <t>Hendi 3500 of vergelijkbaar</t>
  </si>
  <si>
    <t>Gram Process K 1500 of vergelijkbaar</t>
  </si>
  <si>
    <t>Gram Eco Plus KG70CC of vergelijkbaar</t>
  </si>
  <si>
    <t>Groku  KV-1200 of vergelijkbaar</t>
  </si>
  <si>
    <t>Silver King SKMAJ2 of vergelijkbaar</t>
  </si>
  <si>
    <t>Hoshizaki FM-80 KE-N of vergelijkbaar</t>
  </si>
  <si>
    <t>Hällde RG-100 of vergelijkbaar</t>
  </si>
  <si>
    <t>Manconi 250 VK VE of vergelijkbaar</t>
  </si>
  <si>
    <t>Mobile Containing Soupwell of vergelijkbaar</t>
  </si>
  <si>
    <t>Henkelman Jumbo 30 of vergelijkbaar</t>
  </si>
  <si>
    <t>Jos ten Berg 80.2320 of vergelijkbaar</t>
  </si>
  <si>
    <t>GI STG-2 of vergelijkbaar</t>
  </si>
  <si>
    <t>Liebherr WKT 6451 of vergelijkbaar</t>
  </si>
  <si>
    <t>Merk / type aanwezig</t>
  </si>
  <si>
    <t>Kortingspercentage productgroep</t>
  </si>
  <si>
    <t>Inschrijfprijs</t>
  </si>
  <si>
    <t>TOTAAL Correctief onderhoud</t>
  </si>
  <si>
    <t>NVT</t>
  </si>
  <si>
    <t>Professioneel elektrisch horeca apparatuur</t>
  </si>
  <si>
    <t>TOTAAL Professioneel elektrisch horeca apparatuur</t>
  </si>
  <si>
    <t>SOM TOTAALPRIJS</t>
  </si>
  <si>
    <t>SOM INSCHRIJFPRIJS</t>
  </si>
  <si>
    <t>Uurtarief*</t>
  </si>
  <si>
    <t>Het afgegeven uurtarief en kostenopgave voor Correctief onderhoud is inclusief kosten voor klein materiaal.</t>
  </si>
  <si>
    <t>GEMIDDELD KORTINGSPERCENTAGE APPARATUUR (dit percentage dient u ook in mindering te brenen op uw catalogus prijzen Overig assortiment)</t>
  </si>
  <si>
    <t>BEOORDELINGSPRIJS (0,2 X GEMIDDELD KORTINGSPERCENTAGE X INSCHRIJFPRIJS APPARATUUR)+ (INSCHRIJFPRIJS ONDERHOUD)</t>
  </si>
  <si>
    <t>Bijlage 3b - Prijzenblad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</si>
</sst>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9"/>
      <color theme="1"/>
      <name val="Verdana"/>
      <family val="2"/>
    </font>
    <font>
      <b/>
      <sz val="11"/>
      <color theme="0"/>
      <name val="Verdana"/>
      <family val="2"/>
    </font>
    <font>
      <sz val="10"/>
      <color theme="5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Font="1" applyBorder="1"/>
    <xf numFmtId="0" fontId="4" fillId="0" borderId="1" xfId="0" applyFont="1" applyBorder="1"/>
    <xf numFmtId="0" fontId="1" fillId="2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0" fillId="0" borderId="7" xfId="0" applyFont="1" applyBorder="1"/>
    <xf numFmtId="44" fontId="0" fillId="0" borderId="1" xfId="0" applyNumberFormat="1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" xfId="0" applyFont="1" applyBorder="1" applyAlignment="1">
      <alignment vertical="top" wrapText="1"/>
    </xf>
    <xf numFmtId="0" fontId="0" fillId="0" borderId="13" xfId="0" applyFont="1" applyBorder="1"/>
    <xf numFmtId="0" fontId="0" fillId="0" borderId="9" xfId="0" applyFont="1" applyBorder="1"/>
    <xf numFmtId="0" fontId="4" fillId="0" borderId="9" xfId="0" applyFont="1" applyBorder="1"/>
    <xf numFmtId="0" fontId="5" fillId="0" borderId="11" xfId="0" applyFont="1" applyBorder="1"/>
    <xf numFmtId="0" fontId="5" fillId="0" borderId="7" xfId="0" applyFont="1" applyBorder="1"/>
    <xf numFmtId="0" fontId="0" fillId="0" borderId="14" xfId="0" applyFont="1" applyBorder="1"/>
    <xf numFmtId="0" fontId="0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1" xfId="0" applyFont="1" applyFill="1" applyBorder="1"/>
    <xf numFmtId="0" fontId="1" fillId="2" borderId="4" xfId="0" applyFont="1" applyFill="1" applyBorder="1" applyAlignment="1">
      <alignment vertical="center" wrapText="1"/>
    </xf>
    <xf numFmtId="9" fontId="2" fillId="5" borderId="30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2" fillId="3" borderId="31" xfId="0" applyFont="1" applyFill="1" applyBorder="1" applyAlignment="1">
      <alignment vertical="top"/>
    </xf>
    <xf numFmtId="0" fontId="9" fillId="0" borderId="32" xfId="0" applyFont="1" applyBorder="1" applyAlignment="1">
      <alignment wrapText="1"/>
    </xf>
    <xf numFmtId="44" fontId="0" fillId="0" borderId="32" xfId="0" applyNumberFormat="1" applyBorder="1"/>
    <xf numFmtId="0" fontId="0" fillId="0" borderId="33" xfId="0" applyBorder="1"/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2" xfId="0" applyNumberFormat="1" applyFont="1" applyBorder="1" applyAlignment="1">
      <alignment vertical="center" readingOrder="1"/>
    </xf>
    <xf numFmtId="1" fontId="3" fillId="0" borderId="2" xfId="0" applyNumberFormat="1" applyFont="1" applyBorder="1" applyAlignment="1">
      <alignment vertical="center" wrapText="1"/>
    </xf>
    <xf numFmtId="44" fontId="3" fillId="0" borderId="2" xfId="0" applyNumberFormat="1" applyFont="1" applyBorder="1" applyAlignment="1">
      <alignment horizontal="left" vertical="center"/>
    </xf>
    <xf numFmtId="9" fontId="3" fillId="4" borderId="2" xfId="1" applyFont="1" applyFill="1" applyBorder="1" applyAlignment="1">
      <alignment horizontal="right" vertical="center" wrapText="1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0" fontId="0" fillId="0" borderId="36" xfId="0" applyBorder="1"/>
    <xf numFmtId="9" fontId="3" fillId="4" borderId="2" xfId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13" xfId="0" applyBorder="1"/>
    <xf numFmtId="44" fontId="6" fillId="0" borderId="32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32" xfId="0" applyFont="1" applyBorder="1" applyAlignment="1">
      <alignment vertical="center" wrapText="1"/>
    </xf>
    <xf numFmtId="44" fontId="6" fillId="0" borderId="32" xfId="2" applyFont="1" applyBorder="1" applyAlignment="1">
      <alignment horizontal="center" vertical="center"/>
    </xf>
    <xf numFmtId="9" fontId="6" fillId="0" borderId="32" xfId="0" applyNumberFormat="1" applyFont="1" applyBorder="1" applyAlignment="1">
      <alignment horizontal="center" vertical="center"/>
    </xf>
    <xf numFmtId="0" fontId="6" fillId="0" borderId="32" xfId="2" applyNumberFormat="1" applyFont="1" applyBorder="1" applyAlignment="1">
      <alignment horizontal="center" vertical="center"/>
    </xf>
    <xf numFmtId="44" fontId="3" fillId="4" borderId="2" xfId="2" applyFont="1" applyFill="1" applyBorder="1" applyAlignment="1" applyProtection="1">
      <alignment horizontal="left" vertical="center" wrapText="1"/>
      <protection locked="0"/>
    </xf>
    <xf numFmtId="44" fontId="3" fillId="4" borderId="2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zoomScaleNormal="100" workbookViewId="0"/>
  </sheetViews>
  <sheetFormatPr defaultColWidth="9" defaultRowHeight="11.25" x14ac:dyDescent="0.15"/>
  <cols>
    <col min="1" max="1" width="20.875" style="1" customWidth="1"/>
    <col min="2" max="2" width="32.625" style="1" bestFit="1" customWidth="1"/>
    <col min="3" max="3" width="31.75" style="1" customWidth="1"/>
    <col min="4" max="4" width="28.75" style="1" customWidth="1"/>
    <col min="5" max="5" width="34.75" style="1" customWidth="1"/>
    <col min="6" max="6" width="20.875" style="1" customWidth="1"/>
    <col min="7" max="10" width="24.25" style="1" customWidth="1"/>
    <col min="11" max="11" width="22.875" style="1" customWidth="1"/>
    <col min="12" max="12" width="22.5" style="1" customWidth="1"/>
    <col min="13" max="13" width="26.75" style="1" customWidth="1"/>
    <col min="14" max="16384" width="9" style="1"/>
  </cols>
  <sheetData>
    <row r="1" spans="1:13" x14ac:dyDescent="0.15">
      <c r="A1" s="14" t="s">
        <v>152</v>
      </c>
      <c r="B1" s="9"/>
      <c r="C1" s="6"/>
      <c r="D1" s="6"/>
      <c r="E1" s="6"/>
      <c r="F1" s="6"/>
      <c r="G1" s="6"/>
      <c r="H1" s="10"/>
      <c r="I1" s="10"/>
      <c r="J1" s="10"/>
      <c r="K1" s="10"/>
    </row>
    <row r="2" spans="1:13" ht="12" thickBot="1" x14ac:dyDescent="0.2">
      <c r="A2" s="13"/>
      <c r="B2" s="18"/>
      <c r="C2" s="8"/>
      <c r="D2" s="8"/>
      <c r="E2" s="8"/>
      <c r="F2" s="8"/>
      <c r="G2" s="8"/>
      <c r="H2" s="10"/>
      <c r="I2" s="10"/>
      <c r="J2" s="10"/>
      <c r="K2" s="10"/>
    </row>
    <row r="3" spans="1:13" ht="12" thickBot="1" x14ac:dyDescent="0.2">
      <c r="A3" s="21" t="s">
        <v>11</v>
      </c>
      <c r="B3" s="22"/>
      <c r="C3" s="23"/>
      <c r="D3" s="23"/>
      <c r="E3" s="23"/>
      <c r="F3" s="23"/>
      <c r="G3" s="24"/>
      <c r="H3" s="17"/>
      <c r="I3" s="10"/>
      <c r="J3" s="10"/>
      <c r="K3" s="10"/>
    </row>
    <row r="4" spans="1:13" x14ac:dyDescent="0.15">
      <c r="A4" s="25" t="s">
        <v>12</v>
      </c>
      <c r="B4" s="19"/>
      <c r="C4" s="20"/>
      <c r="D4" s="20"/>
      <c r="E4" s="20"/>
      <c r="F4" s="20"/>
      <c r="G4" s="26"/>
      <c r="H4" s="17"/>
      <c r="I4" s="10"/>
      <c r="J4" s="10"/>
      <c r="K4" s="10"/>
    </row>
    <row r="5" spans="1:13" x14ac:dyDescent="0.15">
      <c r="A5" s="27" t="s">
        <v>13</v>
      </c>
      <c r="B5" s="15"/>
      <c r="C5" s="16"/>
      <c r="D5" s="16"/>
      <c r="E5" s="16"/>
      <c r="F5" s="16"/>
      <c r="G5" s="28"/>
      <c r="H5" s="17"/>
      <c r="I5" s="10"/>
      <c r="J5" s="10"/>
      <c r="K5" s="10"/>
    </row>
    <row r="6" spans="1:13" x14ac:dyDescent="0.15">
      <c r="A6" s="27" t="s">
        <v>14</v>
      </c>
      <c r="B6" s="15"/>
      <c r="C6" s="16"/>
      <c r="D6" s="16"/>
      <c r="E6" s="16"/>
      <c r="F6" s="16"/>
      <c r="G6" s="28"/>
      <c r="H6" s="17"/>
      <c r="I6" s="10"/>
      <c r="J6" s="10"/>
      <c r="K6" s="10"/>
    </row>
    <row r="7" spans="1:13" ht="12" thickBot="1" x14ac:dyDescent="0.2">
      <c r="A7" s="29" t="s">
        <v>149</v>
      </c>
      <c r="B7" s="30"/>
      <c r="C7" s="31"/>
      <c r="D7" s="31"/>
      <c r="E7" s="31"/>
      <c r="F7" s="31"/>
      <c r="G7" s="32"/>
      <c r="H7" s="17"/>
      <c r="I7" s="10"/>
      <c r="J7" s="10"/>
      <c r="K7" s="10"/>
    </row>
    <row r="8" spans="1:13" x14ac:dyDescent="0.15">
      <c r="A8" s="8"/>
      <c r="B8" s="9"/>
      <c r="C8" s="6"/>
      <c r="D8" s="6"/>
      <c r="E8" s="6"/>
      <c r="F8" s="6"/>
      <c r="G8" s="6"/>
      <c r="H8" s="10"/>
      <c r="I8" s="10"/>
      <c r="J8" s="10"/>
      <c r="K8" s="10"/>
    </row>
    <row r="9" spans="1:13" ht="42.75" x14ac:dyDescent="0.15">
      <c r="A9" s="3" t="s">
        <v>144</v>
      </c>
      <c r="B9" s="33" t="s">
        <v>0</v>
      </c>
      <c r="C9" s="34" t="s">
        <v>1</v>
      </c>
      <c r="D9" s="34" t="s">
        <v>2</v>
      </c>
      <c r="E9" s="34" t="s">
        <v>139</v>
      </c>
      <c r="F9" s="34" t="s">
        <v>3</v>
      </c>
      <c r="G9" s="34" t="s">
        <v>86</v>
      </c>
      <c r="H9" s="35" t="s">
        <v>6</v>
      </c>
      <c r="I9" s="35" t="s">
        <v>7</v>
      </c>
      <c r="J9" s="35" t="s">
        <v>8</v>
      </c>
      <c r="K9" s="36" t="s">
        <v>9</v>
      </c>
      <c r="L9" s="38" t="s">
        <v>140</v>
      </c>
      <c r="M9" s="38" t="s">
        <v>141</v>
      </c>
    </row>
    <row r="10" spans="1:13" s="37" customFormat="1" ht="14.25" x14ac:dyDescent="0.15">
      <c r="A10" s="5"/>
      <c r="B10" s="54"/>
      <c r="C10" s="54"/>
      <c r="D10" s="54"/>
      <c r="E10" s="54"/>
      <c r="F10" s="54"/>
      <c r="G10" s="54"/>
      <c r="H10" s="54"/>
      <c r="I10" s="54"/>
      <c r="J10" s="54"/>
      <c r="K10" s="55" t="s">
        <v>10</v>
      </c>
      <c r="L10" s="39">
        <v>0</v>
      </c>
      <c r="M10" s="56"/>
    </row>
    <row r="11" spans="1:13" s="37" customFormat="1" ht="12.75" x14ac:dyDescent="0.15">
      <c r="A11" s="4"/>
      <c r="B11" s="45" t="s">
        <v>28</v>
      </c>
      <c r="C11" s="46" t="s">
        <v>55</v>
      </c>
      <c r="D11" s="47" t="s">
        <v>73</v>
      </c>
      <c r="E11" s="47" t="s">
        <v>113</v>
      </c>
      <c r="F11" s="48"/>
      <c r="G11" s="49" t="s">
        <v>99</v>
      </c>
      <c r="H11" s="50" t="s">
        <v>5</v>
      </c>
      <c r="I11" s="51">
        <v>10</v>
      </c>
      <c r="J11" s="66"/>
      <c r="K11" s="52">
        <f t="shared" ref="K11:K38" si="0">I11*J11</f>
        <v>0</v>
      </c>
      <c r="L11" s="53">
        <f>$L$10</f>
        <v>0</v>
      </c>
      <c r="M11" s="52">
        <f>K11*(1-L11)</f>
        <v>0</v>
      </c>
    </row>
    <row r="12" spans="1:13" s="37" customFormat="1" ht="12.75" x14ac:dyDescent="0.15">
      <c r="A12" s="4"/>
      <c r="B12" s="45" t="s">
        <v>21</v>
      </c>
      <c r="C12" s="46" t="s">
        <v>48</v>
      </c>
      <c r="D12" s="47"/>
      <c r="E12" s="47" t="s">
        <v>114</v>
      </c>
      <c r="F12" s="48"/>
      <c r="G12" s="49" t="s">
        <v>92</v>
      </c>
      <c r="H12" s="50" t="s">
        <v>5</v>
      </c>
      <c r="I12" s="51">
        <v>6</v>
      </c>
      <c r="J12" s="66"/>
      <c r="K12" s="52">
        <f t="shared" si="0"/>
        <v>0</v>
      </c>
      <c r="L12" s="53">
        <f t="shared" ref="L12:L38" si="1">$L$10</f>
        <v>0</v>
      </c>
      <c r="M12" s="52">
        <f t="shared" ref="M12:M38" si="2">K12*(1-L12)</f>
        <v>0</v>
      </c>
    </row>
    <row r="13" spans="1:13" s="37" customFormat="1" ht="12.75" x14ac:dyDescent="0.15">
      <c r="A13" s="4"/>
      <c r="B13" s="45" t="s">
        <v>39</v>
      </c>
      <c r="C13" s="46" t="s">
        <v>64</v>
      </c>
      <c r="D13" s="47" t="s">
        <v>83</v>
      </c>
      <c r="E13" s="47" t="s">
        <v>115</v>
      </c>
      <c r="F13" s="48"/>
      <c r="G13" s="49" t="s">
        <v>103</v>
      </c>
      <c r="H13" s="50" t="s">
        <v>5</v>
      </c>
      <c r="I13" s="51">
        <v>5</v>
      </c>
      <c r="J13" s="66"/>
      <c r="K13" s="52">
        <f t="shared" si="0"/>
        <v>0</v>
      </c>
      <c r="L13" s="53">
        <f t="shared" si="1"/>
        <v>0</v>
      </c>
      <c r="M13" s="52">
        <f t="shared" si="2"/>
        <v>0</v>
      </c>
    </row>
    <row r="14" spans="1:13" s="37" customFormat="1" ht="12.75" x14ac:dyDescent="0.15">
      <c r="A14" s="4"/>
      <c r="B14" s="45" t="s">
        <v>24</v>
      </c>
      <c r="C14" s="46" t="s">
        <v>51</v>
      </c>
      <c r="D14" s="47"/>
      <c r="E14" s="47" t="s">
        <v>116</v>
      </c>
      <c r="F14" s="48"/>
      <c r="G14" s="49" t="s">
        <v>94</v>
      </c>
      <c r="H14" s="50" t="s">
        <v>5</v>
      </c>
      <c r="I14" s="51">
        <v>6</v>
      </c>
      <c r="J14" s="66"/>
      <c r="K14" s="52">
        <f t="shared" si="0"/>
        <v>0</v>
      </c>
      <c r="L14" s="53">
        <f t="shared" si="1"/>
        <v>0</v>
      </c>
      <c r="M14" s="52">
        <f t="shared" si="2"/>
        <v>0</v>
      </c>
    </row>
    <row r="15" spans="1:13" s="37" customFormat="1" ht="12.75" x14ac:dyDescent="0.15">
      <c r="A15" s="4"/>
      <c r="B15" s="45" t="s">
        <v>42</v>
      </c>
      <c r="C15" s="46" t="s">
        <v>66</v>
      </c>
      <c r="D15" s="47" t="s">
        <v>85</v>
      </c>
      <c r="E15" s="47" t="s">
        <v>117</v>
      </c>
      <c r="F15" s="48"/>
      <c r="G15" s="49" t="s">
        <v>109</v>
      </c>
      <c r="H15" s="50" t="s">
        <v>5</v>
      </c>
      <c r="I15" s="51">
        <v>10</v>
      </c>
      <c r="J15" s="66"/>
      <c r="K15" s="52">
        <f t="shared" si="0"/>
        <v>0</v>
      </c>
      <c r="L15" s="53">
        <f t="shared" si="1"/>
        <v>0</v>
      </c>
      <c r="M15" s="52">
        <f t="shared" si="2"/>
        <v>0</v>
      </c>
    </row>
    <row r="16" spans="1:13" s="37" customFormat="1" ht="12.75" x14ac:dyDescent="0.15">
      <c r="A16" s="4"/>
      <c r="B16" s="45" t="s">
        <v>31</v>
      </c>
      <c r="C16" s="46" t="s">
        <v>57</v>
      </c>
      <c r="D16" s="47" t="s">
        <v>75</v>
      </c>
      <c r="E16" s="47" t="s">
        <v>118</v>
      </c>
      <c r="F16" s="48"/>
      <c r="G16" s="49" t="s">
        <v>101</v>
      </c>
      <c r="H16" s="50" t="s">
        <v>5</v>
      </c>
      <c r="I16" s="51">
        <v>5</v>
      </c>
      <c r="J16" s="66"/>
      <c r="K16" s="52">
        <f t="shared" si="0"/>
        <v>0</v>
      </c>
      <c r="L16" s="53">
        <f t="shared" si="1"/>
        <v>0</v>
      </c>
      <c r="M16" s="52">
        <f t="shared" si="2"/>
        <v>0</v>
      </c>
    </row>
    <row r="17" spans="1:13" s="37" customFormat="1" ht="12.75" x14ac:dyDescent="0.15">
      <c r="A17" s="4"/>
      <c r="B17" s="45" t="s">
        <v>40</v>
      </c>
      <c r="C17" s="46" t="s">
        <v>64</v>
      </c>
      <c r="D17" s="47" t="s">
        <v>83</v>
      </c>
      <c r="E17" s="47" t="s">
        <v>119</v>
      </c>
      <c r="F17" s="48"/>
      <c r="G17" s="49" t="s">
        <v>103</v>
      </c>
      <c r="H17" s="50" t="s">
        <v>5</v>
      </c>
      <c r="I17" s="51">
        <v>5</v>
      </c>
      <c r="J17" s="66"/>
      <c r="K17" s="52">
        <f t="shared" si="0"/>
        <v>0</v>
      </c>
      <c r="L17" s="53">
        <f t="shared" si="1"/>
        <v>0</v>
      </c>
      <c r="M17" s="52">
        <f t="shared" si="2"/>
        <v>0</v>
      </c>
    </row>
    <row r="18" spans="1:13" s="37" customFormat="1" ht="12.75" x14ac:dyDescent="0.15">
      <c r="A18" s="4"/>
      <c r="B18" s="45" t="s">
        <v>23</v>
      </c>
      <c r="C18" s="46" t="s">
        <v>50</v>
      </c>
      <c r="D18" s="47" t="s">
        <v>71</v>
      </c>
      <c r="E18" s="47" t="s">
        <v>120</v>
      </c>
      <c r="F18" s="48"/>
      <c r="G18" s="49" t="s">
        <v>92</v>
      </c>
      <c r="H18" s="50" t="s">
        <v>5</v>
      </c>
      <c r="I18" s="51">
        <v>10</v>
      </c>
      <c r="J18" s="66"/>
      <c r="K18" s="52">
        <f t="shared" si="0"/>
        <v>0</v>
      </c>
      <c r="L18" s="53">
        <f t="shared" si="1"/>
        <v>0</v>
      </c>
      <c r="M18" s="52">
        <f t="shared" si="2"/>
        <v>0</v>
      </c>
    </row>
    <row r="19" spans="1:13" s="37" customFormat="1" ht="12.75" x14ac:dyDescent="0.15">
      <c r="A19" s="4"/>
      <c r="B19" s="45" t="s">
        <v>29</v>
      </c>
      <c r="C19" s="46" t="s">
        <v>56</v>
      </c>
      <c r="D19" s="47" t="s">
        <v>74</v>
      </c>
      <c r="E19" s="47" t="s">
        <v>121</v>
      </c>
      <c r="F19" s="48"/>
      <c r="G19" s="49" t="s">
        <v>100</v>
      </c>
      <c r="H19" s="50" t="s">
        <v>5</v>
      </c>
      <c r="I19" s="51">
        <v>10</v>
      </c>
      <c r="J19" s="66"/>
      <c r="K19" s="52">
        <f t="shared" si="0"/>
        <v>0</v>
      </c>
      <c r="L19" s="53">
        <f t="shared" si="1"/>
        <v>0</v>
      </c>
      <c r="M19" s="52">
        <f t="shared" si="2"/>
        <v>0</v>
      </c>
    </row>
    <row r="20" spans="1:13" s="37" customFormat="1" ht="12.75" x14ac:dyDescent="0.15">
      <c r="A20" s="4"/>
      <c r="B20" s="45" t="s">
        <v>34</v>
      </c>
      <c r="C20" s="46" t="s">
        <v>44</v>
      </c>
      <c r="D20" s="47" t="s">
        <v>78</v>
      </c>
      <c r="E20" s="47" t="s">
        <v>122</v>
      </c>
      <c r="F20" s="48"/>
      <c r="G20" s="49" t="s">
        <v>104</v>
      </c>
      <c r="H20" s="50" t="s">
        <v>5</v>
      </c>
      <c r="I20" s="51">
        <v>5</v>
      </c>
      <c r="J20" s="66"/>
      <c r="K20" s="52">
        <f t="shared" si="0"/>
        <v>0</v>
      </c>
      <c r="L20" s="53">
        <f t="shared" si="1"/>
        <v>0</v>
      </c>
      <c r="M20" s="52">
        <f t="shared" si="2"/>
        <v>0</v>
      </c>
    </row>
    <row r="21" spans="1:13" s="37" customFormat="1" ht="12.75" x14ac:dyDescent="0.15">
      <c r="A21" s="4"/>
      <c r="B21" s="45" t="s">
        <v>17</v>
      </c>
      <c r="C21" s="46" t="s">
        <v>44</v>
      </c>
      <c r="D21" s="47" t="s">
        <v>67</v>
      </c>
      <c r="E21" s="47" t="s">
        <v>123</v>
      </c>
      <c r="F21" s="48"/>
      <c r="G21" s="49" t="s">
        <v>88</v>
      </c>
      <c r="H21" s="50" t="s">
        <v>5</v>
      </c>
      <c r="I21" s="51">
        <v>5</v>
      </c>
      <c r="J21" s="66"/>
      <c r="K21" s="52">
        <f t="shared" si="0"/>
        <v>0</v>
      </c>
      <c r="L21" s="53">
        <f t="shared" si="1"/>
        <v>0</v>
      </c>
      <c r="M21" s="52">
        <f t="shared" si="2"/>
        <v>0</v>
      </c>
    </row>
    <row r="22" spans="1:13" s="37" customFormat="1" ht="12.75" x14ac:dyDescent="0.15">
      <c r="A22" s="4"/>
      <c r="B22" s="45" t="s">
        <v>20</v>
      </c>
      <c r="C22" s="46" t="s">
        <v>47</v>
      </c>
      <c r="D22" s="47" t="s">
        <v>70</v>
      </c>
      <c r="E22" s="47" t="s">
        <v>124</v>
      </c>
      <c r="F22" s="48"/>
      <c r="G22" s="49" t="s">
        <v>91</v>
      </c>
      <c r="H22" s="50" t="s">
        <v>5</v>
      </c>
      <c r="I22" s="51">
        <v>6</v>
      </c>
      <c r="J22" s="66"/>
      <c r="K22" s="52">
        <f t="shared" si="0"/>
        <v>0</v>
      </c>
      <c r="L22" s="53">
        <f t="shared" si="1"/>
        <v>0</v>
      </c>
      <c r="M22" s="52">
        <f t="shared" si="2"/>
        <v>0</v>
      </c>
    </row>
    <row r="23" spans="1:13" s="37" customFormat="1" ht="12.75" x14ac:dyDescent="0.15">
      <c r="A23" s="4"/>
      <c r="B23" s="45" t="s">
        <v>32</v>
      </c>
      <c r="C23" s="46" t="s">
        <v>58</v>
      </c>
      <c r="D23" s="47" t="s">
        <v>76</v>
      </c>
      <c r="E23" s="47" t="s">
        <v>125</v>
      </c>
      <c r="F23" s="48"/>
      <c r="G23" s="49" t="s">
        <v>102</v>
      </c>
      <c r="H23" s="50" t="s">
        <v>5</v>
      </c>
      <c r="I23" s="51">
        <v>10</v>
      </c>
      <c r="J23" s="66"/>
      <c r="K23" s="52">
        <f t="shared" si="0"/>
        <v>0</v>
      </c>
      <c r="L23" s="53">
        <f t="shared" si="1"/>
        <v>0</v>
      </c>
      <c r="M23" s="52">
        <f t="shared" si="2"/>
        <v>0</v>
      </c>
    </row>
    <row r="24" spans="1:13" s="37" customFormat="1" ht="12.75" x14ac:dyDescent="0.15">
      <c r="A24" s="4"/>
      <c r="B24" s="45" t="s">
        <v>22</v>
      </c>
      <c r="C24" s="46" t="s">
        <v>49</v>
      </c>
      <c r="D24" s="47"/>
      <c r="E24" s="47" t="s">
        <v>126</v>
      </c>
      <c r="F24" s="48"/>
      <c r="G24" s="49" t="s">
        <v>93</v>
      </c>
      <c r="H24" s="50" t="s">
        <v>5</v>
      </c>
      <c r="I24" s="51">
        <v>8</v>
      </c>
      <c r="J24" s="66"/>
      <c r="K24" s="52">
        <f t="shared" si="0"/>
        <v>0</v>
      </c>
      <c r="L24" s="53">
        <f t="shared" si="1"/>
        <v>0</v>
      </c>
      <c r="M24" s="52">
        <f t="shared" si="2"/>
        <v>0</v>
      </c>
    </row>
    <row r="25" spans="1:13" s="37" customFormat="1" ht="12.75" x14ac:dyDescent="0.15">
      <c r="A25" s="4"/>
      <c r="B25" s="45" t="s">
        <v>25</v>
      </c>
      <c r="C25" s="46" t="s">
        <v>49</v>
      </c>
      <c r="D25" s="47"/>
      <c r="E25" s="47" t="s">
        <v>126</v>
      </c>
      <c r="F25" s="48"/>
      <c r="G25" s="49" t="s">
        <v>95</v>
      </c>
      <c r="H25" s="50" t="s">
        <v>5</v>
      </c>
      <c r="I25" s="51">
        <v>8</v>
      </c>
      <c r="J25" s="66"/>
      <c r="K25" s="52">
        <f t="shared" si="0"/>
        <v>0</v>
      </c>
      <c r="L25" s="53">
        <f t="shared" si="1"/>
        <v>0</v>
      </c>
      <c r="M25" s="52">
        <f t="shared" si="2"/>
        <v>0</v>
      </c>
    </row>
    <row r="26" spans="1:13" s="37" customFormat="1" ht="12.75" x14ac:dyDescent="0.15">
      <c r="A26" s="4"/>
      <c r="B26" s="45" t="s">
        <v>36</v>
      </c>
      <c r="C26" s="46" t="s">
        <v>61</v>
      </c>
      <c r="D26" s="47" t="s">
        <v>80</v>
      </c>
      <c r="E26" s="47" t="s">
        <v>127</v>
      </c>
      <c r="F26" s="48"/>
      <c r="G26" s="49" t="s">
        <v>105</v>
      </c>
      <c r="H26" s="50" t="s">
        <v>5</v>
      </c>
      <c r="I26" s="51">
        <v>5</v>
      </c>
      <c r="J26" s="66"/>
      <c r="K26" s="52">
        <f t="shared" si="0"/>
        <v>0</v>
      </c>
      <c r="L26" s="53">
        <f t="shared" si="1"/>
        <v>0</v>
      </c>
      <c r="M26" s="52">
        <f t="shared" si="2"/>
        <v>0</v>
      </c>
    </row>
    <row r="27" spans="1:13" s="37" customFormat="1" ht="12.75" x14ac:dyDescent="0.15">
      <c r="A27" s="4"/>
      <c r="B27" s="45" t="s">
        <v>37</v>
      </c>
      <c r="C27" s="46" t="s">
        <v>62</v>
      </c>
      <c r="D27" s="47" t="s">
        <v>81</v>
      </c>
      <c r="E27" s="47" t="s">
        <v>128</v>
      </c>
      <c r="F27" s="48"/>
      <c r="G27" s="49" t="s">
        <v>106</v>
      </c>
      <c r="H27" s="50" t="s">
        <v>5</v>
      </c>
      <c r="I27" s="51">
        <v>5</v>
      </c>
      <c r="J27" s="66"/>
      <c r="K27" s="52">
        <f t="shared" si="0"/>
        <v>0</v>
      </c>
      <c r="L27" s="53">
        <f t="shared" si="1"/>
        <v>0</v>
      </c>
      <c r="M27" s="52">
        <f t="shared" si="2"/>
        <v>0</v>
      </c>
    </row>
    <row r="28" spans="1:13" s="37" customFormat="1" ht="12.75" x14ac:dyDescent="0.15">
      <c r="A28" s="4"/>
      <c r="B28" s="45" t="s">
        <v>35</v>
      </c>
      <c r="C28" s="46" t="s">
        <v>60</v>
      </c>
      <c r="D28" s="47" t="s">
        <v>79</v>
      </c>
      <c r="E28" s="47" t="s">
        <v>129</v>
      </c>
      <c r="F28" s="48"/>
      <c r="G28" s="49" t="s">
        <v>98</v>
      </c>
      <c r="H28" s="50" t="s">
        <v>5</v>
      </c>
      <c r="I28" s="51">
        <v>10</v>
      </c>
      <c r="J28" s="66"/>
      <c r="K28" s="52">
        <f t="shared" si="0"/>
        <v>0</v>
      </c>
      <c r="L28" s="53">
        <f t="shared" si="1"/>
        <v>0</v>
      </c>
      <c r="M28" s="52">
        <f t="shared" si="2"/>
        <v>0</v>
      </c>
    </row>
    <row r="29" spans="1:13" s="37" customFormat="1" ht="12.75" x14ac:dyDescent="0.15">
      <c r="A29" s="4"/>
      <c r="B29" s="45" t="s">
        <v>41</v>
      </c>
      <c r="C29" s="46" t="s">
        <v>65</v>
      </c>
      <c r="D29" s="47" t="s">
        <v>84</v>
      </c>
      <c r="E29" s="47" t="s">
        <v>130</v>
      </c>
      <c r="F29" s="48"/>
      <c r="G29" s="49" t="s">
        <v>108</v>
      </c>
      <c r="H29" s="50" t="s">
        <v>5</v>
      </c>
      <c r="I29" s="51">
        <v>8</v>
      </c>
      <c r="J29" s="66"/>
      <c r="K29" s="52">
        <f t="shared" si="0"/>
        <v>0</v>
      </c>
      <c r="L29" s="53">
        <f t="shared" si="1"/>
        <v>0</v>
      </c>
      <c r="M29" s="52">
        <f t="shared" si="2"/>
        <v>0</v>
      </c>
    </row>
    <row r="30" spans="1:13" s="37" customFormat="1" ht="12.75" x14ac:dyDescent="0.15">
      <c r="A30" s="4"/>
      <c r="B30" s="45" t="s">
        <v>33</v>
      </c>
      <c r="C30" s="46" t="s">
        <v>59</v>
      </c>
      <c r="D30" s="47" t="s">
        <v>77</v>
      </c>
      <c r="E30" s="47" t="s">
        <v>131</v>
      </c>
      <c r="F30" s="48"/>
      <c r="G30" s="49" t="s">
        <v>103</v>
      </c>
      <c r="H30" s="50" t="s">
        <v>5</v>
      </c>
      <c r="I30" s="51">
        <v>8</v>
      </c>
      <c r="J30" s="66"/>
      <c r="K30" s="52">
        <f t="shared" si="0"/>
        <v>0</v>
      </c>
      <c r="L30" s="53">
        <f t="shared" si="1"/>
        <v>0</v>
      </c>
      <c r="M30" s="52">
        <f t="shared" si="2"/>
        <v>0</v>
      </c>
    </row>
    <row r="31" spans="1:13" s="37" customFormat="1" ht="12.75" x14ac:dyDescent="0.15">
      <c r="A31" s="4"/>
      <c r="B31" s="45" t="s">
        <v>26</v>
      </c>
      <c r="C31" s="46" t="s">
        <v>52</v>
      </c>
      <c r="D31" s="47"/>
      <c r="E31" s="47" t="s">
        <v>132</v>
      </c>
      <c r="F31" s="48"/>
      <c r="G31" s="49" t="s">
        <v>96</v>
      </c>
      <c r="H31" s="50" t="s">
        <v>5</v>
      </c>
      <c r="I31" s="51">
        <v>8</v>
      </c>
      <c r="J31" s="66"/>
      <c r="K31" s="52">
        <f t="shared" si="0"/>
        <v>0</v>
      </c>
      <c r="L31" s="53">
        <f t="shared" si="1"/>
        <v>0</v>
      </c>
      <c r="M31" s="52">
        <f t="shared" si="2"/>
        <v>0</v>
      </c>
    </row>
    <row r="32" spans="1:13" s="37" customFormat="1" ht="12.75" x14ac:dyDescent="0.15">
      <c r="A32" s="4"/>
      <c r="B32" s="45" t="s">
        <v>15</v>
      </c>
      <c r="C32" s="46" t="s">
        <v>53</v>
      </c>
      <c r="D32" s="47" t="s">
        <v>72</v>
      </c>
      <c r="E32" s="47" t="s">
        <v>133</v>
      </c>
      <c r="F32" s="48"/>
      <c r="G32" s="49" t="s">
        <v>97</v>
      </c>
      <c r="H32" s="50" t="s">
        <v>5</v>
      </c>
      <c r="I32" s="51">
        <v>10</v>
      </c>
      <c r="J32" s="66"/>
      <c r="K32" s="52">
        <f t="shared" si="0"/>
        <v>0</v>
      </c>
      <c r="L32" s="53">
        <f t="shared" si="1"/>
        <v>0</v>
      </c>
      <c r="M32" s="52">
        <f t="shared" si="2"/>
        <v>0</v>
      </c>
    </row>
    <row r="33" spans="1:13" s="37" customFormat="1" ht="12.75" x14ac:dyDescent="0.15">
      <c r="A33" s="4"/>
      <c r="B33" s="45" t="s">
        <v>19</v>
      </c>
      <c r="C33" s="46" t="s">
        <v>46</v>
      </c>
      <c r="D33" s="47" t="s">
        <v>69</v>
      </c>
      <c r="E33" s="47" t="s">
        <v>134</v>
      </c>
      <c r="F33" s="48"/>
      <c r="G33" s="49" t="s">
        <v>90</v>
      </c>
      <c r="H33" s="50" t="s">
        <v>5</v>
      </c>
      <c r="I33" s="51">
        <v>15</v>
      </c>
      <c r="J33" s="66"/>
      <c r="K33" s="52">
        <f t="shared" si="0"/>
        <v>0</v>
      </c>
      <c r="L33" s="53">
        <f t="shared" si="1"/>
        <v>0</v>
      </c>
      <c r="M33" s="52">
        <f t="shared" si="2"/>
        <v>0</v>
      </c>
    </row>
    <row r="34" spans="1:13" s="37" customFormat="1" ht="12.75" x14ac:dyDescent="0.15">
      <c r="A34" s="4"/>
      <c r="B34" s="45" t="s">
        <v>27</v>
      </c>
      <c r="C34" s="46" t="s">
        <v>54</v>
      </c>
      <c r="D34" s="47"/>
      <c r="E34" s="47" t="s">
        <v>135</v>
      </c>
      <c r="F34" s="48"/>
      <c r="G34" s="49" t="s">
        <v>98</v>
      </c>
      <c r="H34" s="50" t="s">
        <v>5</v>
      </c>
      <c r="I34" s="51">
        <v>12</v>
      </c>
      <c r="J34" s="66"/>
      <c r="K34" s="52">
        <f t="shared" si="0"/>
        <v>0</v>
      </c>
      <c r="L34" s="53">
        <f t="shared" si="1"/>
        <v>0</v>
      </c>
      <c r="M34" s="52">
        <f t="shared" si="2"/>
        <v>0</v>
      </c>
    </row>
    <row r="35" spans="1:13" s="37" customFormat="1" ht="12.75" x14ac:dyDescent="0.15">
      <c r="A35" s="4"/>
      <c r="B35" s="45" t="s">
        <v>18</v>
      </c>
      <c r="C35" s="46" t="s">
        <v>45</v>
      </c>
      <c r="D35" s="47" t="s">
        <v>68</v>
      </c>
      <c r="E35" s="47" t="s">
        <v>136</v>
      </c>
      <c r="F35" s="48"/>
      <c r="G35" s="49" t="s">
        <v>89</v>
      </c>
      <c r="H35" s="50" t="s">
        <v>5</v>
      </c>
      <c r="I35" s="51">
        <v>10</v>
      </c>
      <c r="J35" s="66"/>
      <c r="K35" s="52">
        <f t="shared" si="0"/>
        <v>0</v>
      </c>
      <c r="L35" s="53">
        <f t="shared" si="1"/>
        <v>0</v>
      </c>
      <c r="M35" s="52">
        <f t="shared" si="2"/>
        <v>0</v>
      </c>
    </row>
    <row r="36" spans="1:13" s="37" customFormat="1" ht="12.75" x14ac:dyDescent="0.15">
      <c r="A36" s="4"/>
      <c r="B36" s="45" t="s">
        <v>16</v>
      </c>
      <c r="C36" s="46" t="s">
        <v>43</v>
      </c>
      <c r="D36" s="47"/>
      <c r="E36" s="47" t="s">
        <v>137</v>
      </c>
      <c r="F36" s="48"/>
      <c r="G36" s="49" t="s">
        <v>87</v>
      </c>
      <c r="H36" s="50" t="s">
        <v>5</v>
      </c>
      <c r="I36" s="51">
        <v>8</v>
      </c>
      <c r="J36" s="66"/>
      <c r="K36" s="52">
        <f t="shared" si="0"/>
        <v>0</v>
      </c>
      <c r="L36" s="53">
        <f t="shared" si="1"/>
        <v>0</v>
      </c>
      <c r="M36" s="52">
        <f t="shared" si="2"/>
        <v>0</v>
      </c>
    </row>
    <row r="37" spans="1:13" s="37" customFormat="1" ht="12.75" x14ac:dyDescent="0.15">
      <c r="A37" s="4"/>
      <c r="B37" s="45" t="s">
        <v>30</v>
      </c>
      <c r="C37" s="46" t="s">
        <v>57</v>
      </c>
      <c r="D37" s="47" t="s">
        <v>75</v>
      </c>
      <c r="E37" s="47" t="s">
        <v>118</v>
      </c>
      <c r="F37" s="48"/>
      <c r="G37" s="49" t="s">
        <v>101</v>
      </c>
      <c r="H37" s="50" t="s">
        <v>5</v>
      </c>
      <c r="I37" s="51">
        <v>20</v>
      </c>
      <c r="J37" s="66"/>
      <c r="K37" s="52">
        <f t="shared" si="0"/>
        <v>0</v>
      </c>
      <c r="L37" s="53">
        <f t="shared" si="1"/>
        <v>0</v>
      </c>
      <c r="M37" s="52">
        <f t="shared" si="2"/>
        <v>0</v>
      </c>
    </row>
    <row r="38" spans="1:13" s="37" customFormat="1" ht="13.5" thickBot="1" x14ac:dyDescent="0.2">
      <c r="A38" s="4"/>
      <c r="B38" s="45" t="s">
        <v>38</v>
      </c>
      <c r="C38" s="46" t="s">
        <v>63</v>
      </c>
      <c r="D38" s="47" t="s">
        <v>82</v>
      </c>
      <c r="E38" s="47" t="s">
        <v>138</v>
      </c>
      <c r="F38" s="48"/>
      <c r="G38" s="49" t="s">
        <v>107</v>
      </c>
      <c r="H38" s="50" t="s">
        <v>5</v>
      </c>
      <c r="I38" s="51">
        <v>6</v>
      </c>
      <c r="J38" s="66"/>
      <c r="K38" s="52">
        <f t="shared" si="0"/>
        <v>0</v>
      </c>
      <c r="L38" s="53">
        <f t="shared" si="1"/>
        <v>0</v>
      </c>
      <c r="M38" s="52">
        <f t="shared" si="2"/>
        <v>0</v>
      </c>
    </row>
    <row r="39" spans="1:13" ht="48.75" customHeight="1" thickBot="1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2" t="s">
        <v>145</v>
      </c>
      <c r="K39" s="43">
        <f>SUM(K11:K38)</f>
        <v>0</v>
      </c>
      <c r="L39" s="44"/>
      <c r="M39" s="43">
        <f>SUM(M11:M38)</f>
        <v>0</v>
      </c>
    </row>
    <row r="41" spans="1:13" x14ac:dyDescent="0.15">
      <c r="A41" s="6"/>
      <c r="J41" s="11"/>
      <c r="K41" s="7"/>
    </row>
    <row r="42" spans="1:13" ht="14.25" x14ac:dyDescent="0.15">
      <c r="A42" s="5" t="s">
        <v>111</v>
      </c>
      <c r="B42" s="33" t="s">
        <v>0</v>
      </c>
      <c r="C42" s="34"/>
      <c r="D42" s="34"/>
      <c r="E42" s="34"/>
      <c r="F42" s="34"/>
      <c r="G42" s="34"/>
      <c r="H42" s="35" t="s">
        <v>4</v>
      </c>
      <c r="I42" s="35" t="s">
        <v>7</v>
      </c>
      <c r="J42" s="35" t="s">
        <v>148</v>
      </c>
      <c r="K42" s="35"/>
      <c r="L42" s="35"/>
      <c r="M42" s="38" t="s">
        <v>141</v>
      </c>
    </row>
    <row r="43" spans="1:13" ht="13.5" thickBot="1" x14ac:dyDescent="0.2">
      <c r="A43" s="4"/>
      <c r="B43" s="45" t="s">
        <v>110</v>
      </c>
      <c r="C43" s="46" t="s">
        <v>10</v>
      </c>
      <c r="D43" s="47"/>
      <c r="E43" s="47"/>
      <c r="F43" s="48"/>
      <c r="G43" s="49"/>
      <c r="H43" s="50" t="s">
        <v>112</v>
      </c>
      <c r="I43" s="51">
        <v>650</v>
      </c>
      <c r="J43" s="67"/>
      <c r="K43" s="52">
        <f>I43*J43</f>
        <v>0</v>
      </c>
      <c r="L43" s="57" t="s">
        <v>143</v>
      </c>
      <c r="M43" s="52">
        <f>K43</f>
        <v>0</v>
      </c>
    </row>
    <row r="44" spans="1:13" ht="29.25" thickBot="1" x14ac:dyDescent="0.25">
      <c r="A44" s="41"/>
      <c r="B44" s="40"/>
      <c r="C44" s="40"/>
      <c r="D44" s="40"/>
      <c r="E44" s="40"/>
      <c r="F44" s="40"/>
      <c r="G44" s="40"/>
      <c r="H44" s="40"/>
      <c r="I44" s="40"/>
      <c r="J44" s="42" t="s">
        <v>142</v>
      </c>
      <c r="K44" s="43">
        <f>SUM(K43)</f>
        <v>0</v>
      </c>
      <c r="L44" s="58" t="s">
        <v>143</v>
      </c>
      <c r="M44" s="43">
        <f>SUM(M43)</f>
        <v>0</v>
      </c>
    </row>
    <row r="45" spans="1:13" x14ac:dyDescent="0.15">
      <c r="J45" s="6"/>
      <c r="K45" s="6"/>
    </row>
    <row r="46" spans="1:13" ht="12" thickBot="1" x14ac:dyDescent="0.2">
      <c r="A46" s="2" t="s">
        <v>10</v>
      </c>
    </row>
    <row r="47" spans="1:13" ht="24.95" customHeight="1" thickBot="1" x14ac:dyDescent="0.2">
      <c r="K47" s="60" t="s">
        <v>146</v>
      </c>
      <c r="L47" s="40"/>
      <c r="M47" s="60" t="s">
        <v>147</v>
      </c>
    </row>
    <row r="48" spans="1:13" ht="24.95" customHeight="1" thickBot="1" x14ac:dyDescent="0.2">
      <c r="K48" s="60">
        <f>SUM(K39,K44,)</f>
        <v>0</v>
      </c>
      <c r="L48" s="61"/>
      <c r="M48" s="60">
        <f>SUM(M39,M44,)</f>
        <v>0</v>
      </c>
    </row>
    <row r="49" spans="10:14" ht="24.95" customHeight="1" x14ac:dyDescent="0.15">
      <c r="J49" s="12"/>
      <c r="K49" s="59" t="s">
        <v>10</v>
      </c>
      <c r="L49" s="40"/>
      <c r="M49" s="40"/>
      <c r="N49" s="7"/>
    </row>
    <row r="50" spans="10:14" ht="24.95" customHeight="1" thickBot="1" x14ac:dyDescent="0.2">
      <c r="K50" s="59" t="s">
        <v>10</v>
      </c>
      <c r="L50" s="40"/>
      <c r="M50" s="40"/>
    </row>
    <row r="51" spans="10:14" ht="24.95" customHeight="1" thickBot="1" x14ac:dyDescent="0.2">
      <c r="K51" s="62" t="s">
        <v>147</v>
      </c>
      <c r="L51" s="63">
        <f>M48</f>
        <v>0</v>
      </c>
      <c r="M51" s="40"/>
    </row>
    <row r="52" spans="10:14" ht="90" customHeight="1" thickBot="1" x14ac:dyDescent="0.2">
      <c r="K52" s="62" t="s">
        <v>150</v>
      </c>
      <c r="L52" s="64" t="e">
        <f>(K39-M39)/K39</f>
        <v>#DIV/0!</v>
      </c>
      <c r="M52" s="40"/>
    </row>
    <row r="53" spans="10:14" ht="99.75" customHeight="1" thickBot="1" x14ac:dyDescent="0.2">
      <c r="K53" s="62" t="s">
        <v>151</v>
      </c>
      <c r="L53" s="65" t="e">
        <f>M44+((1-(0.2*L52))*M39)</f>
        <v>#DIV/0!</v>
      </c>
      <c r="M53" s="40"/>
    </row>
  </sheetData>
  <sheetProtection algorithmName="SHA-512" hashValue="YG32984ewYYT3Am2S0nxlWKybxncl3Rds+TD54w9YFWljt/eZEV/wYP1/2U9U0ujdOUkg8XJmPP/p+v7mN/GXw==" saltValue="mDLAH4bZ651DzPDLR2E1WQ==" spinCount="100000" sheet="1" objects="1" scenarios="1"/>
  <autoFilter ref="A9:K9" xr:uid="{F2E0066D-5694-4A60-8995-83C866657134}">
    <sortState xmlns:xlrd2="http://schemas.microsoft.com/office/spreadsheetml/2017/richdata2" ref="A10:K96">
      <sortCondition ref="B9"/>
    </sortState>
  </autoFilter>
  <pageMargins left="0.7" right="0.7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Boomkamp, Maartje (CD)</dc:creator>
  <cp:lastModifiedBy>Delmeer, R. (Rick)</cp:lastModifiedBy>
  <cp:lastPrinted>2017-08-21T11:19:19Z</cp:lastPrinted>
  <dcterms:created xsi:type="dcterms:W3CDTF">2017-05-18T07:17:41Z</dcterms:created>
  <dcterms:modified xsi:type="dcterms:W3CDTF">2022-02-18T09:37:25Z</dcterms:modified>
</cp:coreProperties>
</file>