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codeName="ThisWorkbook" defaultThemeVersion="124226"/>
  <mc:AlternateContent xmlns:mc="http://schemas.openxmlformats.org/markup-compatibility/2006">
    <mc:Choice Requires="x15">
      <x15ac:absPath xmlns:x15ac="http://schemas.microsoft.com/office/spreadsheetml/2010/11/ac" url="K:\Shared Service Center\P&amp;CM\Aanbestedingen\Europese O Aanbestedingen\Schoonmaak\Nota van Inlichtingen\"/>
    </mc:Choice>
  </mc:AlternateContent>
  <xr:revisionPtr revIDLastSave="0" documentId="13_ncr:1_{B5E0EF9D-BBD0-49D4-BE5B-37D7BEE7F74A}" xr6:coauthVersionLast="36" xr6:coauthVersionMax="36" xr10:uidLastSave="{00000000-0000-0000-0000-000000000000}"/>
  <bookViews>
    <workbookView xWindow="32760" yWindow="32760" windowWidth="28800" windowHeight="13725" tabRatio="940" activeTab="1" xr2:uid="{00000000-000D-0000-FFFF-FFFF00000000}"/>
  </bookViews>
  <sheets>
    <sheet name="Instructie en toelichting" sheetId="19" r:id="rId1"/>
    <sheet name="Glasbewassing Inschrijfblad" sheetId="11" r:id="rId2"/>
    <sheet name="specificatie Campus Amsterdam" sheetId="12" r:id="rId3"/>
    <sheet name="Specificatie Campus Den Haag" sheetId="15" r:id="rId4"/>
    <sheet name="Specificatie Skotel Den Haag" sheetId="17" r:id="rId5"/>
    <sheet name="Specificatie Villa Den Haag" sheetId="18" r:id="rId6"/>
  </sheets>
  <definedNames>
    <definedName name="_xlnm._FilterDatabase" localSheetId="2" hidden="1">'specificatie Campus Amsterdam'!$A$2:$M$91</definedName>
    <definedName name="_xlnm._FilterDatabase" localSheetId="3" hidden="1">'Specificatie Campus Den Haag'!$A$3:$L$258</definedName>
    <definedName name="_xlnm._FilterDatabase" localSheetId="4" hidden="1">'Specificatie Skotel Den Haag'!$A$2:$V$63</definedName>
    <definedName name="_xlnm._FilterDatabase" localSheetId="5" hidden="1">'Specificatie Villa Den Haag'!$A$2:$O$25</definedName>
  </definedNames>
  <calcPr calcId="191029"/>
</workbook>
</file>

<file path=xl/calcChain.xml><?xml version="1.0" encoding="utf-8"?>
<calcChain xmlns="http://schemas.openxmlformats.org/spreadsheetml/2006/main">
  <c r="E31" i="11" l="1"/>
  <c r="F31" i="11"/>
  <c r="L235" i="15"/>
  <c r="L228" i="15"/>
  <c r="L221" i="15"/>
  <c r="E14" i="11"/>
  <c r="F28" i="11"/>
  <c r="E28" i="11"/>
  <c r="B27" i="11"/>
  <c r="L261" i="15"/>
  <c r="L24" i="18"/>
  <c r="M24" i="18"/>
  <c r="L23" i="18"/>
  <c r="M23" i="18"/>
  <c r="L22" i="18"/>
  <c r="L21" i="18"/>
  <c r="L20" i="18"/>
  <c r="L19" i="18"/>
  <c r="L18" i="18"/>
  <c r="M18" i="18"/>
  <c r="L17" i="18"/>
  <c r="M17" i="18"/>
  <c r="L16" i="18"/>
  <c r="M16" i="18"/>
  <c r="L15" i="18"/>
  <c r="L14" i="18"/>
  <c r="M14" i="18"/>
  <c r="L13" i="18"/>
  <c r="L12" i="18"/>
  <c r="L11" i="18"/>
  <c r="L10" i="18"/>
  <c r="M10" i="18"/>
  <c r="L9" i="18"/>
  <c r="L8" i="18"/>
  <c r="M8" i="18"/>
  <c r="L7" i="18"/>
  <c r="L6" i="18"/>
  <c r="M6" i="18"/>
  <c r="L5" i="18"/>
  <c r="M5" i="18"/>
  <c r="L4" i="18"/>
  <c r="M4" i="18"/>
  <c r="L3" i="18"/>
  <c r="B66" i="11"/>
  <c r="E67" i="11"/>
  <c r="F67" i="11"/>
  <c r="M7" i="18"/>
  <c r="M9" i="18"/>
  <c r="M11" i="18"/>
  <c r="M12" i="18"/>
  <c r="M13" i="18"/>
  <c r="M15" i="18"/>
  <c r="M19" i="18"/>
  <c r="M20" i="18"/>
  <c r="M21" i="18"/>
  <c r="M22" i="18"/>
  <c r="F14" i="11"/>
  <c r="L62" i="17"/>
  <c r="M62" i="17"/>
  <c r="L61" i="17"/>
  <c r="M61" i="17"/>
  <c r="L60" i="17"/>
  <c r="M60" i="17"/>
  <c r="L59" i="17"/>
  <c r="M59" i="17"/>
  <c r="L58" i="17"/>
  <c r="M58" i="17"/>
  <c r="L57" i="17"/>
  <c r="M57" i="17"/>
  <c r="L56" i="17"/>
  <c r="M56" i="17"/>
  <c r="L55" i="17"/>
  <c r="M55" i="17"/>
  <c r="L54" i="17"/>
  <c r="M54" i="17"/>
  <c r="L53" i="17"/>
  <c r="M53" i="17"/>
  <c r="L52" i="17"/>
  <c r="M52" i="17"/>
  <c r="L51" i="17"/>
  <c r="M51" i="17"/>
  <c r="L50" i="17"/>
  <c r="M50" i="17"/>
  <c r="L49" i="17"/>
  <c r="M49" i="17"/>
  <c r="L48" i="17"/>
  <c r="M48" i="17"/>
  <c r="L47" i="17"/>
  <c r="M47" i="17"/>
  <c r="L46" i="17"/>
  <c r="M46" i="17"/>
  <c r="L45" i="17"/>
  <c r="M45" i="17"/>
  <c r="L44" i="17"/>
  <c r="L43" i="17"/>
  <c r="M43" i="17"/>
  <c r="L42" i="17"/>
  <c r="M42" i="17"/>
  <c r="L41" i="17"/>
  <c r="M41" i="17"/>
  <c r="L40" i="17"/>
  <c r="M40" i="17"/>
  <c r="L39" i="17"/>
  <c r="M39" i="17"/>
  <c r="L38" i="17"/>
  <c r="M38" i="17"/>
  <c r="L37" i="17"/>
  <c r="M37" i="17"/>
  <c r="L36" i="17"/>
  <c r="L35" i="17"/>
  <c r="M35" i="17"/>
  <c r="L34" i="17"/>
  <c r="M34" i="17"/>
  <c r="L33" i="17"/>
  <c r="M33" i="17"/>
  <c r="L32" i="17"/>
  <c r="M32" i="17"/>
  <c r="L31" i="17"/>
  <c r="M31" i="17"/>
  <c r="L30" i="17"/>
  <c r="M30" i="17"/>
  <c r="L29" i="17"/>
  <c r="M29" i="17"/>
  <c r="L28" i="17"/>
  <c r="M28" i="17"/>
  <c r="L27" i="17"/>
  <c r="M27" i="17"/>
  <c r="L26" i="17"/>
  <c r="M26" i="17"/>
  <c r="L25" i="17"/>
  <c r="M25" i="17"/>
  <c r="L24" i="17"/>
  <c r="M24" i="17"/>
  <c r="L23" i="17"/>
  <c r="M23" i="17"/>
  <c r="L22" i="17"/>
  <c r="M22" i="17"/>
  <c r="L21" i="17"/>
  <c r="M21" i="17"/>
  <c r="L20" i="17"/>
  <c r="M20" i="17"/>
  <c r="L19" i="17"/>
  <c r="M19" i="17"/>
  <c r="L18" i="17"/>
  <c r="M18" i="17"/>
  <c r="L17" i="17"/>
  <c r="M17" i="17"/>
  <c r="L16" i="17"/>
  <c r="M16" i="17"/>
  <c r="L15" i="17"/>
  <c r="M15" i="17"/>
  <c r="L14" i="17"/>
  <c r="M14" i="17"/>
  <c r="L13" i="17"/>
  <c r="M13" i="17"/>
  <c r="L12" i="17"/>
  <c r="L11" i="17"/>
  <c r="M11" i="17"/>
  <c r="L10" i="17"/>
  <c r="M10" i="17"/>
  <c r="L9" i="17"/>
  <c r="M9" i="17"/>
  <c r="L8" i="17"/>
  <c r="M8" i="17"/>
  <c r="L7" i="17"/>
  <c r="M7" i="17"/>
  <c r="L6" i="17"/>
  <c r="M6" i="17"/>
  <c r="L5" i="17"/>
  <c r="M5" i="17"/>
  <c r="B42" i="11"/>
  <c r="E43" i="11"/>
  <c r="F43" i="11"/>
  <c r="L4" i="17"/>
  <c r="M4" i="17"/>
  <c r="L3" i="17"/>
  <c r="M3" i="17"/>
  <c r="L257" i="15"/>
  <c r="L256" i="15"/>
  <c r="L255" i="15"/>
  <c r="L254" i="15"/>
  <c r="L253" i="15"/>
  <c r="L252" i="15"/>
  <c r="L251" i="15"/>
  <c r="L250" i="15"/>
  <c r="L249" i="15"/>
  <c r="L248" i="15"/>
  <c r="L247" i="15"/>
  <c r="L246" i="15"/>
  <c r="L245" i="15"/>
  <c r="L244" i="15"/>
  <c r="L243" i="15"/>
  <c r="L242" i="15"/>
  <c r="L241" i="15"/>
  <c r="L240" i="15"/>
  <c r="L239" i="15"/>
  <c r="L238" i="15"/>
  <c r="L237" i="15"/>
  <c r="L236" i="15"/>
  <c r="L234" i="15"/>
  <c r="L233" i="15"/>
  <c r="L232" i="15"/>
  <c r="L231" i="15"/>
  <c r="L230" i="15"/>
  <c r="L229" i="15"/>
  <c r="L227" i="15"/>
  <c r="L226" i="15"/>
  <c r="L225" i="15"/>
  <c r="L224" i="15"/>
  <c r="L223" i="15"/>
  <c r="L222" i="15"/>
  <c r="L220" i="15"/>
  <c r="L219" i="15"/>
  <c r="L218" i="15"/>
  <c r="L217" i="15"/>
  <c r="L216" i="15"/>
  <c r="L215" i="15"/>
  <c r="L214" i="15"/>
  <c r="L213" i="15"/>
  <c r="L212" i="15"/>
  <c r="L211" i="15"/>
  <c r="L210" i="15"/>
  <c r="L209" i="15"/>
  <c r="L208" i="15"/>
  <c r="L207" i="15"/>
  <c r="L206" i="15"/>
  <c r="L205" i="15"/>
  <c r="L204" i="15"/>
  <c r="L203" i="15"/>
  <c r="L202" i="15"/>
  <c r="L201" i="15"/>
  <c r="L200" i="15"/>
  <c r="L199" i="15"/>
  <c r="L198" i="15"/>
  <c r="L197" i="15"/>
  <c r="L196" i="15"/>
  <c r="L195" i="15"/>
  <c r="L194" i="15"/>
  <c r="L193" i="15"/>
  <c r="L192" i="15"/>
  <c r="L191" i="15"/>
  <c r="L190" i="15"/>
  <c r="L189" i="15"/>
  <c r="L188" i="15"/>
  <c r="L187" i="15"/>
  <c r="L186" i="15"/>
  <c r="L185" i="15"/>
  <c r="L184" i="15"/>
  <c r="L183" i="15"/>
  <c r="L182" i="15"/>
  <c r="L181" i="15"/>
  <c r="L180" i="15"/>
  <c r="L179" i="15"/>
  <c r="L178" i="15"/>
  <c r="L177" i="15"/>
  <c r="L176" i="15"/>
  <c r="L175" i="15"/>
  <c r="L174" i="15"/>
  <c r="L173" i="15"/>
  <c r="L172" i="15"/>
  <c r="L171" i="15"/>
  <c r="L170" i="15"/>
  <c r="L169" i="15"/>
  <c r="L168" i="15"/>
  <c r="L167" i="15"/>
  <c r="L166" i="15"/>
  <c r="L165" i="15"/>
  <c r="L164" i="15"/>
  <c r="L163" i="15"/>
  <c r="L162" i="15"/>
  <c r="L161" i="15"/>
  <c r="L160" i="15"/>
  <c r="L159" i="15"/>
  <c r="L158" i="15"/>
  <c r="L157" i="15"/>
  <c r="L156" i="15"/>
  <c r="L155" i="15"/>
  <c r="L154" i="15"/>
  <c r="L152" i="15"/>
  <c r="L151" i="15"/>
  <c r="L150" i="15"/>
  <c r="L149" i="15"/>
  <c r="L148" i="15"/>
  <c r="L147" i="15"/>
  <c r="L146" i="15"/>
  <c r="L145" i="15"/>
  <c r="L144" i="15"/>
  <c r="L143" i="15"/>
  <c r="L142" i="15"/>
  <c r="L141" i="15"/>
  <c r="L140" i="15"/>
  <c r="L139" i="15"/>
  <c r="L138" i="15"/>
  <c r="L132" i="15"/>
  <c r="L131" i="15"/>
  <c r="L130" i="15"/>
  <c r="L129" i="15"/>
  <c r="L128" i="15"/>
  <c r="L127" i="15"/>
  <c r="L126" i="15"/>
  <c r="L125" i="15"/>
  <c r="L124" i="15"/>
  <c r="L123" i="15"/>
  <c r="L122" i="15"/>
  <c r="L120" i="15"/>
  <c r="L119" i="15"/>
  <c r="L118" i="15"/>
  <c r="L117" i="15"/>
  <c r="L115" i="15"/>
  <c r="L114" i="15"/>
  <c r="L113" i="15"/>
  <c r="L112" i="15"/>
  <c r="L111" i="15"/>
  <c r="L110" i="15"/>
  <c r="L109" i="15"/>
  <c r="L108" i="15"/>
  <c r="L107" i="15"/>
  <c r="L106" i="15"/>
  <c r="L105" i="15"/>
  <c r="L104" i="15"/>
  <c r="L103" i="15"/>
  <c r="L102" i="15"/>
  <c r="L101" i="15"/>
  <c r="L100" i="15"/>
  <c r="L99" i="15"/>
  <c r="L98" i="15"/>
  <c r="L95" i="15"/>
  <c r="L94" i="15"/>
  <c r="L93" i="15"/>
  <c r="L92" i="15"/>
  <c r="L91" i="15"/>
  <c r="L90" i="15"/>
  <c r="L71" i="15"/>
  <c r="L70" i="15"/>
  <c r="L69" i="15"/>
  <c r="L68" i="15"/>
  <c r="L67" i="15"/>
  <c r="L62" i="15"/>
  <c r="L61" i="15"/>
  <c r="L60" i="15"/>
  <c r="L59" i="15"/>
  <c r="L58" i="15"/>
  <c r="L57" i="15"/>
  <c r="L55" i="15"/>
  <c r="L54" i="15"/>
  <c r="L53" i="15"/>
  <c r="L52" i="15"/>
  <c r="L51" i="15"/>
  <c r="L50" i="15"/>
  <c r="L49" i="15"/>
  <c r="L48" i="15"/>
  <c r="L46" i="15"/>
  <c r="L45" i="15"/>
  <c r="L44" i="15"/>
  <c r="L43" i="15"/>
  <c r="L42" i="15"/>
  <c r="L41" i="15"/>
  <c r="L40" i="15"/>
  <c r="L39" i="15"/>
  <c r="L38" i="15"/>
  <c r="L36" i="15"/>
  <c r="L35" i="15"/>
  <c r="L34" i="15"/>
  <c r="L33" i="15"/>
  <c r="L32" i="15"/>
  <c r="L30" i="15"/>
  <c r="L29" i="15"/>
  <c r="L28" i="15"/>
  <c r="L27" i="15"/>
  <c r="L26" i="15"/>
  <c r="L25" i="15"/>
  <c r="L24" i="15"/>
  <c r="L23" i="15"/>
  <c r="L22" i="15"/>
  <c r="L21" i="15"/>
  <c r="L19" i="15"/>
  <c r="L18" i="15"/>
  <c r="L17" i="15"/>
  <c r="L16" i="15"/>
  <c r="L15" i="15"/>
  <c r="L14" i="15"/>
  <c r="L13" i="15"/>
  <c r="L11" i="15"/>
  <c r="L10" i="15"/>
  <c r="L9" i="15"/>
  <c r="L8" i="15"/>
  <c r="L7" i="15"/>
  <c r="L6" i="15"/>
  <c r="L5" i="15"/>
  <c r="L4" i="15"/>
  <c r="L86" i="12"/>
  <c r="M86" i="12"/>
  <c r="L90" i="12"/>
  <c r="L89" i="12"/>
  <c r="L88" i="12"/>
  <c r="M88" i="12"/>
  <c r="L87" i="12"/>
  <c r="M87" i="12"/>
  <c r="L85" i="12"/>
  <c r="M85" i="12"/>
  <c r="L84" i="12"/>
  <c r="M84" i="12"/>
  <c r="L83" i="12"/>
  <c r="M83" i="12"/>
  <c r="L82" i="12"/>
  <c r="M82" i="12"/>
  <c r="L81" i="12"/>
  <c r="M81" i="12"/>
  <c r="L80" i="12"/>
  <c r="M80" i="12"/>
  <c r="L79" i="12"/>
  <c r="M79" i="12"/>
  <c r="L78" i="12"/>
  <c r="M78" i="12"/>
  <c r="L77" i="12"/>
  <c r="M77" i="12"/>
  <c r="L76" i="12"/>
  <c r="M76" i="12"/>
  <c r="L75" i="12"/>
  <c r="M75" i="12"/>
  <c r="L74" i="12"/>
  <c r="M74" i="12"/>
  <c r="L73" i="12"/>
  <c r="M73" i="12"/>
  <c r="L72" i="12"/>
  <c r="M72" i="12"/>
  <c r="L71" i="12"/>
  <c r="M71" i="12"/>
  <c r="L70" i="12"/>
  <c r="M70" i="12"/>
  <c r="L69" i="12"/>
  <c r="M69" i="12"/>
  <c r="L68" i="12"/>
  <c r="M68" i="12"/>
  <c r="L67" i="12"/>
  <c r="M67" i="12"/>
  <c r="L66" i="12"/>
  <c r="M66" i="12"/>
  <c r="L65" i="12"/>
  <c r="M65" i="12"/>
  <c r="L64" i="12"/>
  <c r="M64" i="12"/>
  <c r="L63" i="12"/>
  <c r="M63" i="12"/>
  <c r="L62" i="12"/>
  <c r="M62" i="12"/>
  <c r="L61" i="12"/>
  <c r="M61" i="12"/>
  <c r="L60" i="12"/>
  <c r="M60" i="12"/>
  <c r="L59" i="12"/>
  <c r="M59" i="12"/>
  <c r="L58" i="12"/>
  <c r="M58" i="12"/>
  <c r="L57" i="12"/>
  <c r="M57" i="12"/>
  <c r="L56" i="12"/>
  <c r="M56" i="12"/>
  <c r="L55" i="12"/>
  <c r="M55" i="12"/>
  <c r="L54" i="12"/>
  <c r="M54" i="12"/>
  <c r="L53" i="12"/>
  <c r="M53" i="12"/>
  <c r="L52" i="12"/>
  <c r="M52" i="12"/>
  <c r="L51" i="12"/>
  <c r="M51" i="12"/>
  <c r="L50" i="12"/>
  <c r="M50" i="12"/>
  <c r="L49" i="12"/>
  <c r="M49" i="12"/>
  <c r="L48" i="12"/>
  <c r="M48" i="12"/>
  <c r="L47" i="12"/>
  <c r="M47" i="12"/>
  <c r="L46" i="12"/>
  <c r="M46" i="12"/>
  <c r="L45" i="12"/>
  <c r="M45" i="12"/>
  <c r="L44" i="12"/>
  <c r="M44" i="12"/>
  <c r="L43" i="12"/>
  <c r="M43" i="12"/>
  <c r="L42" i="12"/>
  <c r="M42" i="12"/>
  <c r="L41" i="12"/>
  <c r="M41" i="12"/>
  <c r="L40" i="12"/>
  <c r="M40" i="12"/>
  <c r="L39" i="12"/>
  <c r="M39" i="12"/>
  <c r="L38" i="12"/>
  <c r="M38" i="12"/>
  <c r="L37" i="12"/>
  <c r="M37" i="12"/>
  <c r="L36" i="12"/>
  <c r="M36" i="12"/>
  <c r="L35" i="12"/>
  <c r="M35" i="12"/>
  <c r="L34" i="12"/>
  <c r="M34" i="12"/>
  <c r="L33" i="12"/>
  <c r="M33" i="12"/>
  <c r="L32" i="12"/>
  <c r="M32" i="12"/>
  <c r="L31" i="12"/>
  <c r="M31" i="12"/>
  <c r="L30" i="12"/>
  <c r="M30" i="12"/>
  <c r="L29" i="12"/>
  <c r="M29" i="12"/>
  <c r="L28" i="12"/>
  <c r="M28" i="12"/>
  <c r="L27" i="12"/>
  <c r="M27" i="12"/>
  <c r="L26" i="12"/>
  <c r="M26" i="12"/>
  <c r="L25" i="12"/>
  <c r="M25" i="12"/>
  <c r="L24" i="12"/>
  <c r="B18" i="11"/>
  <c r="E20" i="11"/>
  <c r="F20" i="11"/>
  <c r="M24" i="12"/>
  <c r="L23" i="12"/>
  <c r="M23" i="12"/>
  <c r="L22" i="12"/>
  <c r="M22" i="12"/>
  <c r="L21" i="12"/>
  <c r="M21" i="12"/>
  <c r="L20" i="12"/>
  <c r="M20" i="12"/>
  <c r="L19" i="12"/>
  <c r="M19" i="12"/>
  <c r="L18" i="12"/>
  <c r="M18" i="12"/>
  <c r="L17" i="12"/>
  <c r="M17" i="12"/>
  <c r="L16" i="12"/>
  <c r="M16" i="12"/>
  <c r="L15" i="12"/>
  <c r="M15" i="12"/>
  <c r="L14" i="12"/>
  <c r="M14" i="12"/>
  <c r="L13" i="12"/>
  <c r="M13" i="12"/>
  <c r="L12" i="12"/>
  <c r="M12" i="12"/>
  <c r="L11" i="12"/>
  <c r="M11" i="12"/>
  <c r="L10" i="12"/>
  <c r="M10" i="12"/>
  <c r="L9" i="12"/>
  <c r="M9" i="12"/>
  <c r="L8" i="12"/>
  <c r="M8" i="12"/>
  <c r="L7" i="12"/>
  <c r="M7" i="12"/>
  <c r="L6" i="12"/>
  <c r="M6" i="12"/>
  <c r="L5" i="12"/>
  <c r="M5" i="12"/>
  <c r="L4" i="12"/>
  <c r="M4" i="12"/>
  <c r="M89" i="12"/>
  <c r="M90" i="12"/>
  <c r="L3" i="12"/>
  <c r="B7" i="11"/>
  <c r="E8" i="11"/>
  <c r="F8" i="11"/>
  <c r="E17" i="11"/>
  <c r="F17" i="11"/>
  <c r="E11" i="11"/>
  <c r="F11" i="11"/>
  <c r="M3" i="12"/>
  <c r="M91" i="12"/>
  <c r="L91" i="12"/>
  <c r="B68" i="11"/>
  <c r="E70" i="11"/>
  <c r="F70" i="11"/>
  <c r="B64" i="11"/>
  <c r="E65" i="11"/>
  <c r="F65" i="11"/>
  <c r="M3" i="18"/>
  <c r="M25" i="18"/>
  <c r="L25" i="18"/>
  <c r="B59" i="11"/>
  <c r="E61" i="11"/>
  <c r="F61" i="11"/>
  <c r="B56" i="11"/>
  <c r="E58" i="11"/>
  <c r="F58" i="11"/>
  <c r="M44" i="17"/>
  <c r="B40" i="11"/>
  <c r="E41" i="11"/>
  <c r="F41" i="11"/>
  <c r="B50" i="11"/>
  <c r="E52" i="11"/>
  <c r="F52" i="11"/>
  <c r="B53" i="11"/>
  <c r="E55" i="11"/>
  <c r="F55" i="11"/>
  <c r="B47" i="11"/>
  <c r="E49" i="11"/>
  <c r="F49" i="11"/>
  <c r="M36" i="17"/>
  <c r="M12" i="17"/>
  <c r="B35" i="11"/>
  <c r="E37" i="11"/>
  <c r="F37" i="11"/>
  <c r="B29" i="11"/>
  <c r="B32" i="11"/>
  <c r="E34" i="11"/>
  <c r="F34" i="11"/>
  <c r="B23" i="11"/>
  <c r="E24" i="11"/>
  <c r="F24" i="11"/>
  <c r="B25" i="11"/>
  <c r="E26" i="11"/>
  <c r="F26" i="11"/>
  <c r="B5" i="11"/>
  <c r="E6" i="11"/>
  <c r="F6" i="11"/>
  <c r="F21" i="11"/>
  <c r="B44" i="11"/>
  <c r="E46" i="11"/>
  <c r="F46" i="11"/>
  <c r="L63" i="17"/>
  <c r="L258" i="15"/>
  <c r="F71" i="11"/>
  <c r="M63" i="17"/>
  <c r="F62" i="11"/>
  <c r="F38" i="11"/>
  <c r="F7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Carlijn Kusters</author>
  </authors>
  <commentList>
    <comment ref="A9" authorId="0" shapeId="0" xr:uid="{00000000-0006-0000-0100-000001000000}">
      <text>
        <r>
          <rPr>
            <b/>
            <sz val="9"/>
            <color indexed="81"/>
            <rFont val="Tahoma"/>
            <family val="2"/>
          </rPr>
          <t>Carlijn Kusters:</t>
        </r>
        <r>
          <rPr>
            <sz val="9"/>
            <color indexed="81"/>
            <rFont val="Tahoma"/>
            <family val="2"/>
          </rPr>
          <t xml:space="preserve">
betreft 128 studentenkamers, 6 keukens en 20 hotelkamers.</t>
        </r>
      </text>
    </comment>
    <comment ref="A12" authorId="0" shapeId="0" xr:uid="{00000000-0006-0000-0100-000002000000}">
      <text>
        <r>
          <rPr>
            <b/>
            <sz val="9"/>
            <color indexed="81"/>
            <rFont val="Tahoma"/>
            <family val="2"/>
          </rPr>
          <t>Carlijn Kusters:</t>
        </r>
        <r>
          <rPr>
            <sz val="9"/>
            <color indexed="81"/>
            <rFont val="Tahoma"/>
            <family val="2"/>
          </rPr>
          <t xml:space="preserve">
betreft 128 studentenkamers, 6 keukens en 20 hotelkamers en Masterlounge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Carlijn Kusters</author>
  </authors>
  <commentList>
    <comment ref="L221" authorId="0" shapeId="0" xr:uid="{00000000-0006-0000-0300-000001000000}">
      <text>
        <r>
          <rPr>
            <b/>
            <sz val="9"/>
            <color indexed="81"/>
            <rFont val="Tahoma"/>
            <family val="2"/>
          </rPr>
          <t>Carlijn Kusters:</t>
        </r>
        <r>
          <rPr>
            <sz val="9"/>
            <color indexed="81"/>
            <rFont val="Tahoma"/>
            <family val="2"/>
          </rPr>
          <t xml:space="preserve">
dubbelzijdige m2 separatieglas.</t>
        </r>
      </text>
    </comment>
    <comment ref="L228" authorId="0" shapeId="0" xr:uid="{00000000-0006-0000-0300-000002000000}">
      <text>
        <r>
          <rPr>
            <b/>
            <sz val="9"/>
            <color indexed="81"/>
            <rFont val="Tahoma"/>
            <family val="2"/>
          </rPr>
          <t>Carlijn Kusters:</t>
        </r>
        <r>
          <rPr>
            <sz val="9"/>
            <color indexed="81"/>
            <rFont val="Tahoma"/>
            <family val="2"/>
          </rPr>
          <t xml:space="preserve">
dubbelzijdige m2 separatieglas.
</t>
        </r>
      </text>
    </comment>
    <comment ref="L235" authorId="0" shapeId="0" xr:uid="{00000000-0006-0000-0300-000003000000}">
      <text>
        <r>
          <rPr>
            <b/>
            <sz val="9"/>
            <color indexed="81"/>
            <rFont val="Tahoma"/>
            <family val="2"/>
          </rPr>
          <t>Carlijn Kusters:</t>
        </r>
        <r>
          <rPr>
            <sz val="9"/>
            <color indexed="81"/>
            <rFont val="Tahoma"/>
            <family val="2"/>
          </rPr>
          <t xml:space="preserve">
dubbelzijdige m2 separatieglas.</t>
        </r>
      </text>
    </comment>
  </commentList>
</comments>
</file>

<file path=xl/sharedStrings.xml><?xml version="1.0" encoding="utf-8"?>
<sst xmlns="http://schemas.openxmlformats.org/spreadsheetml/2006/main" count="1661" uniqueCount="205">
  <si>
    <t>x / jaar</t>
  </si>
  <si>
    <t>€ / beurt</t>
  </si>
  <si>
    <t>per m²:</t>
  </si>
  <si>
    <t>enkelzijdig gemeten</t>
  </si>
  <si>
    <t>m²</t>
  </si>
  <si>
    <t>Glasbewassing binnen</t>
  </si>
  <si>
    <t>De glasbewassing dient uitgevoerd te worden inclusief sponning, kozijnen en vensterbanken.</t>
  </si>
  <si>
    <t>Separatieglas</t>
  </si>
  <si>
    <t>binnen</t>
  </si>
  <si>
    <t>buiten</t>
  </si>
  <si>
    <t>Glasbewassing buiten</t>
  </si>
  <si>
    <t>Glasbewassing entree</t>
  </si>
  <si>
    <t>buitenzijde</t>
  </si>
  <si>
    <t>binnenzijde</t>
  </si>
  <si>
    <t>per m2:</t>
  </si>
  <si>
    <t>Glasbewassing Skotelkamers</t>
  </si>
  <si>
    <t>Wanneer gesproken wordt over enkelzijdig gemeten betekent dit dat de handeling tweezijdig uitgevoerd moet worden.</t>
  </si>
  <si>
    <t>Bij buitenglas is ook het zogenaamde "blinde" glas en tussenliggend boeiboord opgenomen.</t>
  </si>
  <si>
    <t>Campus Amsterdam</t>
  </si>
  <si>
    <t>Gebouw</t>
  </si>
  <si>
    <t>zijde</t>
  </si>
  <si>
    <t>etage</t>
  </si>
  <si>
    <t>Hoogte</t>
  </si>
  <si>
    <t>Breedte</t>
  </si>
  <si>
    <t>Aantal</t>
  </si>
  <si>
    <t>Bi</t>
  </si>
  <si>
    <t>Bu</t>
  </si>
  <si>
    <t>anders</t>
  </si>
  <si>
    <t>Gevelbepl.</t>
  </si>
  <si>
    <t>Sep</t>
  </si>
  <si>
    <t>opmerking</t>
  </si>
  <si>
    <t>Kozijn</t>
  </si>
  <si>
    <t>1e</t>
  </si>
  <si>
    <t>3e</t>
  </si>
  <si>
    <t>bg</t>
  </si>
  <si>
    <t xml:space="preserve">2e </t>
  </si>
  <si>
    <t>kelder</t>
  </si>
  <si>
    <t>Opp totaal</t>
  </si>
  <si>
    <t>Opp enkelzijdig</t>
  </si>
  <si>
    <t>Omschrijving: Campus Amsterdam</t>
  </si>
  <si>
    <t>Totaal aanneemsom glasbewassing per jaar Campus Amsterdam</t>
  </si>
  <si>
    <t>Let op: Seperatieglas is enkelzijdig gemeten!</t>
  </si>
  <si>
    <t>Specifiek adres</t>
  </si>
  <si>
    <t>Verdieping</t>
  </si>
  <si>
    <t>Specificatie</t>
  </si>
  <si>
    <t>Binnen</t>
  </si>
  <si>
    <t>Buiten</t>
  </si>
  <si>
    <t>Separatie (twee zijdig)</t>
  </si>
  <si>
    <t>Oppervlak per stuk</t>
  </si>
  <si>
    <t>Totaal oppervlakte</t>
  </si>
  <si>
    <t>Hoofdgebouw</t>
  </si>
  <si>
    <t>4e verdieping</t>
  </si>
  <si>
    <t>Gevelglas</t>
  </si>
  <si>
    <t>x</t>
  </si>
  <si>
    <t>Gevelplaat</t>
  </si>
  <si>
    <t>Lift</t>
  </si>
  <si>
    <t>Deur</t>
  </si>
  <si>
    <t>Kantoren</t>
  </si>
  <si>
    <t>Balustrade</t>
  </si>
  <si>
    <t>3e verdieping</t>
  </si>
  <si>
    <t>Lokalen</t>
  </si>
  <si>
    <t>3e/4e verdieping</t>
  </si>
  <si>
    <t>Traphal gevel</t>
  </si>
  <si>
    <t>2e verdieping</t>
  </si>
  <si>
    <t>Trap glas</t>
  </si>
  <si>
    <t>Trap plaat</t>
  </si>
  <si>
    <t>Begane grond</t>
  </si>
  <si>
    <t>Wand</t>
  </si>
  <si>
    <t>Leveranciersingang</t>
  </si>
  <si>
    <t>Seperatie</t>
  </si>
  <si>
    <t>Gevel traphal</t>
  </si>
  <si>
    <t>1e verdieping</t>
  </si>
  <si>
    <t>WC raam</t>
  </si>
  <si>
    <t>Deur traphal</t>
  </si>
  <si>
    <t>Kleedruimte</t>
  </si>
  <si>
    <t>Keuken deur</t>
  </si>
  <si>
    <t>Trap kelder glas</t>
  </si>
  <si>
    <t xml:space="preserve">Trap kelder glas </t>
  </si>
  <si>
    <t>Trap kelder plaat</t>
  </si>
  <si>
    <t>Keuken</t>
  </si>
  <si>
    <t>Atrium</t>
  </si>
  <si>
    <t>Traphal</t>
  </si>
  <si>
    <t xml:space="preserve">Gevelglas </t>
  </si>
  <si>
    <t>Deur pantry</t>
  </si>
  <si>
    <t>Auditorium</t>
  </si>
  <si>
    <t>gevelglas</t>
  </si>
  <si>
    <t>Gevelglas zaal</t>
  </si>
  <si>
    <t>Zaal</t>
  </si>
  <si>
    <t>Balustrade cafe</t>
  </si>
  <si>
    <t>Ingang</t>
  </si>
  <si>
    <t>Cafe</t>
  </si>
  <si>
    <t>Afdak buiten</t>
  </si>
  <si>
    <t>Keuken gevel</t>
  </si>
  <si>
    <t>Receptie</t>
  </si>
  <si>
    <t>Glazen bouwstenen</t>
  </si>
  <si>
    <t>Luifel</t>
  </si>
  <si>
    <t>Bouwstenen</t>
  </si>
  <si>
    <t>Restaurant</t>
  </si>
  <si>
    <t>Dak</t>
  </si>
  <si>
    <t>Lichtstraat</t>
  </si>
  <si>
    <t>Blind glas</t>
  </si>
  <si>
    <t>Alle verdiepingen</t>
  </si>
  <si>
    <t>Lift bouwstenen</t>
  </si>
  <si>
    <t>totaal</t>
  </si>
  <si>
    <t>Hotelschool The Hague Campus Amsterdam</t>
  </si>
  <si>
    <t>Omschrijving: Campus Den Haag (Brusselslaan)</t>
  </si>
  <si>
    <t>glazen bouwstenen</t>
  </si>
  <si>
    <t>Totaal aanneemsom glasbewassing per jaar Campus Den Haag (brusselslaan)</t>
  </si>
  <si>
    <t>Glasbewassing Hoofdentree + receptie</t>
  </si>
  <si>
    <t xml:space="preserve">Ingang </t>
  </si>
  <si>
    <t>frequentie 12x per jaar</t>
  </si>
  <si>
    <t xml:space="preserve">Receptie sepratieglas </t>
  </si>
  <si>
    <t>Hotelschool The Hague Campus Den Haag (Brusselslaan)</t>
  </si>
  <si>
    <t>Totaal aanneemsom glasbewassing per jaar Skotel Den Haag</t>
  </si>
  <si>
    <t>Hotelschool The Hague Skotel Den Haag</t>
  </si>
  <si>
    <t>Skotel Den Haag</t>
  </si>
  <si>
    <t>Hotelkamer</t>
  </si>
  <si>
    <t>Kantoor manger</t>
  </si>
  <si>
    <t>Studentenkamer</t>
  </si>
  <si>
    <t>Bij gymzaal</t>
  </si>
  <si>
    <t>Glazen bouwstenen douche</t>
  </si>
  <si>
    <t xml:space="preserve">Glazen bouwstenen  </t>
  </si>
  <si>
    <t>Gymzaal</t>
  </si>
  <si>
    <t>Glazen bouwstenen gymzaal</t>
  </si>
  <si>
    <t>Nooduitgang</t>
  </si>
  <si>
    <t xml:space="preserve">Glazen bouwstenen gang 1e </t>
  </si>
  <si>
    <t>Tourniquet zijkant</t>
  </si>
  <si>
    <t>Separatieglas restaurant</t>
  </si>
  <si>
    <t>Glazen bouwstenen restaurant</t>
  </si>
  <si>
    <t>Achter receptie/keuken</t>
  </si>
  <si>
    <t>Laundryroom</t>
  </si>
  <si>
    <t>Gevel receptie</t>
  </si>
  <si>
    <t>Tourniquet hoofdentree</t>
  </si>
  <si>
    <t>Tourniquet zijramen</t>
  </si>
  <si>
    <t>Naast entree</t>
  </si>
  <si>
    <t>bij liftportiek</t>
  </si>
  <si>
    <t>Glasbewassing 2x tourniquet</t>
  </si>
  <si>
    <t xml:space="preserve">binnen </t>
  </si>
  <si>
    <t>Hotel/stuendenkamer binnen</t>
  </si>
  <si>
    <t>Hotel/stuendenkamer buiten</t>
  </si>
  <si>
    <t>Tourniquet</t>
  </si>
  <si>
    <t>Glazenbouwstenen</t>
  </si>
  <si>
    <t>Hotel/stuendenkamer separatieglas</t>
  </si>
  <si>
    <t>separatieglas</t>
  </si>
  <si>
    <t>Villa</t>
  </si>
  <si>
    <t>entree zijde</t>
  </si>
  <si>
    <t>begane grond</t>
  </si>
  <si>
    <t>Hout</t>
  </si>
  <si>
    <t>straat zijde</t>
  </si>
  <si>
    <t>achteringang school zijde</t>
  </si>
  <si>
    <t>trappenhal</t>
  </si>
  <si>
    <t>eerste verdieping</t>
  </si>
  <si>
    <t>rechter zijkant</t>
  </si>
  <si>
    <t>tweede verdieping</t>
  </si>
  <si>
    <t>rondom</t>
  </si>
  <si>
    <t>Hotelschool The Hague Villa</t>
  </si>
  <si>
    <t>Omschrijving: Villa Den Haag</t>
  </si>
  <si>
    <t>Inschrijvers dienen de onderstaande instructies nauwkeurig op te volgen.</t>
  </si>
  <si>
    <t>Het niet opvolgen van de instructies, leidt tot uitsluiting van uw inschrijving.</t>
  </si>
  <si>
    <t>1.</t>
  </si>
  <si>
    <t>2.</t>
  </si>
  <si>
    <t>3.</t>
  </si>
  <si>
    <t>4.</t>
  </si>
  <si>
    <t xml:space="preserve">Alleen reële en marktconforme inschrijvingen zijn toegestaan. Tarieven / bedragen van 0 (nul) zijn daarom niet toegestaan. </t>
  </si>
  <si>
    <t>5.</t>
  </si>
  <si>
    <t>6.</t>
  </si>
  <si>
    <t>Alle ingediende tarieven zijn all-in. Dat wil zeggen: inclusief alle kosten, zoals bijvoorbeeld, maar niet uitsluitend reiskosten en -uren, administratiekosten, materialen, etc.</t>
  </si>
  <si>
    <t>7.</t>
  </si>
  <si>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</si>
  <si>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</si>
  <si>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</si>
  <si>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t>10.</t>
  </si>
  <si>
    <t>12.</t>
  </si>
  <si>
    <t>Instructie en toelichting</t>
  </si>
  <si>
    <t xml:space="preserve">Bijlage 2C - Prijsinvulformulier glasbewassing </t>
  </si>
  <si>
    <t>Bijlage 2C - Prijsinvulformulier glasbewassing</t>
  </si>
  <si>
    <t>Alle blauw gemarkeerde cellen dienen door inschrijver te worden ingevuld. U mag geen cellen leeg laten.</t>
  </si>
  <si>
    <t>Inschrijver mag cellen anders dan de blauw gemarkeerde cellen niet wijzigen / leeg maken / formules aanpassen of formules wijzigen.</t>
  </si>
  <si>
    <t>Ondertekening</t>
  </si>
  <si>
    <t>handtekening:</t>
  </si>
  <si>
    <t>naam ondertekenaar</t>
  </si>
  <si>
    <t>functie ondertekenaar</t>
  </si>
  <si>
    <t>naam inschrijver</t>
  </si>
  <si>
    <t>datum ondertekening</t>
  </si>
  <si>
    <t>13.</t>
  </si>
  <si>
    <t>Glasbewassing buiten incl. hotelkamers</t>
  </si>
  <si>
    <t>Glasbewassing binnen incl. hotelkamers</t>
  </si>
  <si>
    <t>Glasbewassing studenkamers</t>
  </si>
  <si>
    <t>Separatieglas studentenkamers</t>
  </si>
  <si>
    <t>n.v.t.</t>
  </si>
  <si>
    <t>binnenzijde liftschacht</t>
  </si>
  <si>
    <t>alleen buitenzijde wassen</t>
  </si>
  <si>
    <t>glazen overkapping in het groen aangeven op onderstande tekening (laatste 8 meter lastig bereikbaar i.v.m naastgelegen tuin hier tijdens schouw op letten)</t>
  </si>
  <si>
    <t>Glasbewassing overkapping</t>
  </si>
  <si>
    <t>Aan de opgegeven m2 en frequenties kunnen geen rechten worden ontleend.</t>
  </si>
  <si>
    <t>Omschrijving: Skotel Den Haag</t>
  </si>
  <si>
    <t>Totaal aanneemsom glasbewassing per jaar Villa Den Haag</t>
  </si>
  <si>
    <t>totaal € / jaar excl. Btw</t>
  </si>
  <si>
    <t>Totaal aanneemsom (glas)bewassing per jaar excl. Btw</t>
  </si>
  <si>
    <r>
      <t xml:space="preserve">Indien inschrijver fouten constateert in de formules of aanpassingen in het prijzenblad noodzakelijk acht, dient u hiervoor een onderbouwd verzoek in te dienen middels </t>
    </r>
    <r>
      <rPr>
        <sz val="10"/>
        <rFont val="MS Sans Serif"/>
      </rPr>
      <t>de Vraag/Antwoord module</t>
    </r>
    <r>
      <rPr>
        <sz val="10"/>
        <rFont val="MS Sans Serif"/>
        <family val="2"/>
      </rPr>
      <t>, voor de in de planning genoemde data voor de sluitingstermijn voor vragen. Aanbestedende dienst stelt indien nodig voor alle inschrijvers een nieuw formulier ter beschikking.</t>
    </r>
  </si>
  <si>
    <r>
      <t xml:space="preserve">Indien inschrijver op onderdelen een 0-tarief wilt indienen, dient u hiervoor een gemotiveerd verzoek in te dienen </t>
    </r>
    <r>
      <rPr>
        <sz val="10"/>
        <rFont val="MS Sans Serif"/>
      </rPr>
      <t>middels de Vraag/Antwoord module</t>
    </r>
    <r>
      <rPr>
        <sz val="10"/>
        <rFont val="MS Sans Serif"/>
        <family val="2"/>
      </rPr>
      <t>, voor de in de planning genoemde data voor de sluitingstermijn voor vragen.</t>
    </r>
  </si>
  <si>
    <r>
      <t xml:space="preserve">Alle tarieven en prijzen dienen </t>
    </r>
    <r>
      <rPr>
        <sz val="10"/>
        <rFont val="MS Sans Serif"/>
      </rPr>
      <t>ex</t>
    </r>
    <r>
      <rPr>
        <sz val="11"/>
        <rFont val="Calibri"/>
        <family val="2"/>
      </rPr>
      <t>clusief BTW te zijn</t>
    </r>
  </si>
  <si>
    <r>
      <t>Inschrijver dient bij zijn inschrijving een volledig ingevuld digitaal exemplaar in excel-format van dit Prijzenblad te uploaden</t>
    </r>
    <r>
      <rPr>
        <sz val="10"/>
        <rFont val="MS Sans Serif"/>
        <family val="2"/>
      </rPr>
      <t xml:space="preserve"> in Tendernet.</t>
    </r>
  </si>
  <si>
    <r>
      <t xml:space="preserve">Inschrijver dient bij zijn inschrijving tevens een volledig ingevuld </t>
    </r>
    <r>
      <rPr>
        <sz val="11"/>
        <rFont val="Calibri"/>
        <family val="2"/>
      </rPr>
      <t xml:space="preserve">en door een bevoegd persoon namens zijn onderneming ondertekend exemplaar van het Glasbewassing </t>
    </r>
    <r>
      <rPr>
        <i/>
        <sz val="11"/>
        <rFont val="Calibri"/>
        <family val="2"/>
      </rPr>
      <t>Inschrijfblad</t>
    </r>
    <r>
      <rPr>
        <sz val="11"/>
        <rFont val="Calibri"/>
        <family val="2"/>
      </rPr>
      <t xml:space="preserve"> in PDF-format te uploaden in Tendernet.</t>
    </r>
  </si>
  <si>
    <r>
      <t xml:space="preserve">Ten aanzien van de glasbewassing zijn de voorwaarden van toepassing zoals opgenomen in de aanbestedingsdocumenten. In het bijzonder wijzen wij u op </t>
    </r>
    <r>
      <rPr>
        <sz val="10"/>
        <rFont val="MS Sans Serif"/>
      </rPr>
      <t>paragraaf 1.3.5 van het beschrijvend document Schoonmaakdienten HTH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</si>
</sst>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8" formatCode="&quot;€&quot;\ #,##0.00;[Red]&quot;€&quot;\ \-#,##0.00"/>
    <numFmt numFmtId="44" formatCode="_ &quot;€&quot;\ * #,##0.00_ ;_ &quot;€&quot;\ * \-#,##0.00_ ;_ &quot;€&quot;\ * &quot;-&quot;??_ ;_ @_ "/>
    <numFmt numFmtId="164" formatCode="&quot;€&quot;\ #,##0.00_);\(&quot;€&quot;\ #,##0.00\)"/>
    <numFmt numFmtId="165" formatCode="&quot;€&quot;\ #,##0.00_-;[Red]&quot;€&quot;\ #,##0.00\-"/>
    <numFmt numFmtId="166" formatCode="_-&quot;€&quot;\ * #,##0.00_-;_-&quot;€&quot;\ * #,##0.00\-;_-&quot;€&quot;\ * &quot;-&quot;??_-;_-@_-"/>
    <numFmt numFmtId="167" formatCode="_-* #,##0.00_-;_-* #,##0.00\-;_-* &quot;-&quot;??_-;_-@_-"/>
    <numFmt numFmtId="168" formatCode="&quot;€&quot;\ #,##0.00"/>
    <numFmt numFmtId="169" formatCode="dd/mm/yy"/>
    <numFmt numFmtId="170" formatCode="_-* #,##0_-;_-* #,##0\-;_-* &quot;-&quot;??_-;_-@_-"/>
    <numFmt numFmtId="171" formatCode="0.000"/>
  </numFmts>
  <fonts count="42">
    <font>
      <sz val="10"/>
      <name val="Arial"/>
    </font>
    <font>
      <sz val="10"/>
      <name val="Arial"/>
      <family val="2"/>
    </font>
    <font>
      <sz val="10"/>
      <name val="Times New Roman"/>
      <family val="1"/>
    </font>
    <font>
      <sz val="10"/>
      <name val="Arial"/>
      <family val="2"/>
    </font>
    <font>
      <b/>
      <sz val="10"/>
      <name val="Arial"/>
      <family val="2"/>
    </font>
    <font>
      <b/>
      <sz val="12"/>
      <name val="Calibri"/>
      <family val="2"/>
    </font>
    <font>
      <b/>
      <sz val="11"/>
      <name val="NS Sans"/>
    </font>
    <font>
      <sz val="9"/>
      <name val="NS Sans"/>
    </font>
    <font>
      <sz val="9"/>
      <color indexed="9"/>
      <name val="NS Sans"/>
    </font>
    <font>
      <b/>
      <sz val="9"/>
      <name val="NS Sans"/>
    </font>
    <font>
      <sz val="11"/>
      <name val="Calibri"/>
      <family val="2"/>
    </font>
    <font>
      <sz val="9"/>
      <color indexed="81"/>
      <name val="Tahoma"/>
      <family val="2"/>
    </font>
    <font>
      <b/>
      <sz val="9"/>
      <color indexed="81"/>
      <name val="Tahoma"/>
      <family val="2"/>
    </font>
    <font>
      <sz val="10"/>
      <name val="MS Sans Serif"/>
      <family val="2"/>
    </font>
    <font>
      <sz val="10"/>
      <name val="Helv"/>
    </font>
    <font>
      <sz val="10"/>
      <name val="Verdana"/>
      <family val="2"/>
    </font>
    <font>
      <sz val="10"/>
      <name val="MS Sans Serif"/>
    </font>
    <font>
      <sz val="12"/>
      <name val="Calibri"/>
      <family val="2"/>
    </font>
    <font>
      <sz val="10"/>
      <name val="Calibri"/>
      <family val="2"/>
    </font>
    <font>
      <i/>
      <sz val="11"/>
      <name val="Calibri"/>
      <family val="2"/>
    </font>
    <font>
      <sz val="11"/>
      <color theme="1"/>
      <name val="Calibri"/>
      <family val="2"/>
      <scheme val="minor"/>
    </font>
    <font>
      <sz val="11"/>
      <color theme="0"/>
      <name val="Calibri"/>
      <family val="2"/>
      <scheme val="minor"/>
    </font>
    <font>
      <b/>
      <sz val="15"/>
      <color theme="3"/>
      <name val="Calibri"/>
      <family val="2"/>
      <scheme val="minor"/>
    </font>
    <font>
      <b/>
      <sz val="11"/>
      <color theme="1"/>
      <name val="Calibri"/>
      <family val="2"/>
      <scheme val="minor"/>
    </font>
    <font>
      <sz val="11"/>
      <color rgb="FFFF0000"/>
      <name val="Calibri"/>
      <family val="2"/>
      <scheme val="minor"/>
    </font>
    <font>
      <b/>
      <u/>
      <sz val="16"/>
      <name val="Calibri"/>
      <family val="2"/>
      <scheme val="minor"/>
    </font>
    <font>
      <sz val="11"/>
      <color indexed="8"/>
      <name val="Calibri"/>
      <family val="2"/>
      <scheme val="minor"/>
    </font>
    <font>
      <b/>
      <sz val="11"/>
      <color indexed="8"/>
      <name val="Calibri"/>
      <family val="2"/>
      <scheme val="minor"/>
    </font>
    <font>
      <b/>
      <sz val="12"/>
      <name val="Calibri"/>
      <family val="2"/>
      <scheme val="minor"/>
    </font>
    <font>
      <b/>
      <u/>
      <sz val="11"/>
      <name val="Calibri"/>
      <family val="2"/>
      <scheme val="minor"/>
    </font>
    <font>
      <sz val="11"/>
      <name val="Calibri"/>
      <family val="2"/>
      <scheme val="minor"/>
    </font>
    <font>
      <b/>
      <sz val="11"/>
      <name val="Calibri"/>
      <family val="2"/>
      <scheme val="minor"/>
    </font>
    <font>
      <sz val="14"/>
      <color rgb="FF000000"/>
      <name val="Calibri"/>
      <family val="2"/>
    </font>
    <font>
      <b/>
      <sz val="15"/>
      <color rgb="FF3E5B63"/>
      <name val="Sans Light"/>
      <family val="2"/>
    </font>
    <font>
      <sz val="20"/>
      <color theme="1"/>
      <name val="Calibri Light"/>
      <family val="2"/>
    </font>
    <font>
      <sz val="10"/>
      <color theme="1"/>
      <name val="Calibri"/>
      <family val="2"/>
      <scheme val="minor"/>
    </font>
    <font>
      <sz val="16"/>
      <color theme="1" tint="0.34998626667073579"/>
      <name val="Calibri Light"/>
      <family val="2"/>
    </font>
    <font>
      <sz val="9"/>
      <name val="Calibri"/>
      <family val="2"/>
      <scheme val="minor"/>
    </font>
    <font>
      <sz val="9"/>
      <color theme="1"/>
      <name val="Calibri"/>
      <family val="2"/>
      <scheme val="minor"/>
    </font>
    <font>
      <i/>
      <sz val="11"/>
      <name val="Calibri"/>
      <family val="2"/>
      <scheme val="minor"/>
    </font>
    <font>
      <b/>
      <sz val="14"/>
      <color rgb="FF000000"/>
      <name val="Calibri"/>
      <family val="2"/>
    </font>
    <font>
      <b/>
      <sz val="11"/>
      <color rgb="FFFF0000"/>
      <name val="Calibri"/>
      <family val="2"/>
      <scheme val="minor"/>
    </font>
  </fonts>
  <fills count="13">
    <fill>
      <patternFill patternType="none"/>
    </fill>
    <fill>
      <patternFill patternType="gray125"/>
    </fill>
    <fill>
      <patternFill patternType="solid">
        <fgColor indexed="47"/>
        <bgColor indexed="64"/>
      </patternFill>
    </fill>
    <fill>
      <patternFill patternType="solid">
        <fgColor indexed="52"/>
        <bgColor indexed="64"/>
      </patternFill>
    </fill>
    <fill>
      <patternFill patternType="solid">
        <fgColor indexed="42"/>
        <bgColor indexed="64"/>
      </patternFill>
    </fill>
    <fill>
      <patternFill patternType="solid">
        <fgColor theme="9" tint="0.39997558519241921"/>
        <bgColor indexed="65"/>
      </patternFill>
    </fill>
    <fill>
      <patternFill patternType="solid">
        <fgColor theme="3" tint="0.59999389629810485"/>
        <bgColor indexed="64"/>
      </patternFill>
    </fill>
    <fill>
      <patternFill patternType="solid">
        <fgColor rgb="FFCCFFCC"/>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0C0C0"/>
        <bgColor rgb="FF000000"/>
      </patternFill>
    </fill>
    <fill>
      <patternFill patternType="solid">
        <fgColor rgb="FFFFFF99"/>
        <bgColor rgb="FF000000"/>
      </patternFill>
    </fill>
  </fills>
  <borders count="48">
    <border>
      <left/>
      <right/>
      <top/>
      <bottom/>
      <diagonal/>
    </border>
    <border>
      <left style="medium">
        <color indexed="64"/>
      </left>
      <right/>
      <top/>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hair">
        <color indexed="64"/>
      </bottom>
      <diagonal/>
    </border>
    <border>
      <left/>
      <right/>
      <top/>
      <bottom style="hair">
        <color indexed="64"/>
      </bottom>
      <diagonal/>
    </border>
    <border>
      <left style="double">
        <color indexed="64"/>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n">
        <color theme="0"/>
      </left>
      <right style="thin">
        <color theme="0"/>
      </right>
      <top style="thin">
        <color theme="0"/>
      </top>
      <bottom style="thin">
        <color theme="0"/>
      </bottom>
      <diagonal/>
    </border>
    <border>
      <left/>
      <right/>
      <top/>
      <bottom style="medium">
        <color rgb="FF3E5B63"/>
      </bottom>
      <diagonal/>
    </border>
  </borders>
  <cellStyleXfs count="11">
    <xf numFmtId="0" fontId="0" fillId="0" borderId="0"/>
    <xf numFmtId="0" fontId="21" fillId="5" borderId="0" applyNumberFormat="0" applyBorder="0" applyAlignment="0" applyProtection="0"/>
    <xf numFmtId="166" fontId="1" fillId="0" borderId="0" applyFont="0" applyFill="0" applyBorder="0" applyAlignment="0" applyProtection="0"/>
    <xf numFmtId="167" fontId="1" fillId="0" borderId="0" applyFont="0" applyFill="0" applyBorder="0" applyAlignment="0" applyProtection="0"/>
    <xf numFmtId="167" fontId="13" fillId="0" borderId="0" applyFont="0" applyFill="0" applyBorder="0" applyAlignment="0" applyProtection="0"/>
    <xf numFmtId="0" fontId="22" fillId="0" borderId="45" applyNumberFormat="0" applyFill="0" applyAlignment="0" applyProtection="0"/>
    <xf numFmtId="0" fontId="14" fillId="0" borderId="0"/>
    <xf numFmtId="0" fontId="20" fillId="0" borderId="0"/>
    <xf numFmtId="0" fontId="13" fillId="0" borderId="0"/>
    <xf numFmtId="0" fontId="2" fillId="0" borderId="0"/>
    <xf numFmtId="0" fontId="14" fillId="0" borderId="0"/>
  </cellStyleXfs>
  <cellXfs count="173">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vertical="center"/>
    </xf>
    <xf numFmtId="0" fontId="25" fillId="0" borderId="0" xfId="0" applyFont="1"/>
    <xf numFmtId="0" fontId="26" fillId="0" borderId="1" xfId="0" applyFont="1" applyBorder="1" applyAlignment="1">
      <alignment vertical="top"/>
    </xf>
    <xf numFmtId="4" fontId="26" fillId="0" borderId="0" xfId="0" applyNumberFormat="1" applyFont="1" applyBorder="1" applyAlignment="1">
      <alignment horizontal="right" vertical="top"/>
    </xf>
    <xf numFmtId="0" fontId="26" fillId="0" borderId="0" xfId="0" applyFont="1" applyBorder="1" applyAlignment="1">
      <alignment horizontal="left" vertical="top"/>
    </xf>
    <xf numFmtId="0" fontId="26" fillId="0" borderId="2" xfId="0" applyFont="1" applyBorder="1" applyAlignment="1">
      <alignment horizontal="center" vertical="top" wrapText="1"/>
    </xf>
    <xf numFmtId="0" fontId="26" fillId="0" borderId="3" xfId="0" applyFont="1" applyBorder="1" applyAlignment="1">
      <alignment horizontal="right" vertical="top" wrapText="1"/>
    </xf>
    <xf numFmtId="0" fontId="26" fillId="0" borderId="4" xfId="0" applyFont="1" applyBorder="1" applyAlignment="1">
      <alignment vertical="top" wrapText="1"/>
    </xf>
    <xf numFmtId="0" fontId="26" fillId="0" borderId="5" xfId="0" applyFont="1" applyBorder="1" applyAlignment="1">
      <alignment vertical="top"/>
    </xf>
    <xf numFmtId="166" fontId="26" fillId="6" borderId="6" xfId="2" applyFont="1" applyFill="1" applyBorder="1" applyAlignment="1">
      <alignment horizontal="left" vertical="top"/>
    </xf>
    <xf numFmtId="165" fontId="26" fillId="0" borderId="6" xfId="0" applyNumberFormat="1" applyFont="1" applyBorder="1" applyAlignment="1">
      <alignment vertical="top"/>
    </xf>
    <xf numFmtId="0" fontId="26" fillId="0" borderId="7" xfId="0" applyFont="1" applyBorder="1" applyAlignment="1">
      <alignment horizontal="center" vertical="top" wrapText="1"/>
    </xf>
    <xf numFmtId="0" fontId="27" fillId="0" borderId="1" xfId="0" applyFont="1" applyBorder="1" applyAlignment="1">
      <alignment vertical="top"/>
    </xf>
    <xf numFmtId="0" fontId="27" fillId="0" borderId="0" xfId="0" applyFont="1" applyBorder="1" applyAlignment="1">
      <alignment horizontal="right" vertical="top"/>
    </xf>
    <xf numFmtId="0" fontId="26" fillId="0" borderId="0" xfId="0" applyFont="1" applyBorder="1" applyAlignment="1">
      <alignment vertical="top"/>
    </xf>
    <xf numFmtId="0" fontId="28" fillId="0" borderId="0" xfId="0" applyFont="1"/>
    <xf numFmtId="0" fontId="29" fillId="0" borderId="0" xfId="0" applyFont="1" applyAlignment="1">
      <alignment horizontal="right"/>
    </xf>
    <xf numFmtId="0" fontId="30" fillId="0" borderId="0" xfId="0" applyFont="1"/>
    <xf numFmtId="0" fontId="30" fillId="0" borderId="0" xfId="0" applyFont="1" applyAlignment="1">
      <alignment horizontal="right"/>
    </xf>
    <xf numFmtId="0" fontId="27" fillId="2" borderId="8"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30" fillId="0" borderId="0" xfId="0" applyFont="1" applyAlignment="1">
      <alignment vertical="center"/>
    </xf>
    <xf numFmtId="166" fontId="26" fillId="0" borderId="11" xfId="0" applyNumberFormat="1" applyFont="1" applyBorder="1" applyAlignment="1">
      <alignment horizontal="right" vertical="top" wrapText="1"/>
    </xf>
    <xf numFmtId="164" fontId="26" fillId="0" borderId="12" xfId="0" applyNumberFormat="1" applyFont="1" applyBorder="1" applyAlignment="1">
      <alignment horizontal="center" vertical="top" wrapText="1"/>
    </xf>
    <xf numFmtId="0" fontId="30" fillId="0" borderId="0" xfId="0" applyFont="1" applyAlignment="1">
      <alignment horizontal="left" indent="1"/>
    </xf>
    <xf numFmtId="0" fontId="30" fillId="0" borderId="0" xfId="0" applyFont="1" applyAlignment="1">
      <alignment horizontal="left" vertical="center"/>
    </xf>
    <xf numFmtId="0" fontId="6" fillId="0" borderId="0" xfId="9" applyFont="1"/>
    <xf numFmtId="169" fontId="7" fillId="0" borderId="0" xfId="9" applyNumberFormat="1" applyFont="1"/>
    <xf numFmtId="0" fontId="7" fillId="0" borderId="0" xfId="9" applyFont="1"/>
    <xf numFmtId="167" fontId="7" fillId="0" borderId="0" xfId="3" applyFont="1" applyFill="1"/>
    <xf numFmtId="0" fontId="7" fillId="0" borderId="0" xfId="9" applyFont="1" applyFill="1"/>
    <xf numFmtId="0" fontId="8" fillId="3" borderId="13" xfId="9" applyFont="1" applyFill="1" applyBorder="1" applyAlignment="1">
      <alignment horizontal="left"/>
    </xf>
    <xf numFmtId="169" fontId="8" fillId="3" borderId="13" xfId="9" applyNumberFormat="1" applyFont="1" applyFill="1" applyBorder="1" applyAlignment="1">
      <alignment horizontal="left"/>
    </xf>
    <xf numFmtId="0" fontId="8" fillId="3" borderId="14" xfId="9" applyFont="1" applyFill="1" applyBorder="1" applyAlignment="1">
      <alignment horizontal="left"/>
    </xf>
    <xf numFmtId="0" fontId="8" fillId="3" borderId="15" xfId="9" applyFont="1" applyFill="1" applyBorder="1" applyAlignment="1">
      <alignment horizontal="left"/>
    </xf>
    <xf numFmtId="0" fontId="8" fillId="3" borderId="13" xfId="9" applyFont="1" applyFill="1" applyBorder="1"/>
    <xf numFmtId="0" fontId="8" fillId="3" borderId="16" xfId="9" applyFont="1" applyFill="1" applyBorder="1"/>
    <xf numFmtId="0" fontId="7" fillId="0" borderId="17" xfId="9" applyFont="1" applyBorder="1"/>
    <xf numFmtId="169" fontId="7" fillId="0" borderId="18" xfId="9" applyNumberFormat="1" applyFont="1" applyBorder="1"/>
    <xf numFmtId="167" fontId="7" fillId="0" borderId="17" xfId="3" applyFont="1" applyBorder="1"/>
    <xf numFmtId="170" fontId="7" fillId="0" borderId="17" xfId="3" applyNumberFormat="1" applyFont="1" applyBorder="1"/>
    <xf numFmtId="170" fontId="7" fillId="0" borderId="19" xfId="3" applyNumberFormat="1" applyFont="1" applyBorder="1"/>
    <xf numFmtId="170" fontId="7" fillId="0" borderId="20" xfId="3" applyNumberFormat="1" applyFont="1" applyFill="1" applyBorder="1"/>
    <xf numFmtId="167" fontId="7" fillId="0" borderId="21" xfId="3" applyFont="1" applyFill="1" applyBorder="1"/>
    <xf numFmtId="0" fontId="7" fillId="0" borderId="22" xfId="9" applyFont="1" applyBorder="1"/>
    <xf numFmtId="167" fontId="7" fillId="0" borderId="22" xfId="3" applyFont="1" applyBorder="1"/>
    <xf numFmtId="170" fontId="7" fillId="0" borderId="22" xfId="3" applyNumberFormat="1" applyFont="1" applyBorder="1"/>
    <xf numFmtId="170" fontId="7" fillId="0" borderId="23" xfId="3" applyNumberFormat="1" applyFont="1" applyBorder="1"/>
    <xf numFmtId="170" fontId="7" fillId="0" borderId="24" xfId="3" applyNumberFormat="1" applyFont="1" applyFill="1" applyBorder="1"/>
    <xf numFmtId="169" fontId="7" fillId="0" borderId="25" xfId="9" applyNumberFormat="1" applyFont="1" applyBorder="1"/>
    <xf numFmtId="167" fontId="9" fillId="0" borderId="26" xfId="3" applyFont="1" applyFill="1" applyBorder="1"/>
    <xf numFmtId="4" fontId="2" fillId="0" borderId="0" xfId="0" applyNumberFormat="1" applyFont="1"/>
    <xf numFmtId="170" fontId="7" fillId="0" borderId="27" xfId="3" applyNumberFormat="1" applyFont="1" applyFill="1" applyBorder="1"/>
    <xf numFmtId="170" fontId="7" fillId="0" borderId="28" xfId="3" applyNumberFormat="1" applyFont="1" applyFill="1" applyBorder="1"/>
    <xf numFmtId="170" fontId="7" fillId="0" borderId="29" xfId="3" applyNumberFormat="1" applyFont="1" applyFill="1" applyBorder="1"/>
    <xf numFmtId="170" fontId="7" fillId="0" borderId="30" xfId="3" applyNumberFormat="1" applyFont="1" applyFill="1" applyBorder="1"/>
    <xf numFmtId="170" fontId="7" fillId="0" borderId="31" xfId="3" applyNumberFormat="1" applyFont="1" applyFill="1" applyBorder="1"/>
    <xf numFmtId="170" fontId="7" fillId="0" borderId="32" xfId="3" applyNumberFormat="1" applyFont="1" applyFill="1" applyBorder="1"/>
    <xf numFmtId="4" fontId="30" fillId="0" borderId="0" xfId="0" applyNumberFormat="1" applyFont="1"/>
    <xf numFmtId="168" fontId="26" fillId="7" borderId="33" xfId="0" applyNumberFormat="1" applyFont="1" applyFill="1" applyBorder="1" applyAlignment="1">
      <alignment horizontal="center" vertical="center" wrapText="1"/>
    </xf>
    <xf numFmtId="0" fontId="24" fillId="0" borderId="0" xfId="0" applyFont="1"/>
    <xf numFmtId="0" fontId="21" fillId="8" borderId="0" xfId="1" applyFill="1"/>
    <xf numFmtId="0" fontId="0" fillId="9" borderId="34" xfId="0" applyFill="1" applyBorder="1"/>
    <xf numFmtId="0" fontId="0" fillId="9" borderId="34" xfId="0" applyNumberFormat="1" applyFill="1" applyBorder="1"/>
    <xf numFmtId="0" fontId="0" fillId="9" borderId="34" xfId="0" applyFill="1" applyBorder="1" applyAlignment="1">
      <alignment horizontal="left"/>
    </xf>
    <xf numFmtId="0" fontId="4" fillId="10" borderId="34" xfId="1" applyFont="1" applyFill="1" applyBorder="1"/>
    <xf numFmtId="0" fontId="31" fillId="10" borderId="34" xfId="1" applyFont="1" applyFill="1" applyBorder="1"/>
    <xf numFmtId="8" fontId="32" fillId="11" borderId="35" xfId="0" applyNumberFormat="1" applyFont="1" applyFill="1" applyBorder="1" applyAlignment="1">
      <alignment horizontal="center" vertical="center" wrapText="1"/>
    </xf>
    <xf numFmtId="0" fontId="5" fillId="0" borderId="0" xfId="0" applyFont="1"/>
    <xf numFmtId="0" fontId="26" fillId="0" borderId="1" xfId="0" applyFont="1" applyBorder="1" applyAlignment="1">
      <alignment vertical="top" wrapText="1"/>
    </xf>
    <xf numFmtId="0" fontId="3" fillId="9" borderId="34" xfId="0" applyFont="1" applyFill="1" applyBorder="1"/>
    <xf numFmtId="4" fontId="30" fillId="0" borderId="0" xfId="0" applyNumberFormat="1" applyFont="1" applyAlignment="1">
      <alignment horizontal="left" indent="1"/>
    </xf>
    <xf numFmtId="4" fontId="26" fillId="0" borderId="0" xfId="0" applyNumberFormat="1" applyFont="1" applyFill="1" applyBorder="1" applyAlignment="1">
      <alignment horizontal="right" vertical="top"/>
    </xf>
    <xf numFmtId="2" fontId="26" fillId="0" borderId="0" xfId="0" applyNumberFormat="1" applyFont="1" applyFill="1" applyBorder="1" applyAlignment="1">
      <alignment horizontal="right" vertical="top"/>
    </xf>
    <xf numFmtId="0" fontId="30" fillId="0" borderId="1" xfId="0" applyFont="1" applyBorder="1" applyAlignment="1">
      <alignment vertical="top"/>
    </xf>
    <xf numFmtId="4" fontId="30" fillId="0" borderId="0" xfId="0" applyNumberFormat="1" applyFont="1" applyBorder="1" applyAlignment="1">
      <alignment horizontal="right" vertical="top"/>
    </xf>
    <xf numFmtId="0" fontId="30" fillId="0" borderId="0" xfId="0" applyFont="1" applyBorder="1" applyAlignment="1">
      <alignment horizontal="left" vertical="top"/>
    </xf>
    <xf numFmtId="0" fontId="30" fillId="0" borderId="2" xfId="0" applyFont="1" applyBorder="1" applyAlignment="1">
      <alignment horizontal="center" vertical="top" wrapText="1"/>
    </xf>
    <xf numFmtId="0" fontId="30" fillId="0" borderId="3" xfId="0" applyFont="1" applyBorder="1" applyAlignment="1">
      <alignment horizontal="right" vertical="top" wrapText="1"/>
    </xf>
    <xf numFmtId="0" fontId="30" fillId="0" borderId="4" xfId="0" applyFont="1" applyBorder="1" applyAlignment="1">
      <alignment vertical="top" wrapText="1"/>
    </xf>
    <xf numFmtId="0" fontId="30" fillId="0" borderId="5" xfId="0" applyFont="1" applyBorder="1" applyAlignment="1">
      <alignment vertical="top"/>
    </xf>
    <xf numFmtId="166" fontId="30" fillId="6" borderId="6" xfId="2" applyFont="1" applyFill="1" applyBorder="1" applyAlignment="1">
      <alignment horizontal="left" vertical="top"/>
    </xf>
    <xf numFmtId="165" fontId="30" fillId="0" borderId="6" xfId="0" applyNumberFormat="1" applyFont="1" applyBorder="1" applyAlignment="1">
      <alignment vertical="top"/>
    </xf>
    <xf numFmtId="0" fontId="30" fillId="0" borderId="7" xfId="0" applyFont="1" applyBorder="1" applyAlignment="1">
      <alignment horizontal="center" vertical="top" wrapText="1"/>
    </xf>
    <xf numFmtId="166" fontId="30" fillId="0" borderId="11" xfId="0" applyNumberFormat="1" applyFont="1" applyBorder="1" applyAlignment="1">
      <alignment horizontal="right" vertical="top" wrapText="1"/>
    </xf>
    <xf numFmtId="164" fontId="30" fillId="0" borderId="12" xfId="0" applyNumberFormat="1" applyFont="1" applyBorder="1" applyAlignment="1">
      <alignment horizontal="center" vertical="top" wrapText="1"/>
    </xf>
    <xf numFmtId="0" fontId="31" fillId="0" borderId="1" xfId="0" applyFont="1" applyBorder="1" applyAlignment="1">
      <alignment vertical="top"/>
    </xf>
    <xf numFmtId="0" fontId="31" fillId="0" borderId="0" xfId="0" applyFont="1" applyBorder="1" applyAlignment="1">
      <alignment horizontal="right" vertical="top"/>
    </xf>
    <xf numFmtId="0" fontId="30" fillId="0" borderId="0" xfId="0" applyFont="1" applyBorder="1" applyAlignment="1">
      <alignment vertical="top"/>
    </xf>
    <xf numFmtId="0" fontId="0" fillId="8" borderId="0" xfId="0" applyFill="1"/>
    <xf numFmtId="0" fontId="33" fillId="8" borderId="0" xfId="5" applyFont="1" applyFill="1" applyBorder="1" applyAlignment="1">
      <alignment vertical="top"/>
    </xf>
    <xf numFmtId="0" fontId="13" fillId="8" borderId="0" xfId="8" applyFill="1"/>
    <xf numFmtId="0" fontId="13" fillId="8" borderId="0" xfId="8" applyFill="1" applyAlignment="1">
      <alignment horizontal="right" vertical="top"/>
    </xf>
    <xf numFmtId="0" fontId="13" fillId="8" borderId="0" xfId="8" applyFill="1" applyAlignment="1">
      <alignment vertical="top" wrapText="1"/>
    </xf>
    <xf numFmtId="0" fontId="13" fillId="8" borderId="0" xfId="8" applyFill="1" applyBorder="1" applyAlignment="1">
      <alignment horizontal="right" vertical="top"/>
    </xf>
    <xf numFmtId="0" fontId="13" fillId="8" borderId="0" xfId="8" applyFont="1" applyFill="1" applyBorder="1" applyAlignment="1">
      <alignment vertical="top" wrapText="1"/>
    </xf>
    <xf numFmtId="0" fontId="34" fillId="8" borderId="0" xfId="0" applyFont="1" applyFill="1"/>
    <xf numFmtId="0" fontId="35" fillId="8" borderId="0" xfId="0" applyFont="1" applyFill="1"/>
    <xf numFmtId="0" fontId="36" fillId="0" borderId="46" xfId="0" applyFont="1" applyBorder="1"/>
    <xf numFmtId="0" fontId="37" fillId="0" borderId="46" xfId="0" applyFont="1" applyBorder="1"/>
    <xf numFmtId="0" fontId="38" fillId="0" borderId="46" xfId="0" applyFont="1" applyBorder="1"/>
    <xf numFmtId="0" fontId="30" fillId="0" borderId="46" xfId="0" applyFont="1" applyBorder="1"/>
    <xf numFmtId="0" fontId="20" fillId="0" borderId="46" xfId="0" applyFont="1" applyBorder="1"/>
    <xf numFmtId="167" fontId="30" fillId="8" borderId="0" xfId="4" applyFont="1" applyFill="1" applyAlignment="1">
      <alignment horizontal="left"/>
    </xf>
    <xf numFmtId="171" fontId="30" fillId="8" borderId="0" xfId="10" applyNumberFormat="1" applyFont="1" applyFill="1" applyAlignment="1">
      <alignment horizontal="center"/>
    </xf>
    <xf numFmtId="3" fontId="30" fillId="8" borderId="0" xfId="10" applyNumberFormat="1" applyFont="1" applyFill="1" applyAlignment="1">
      <alignment horizontal="right"/>
    </xf>
    <xf numFmtId="0" fontId="30" fillId="8" borderId="0" xfId="10" applyFont="1" applyFill="1"/>
    <xf numFmtId="0" fontId="15" fillId="8" borderId="0" xfId="10" applyFont="1" applyFill="1"/>
    <xf numFmtId="0" fontId="15" fillId="8" borderId="0" xfId="8" applyFont="1" applyFill="1"/>
    <xf numFmtId="0" fontId="33" fillId="8" borderId="47" xfId="5" applyFont="1" applyFill="1" applyBorder="1" applyAlignment="1">
      <alignment vertical="top"/>
    </xf>
    <xf numFmtId="0" fontId="20" fillId="8" borderId="0" xfId="7" applyFill="1"/>
    <xf numFmtId="0" fontId="13" fillId="8" borderId="0" xfId="8" applyFill="1" applyAlignment="1">
      <alignment vertical="top"/>
    </xf>
    <xf numFmtId="0" fontId="39" fillId="0" borderId="0" xfId="6" applyFont="1" applyAlignment="1">
      <alignment vertical="top" wrapText="1"/>
    </xf>
    <xf numFmtId="0" fontId="0" fillId="0" borderId="0" xfId="0" applyAlignment="1">
      <alignment vertical="top" wrapText="1"/>
    </xf>
    <xf numFmtId="0" fontId="39" fillId="8" borderId="0" xfId="6" applyFont="1" applyFill="1" applyAlignment="1">
      <alignment vertical="top" wrapText="1"/>
    </xf>
    <xf numFmtId="0" fontId="30" fillId="8" borderId="0" xfId="0" applyFont="1" applyFill="1"/>
    <xf numFmtId="0" fontId="39" fillId="0" borderId="18" xfId="6" applyFont="1" applyBorder="1" applyAlignment="1">
      <alignment horizontal="left" vertical="top" wrapText="1"/>
    </xf>
    <xf numFmtId="0" fontId="39" fillId="0" borderId="25" xfId="6" applyFont="1" applyBorder="1" applyAlignment="1">
      <alignment horizontal="left" vertical="top" wrapText="1"/>
    </xf>
    <xf numFmtId="0" fontId="39" fillId="0" borderId="36" xfId="6" applyFont="1" applyBorder="1" applyAlignment="1">
      <alignment horizontal="left" vertical="top" wrapText="1"/>
    </xf>
    <xf numFmtId="0" fontId="30" fillId="0" borderId="1" xfId="0" applyFont="1" applyBorder="1" applyAlignment="1">
      <alignment vertical="top" wrapText="1"/>
    </xf>
    <xf numFmtId="0" fontId="2" fillId="0" borderId="0" xfId="0" applyFont="1" applyFill="1"/>
    <xf numFmtId="0" fontId="30" fillId="0" borderId="0" xfId="0" applyFont="1" applyFill="1"/>
    <xf numFmtId="4" fontId="2" fillId="0" borderId="0" xfId="0" applyNumberFormat="1" applyFont="1" applyFill="1"/>
    <xf numFmtId="2" fontId="2" fillId="0" borderId="0" xfId="0" applyNumberFormat="1" applyFont="1"/>
    <xf numFmtId="2" fontId="0" fillId="9" borderId="13" xfId="0" applyNumberFormat="1" applyFill="1" applyBorder="1" applyAlignment="1">
      <alignment horizontal="center"/>
    </xf>
    <xf numFmtId="2" fontId="0" fillId="9" borderId="7" xfId="0" applyNumberFormat="1" applyFill="1" applyBorder="1" applyAlignment="1">
      <alignment horizontal="center"/>
    </xf>
    <xf numFmtId="166" fontId="26" fillId="0" borderId="13" xfId="0" applyNumberFormat="1" applyFont="1" applyBorder="1" applyAlignment="1">
      <alignment horizontal="right" vertical="top" wrapText="1"/>
    </xf>
    <xf numFmtId="44" fontId="26" fillId="0" borderId="11" xfId="0" applyNumberFormat="1" applyFont="1" applyBorder="1" applyAlignment="1">
      <alignment horizontal="right" vertical="top" wrapText="1"/>
    </xf>
    <xf numFmtId="0" fontId="7" fillId="0" borderId="22" xfId="9" applyFont="1" applyFill="1" applyBorder="1"/>
    <xf numFmtId="0" fontId="13" fillId="8" borderId="0" xfId="8" applyFont="1" applyFill="1" applyAlignment="1">
      <alignment vertical="top" wrapText="1"/>
    </xf>
    <xf numFmtId="0" fontId="13" fillId="0" borderId="0" xfId="8" applyFont="1" applyFill="1" applyAlignment="1">
      <alignment vertical="top" wrapText="1"/>
    </xf>
    <xf numFmtId="0" fontId="16" fillId="8" borderId="0" xfId="8" applyFont="1" applyFill="1" applyAlignment="1">
      <alignment vertical="top" wrapText="1"/>
    </xf>
    <xf numFmtId="0" fontId="41" fillId="0" borderId="1" xfId="0" applyFont="1" applyBorder="1" applyAlignment="1">
      <alignment vertical="top"/>
    </xf>
    <xf numFmtId="0" fontId="23" fillId="10" borderId="0" xfId="8" applyFont="1" applyFill="1" applyAlignment="1">
      <alignment horizontal="center"/>
    </xf>
    <xf numFmtId="0" fontId="31" fillId="10" borderId="0" xfId="8" applyFont="1" applyFill="1" applyAlignment="1">
      <alignment horizontal="center"/>
    </xf>
    <xf numFmtId="0" fontId="39" fillId="6" borderId="36" xfId="6" applyFont="1" applyFill="1" applyBorder="1" applyAlignment="1">
      <alignment horizontal="left" vertical="top" wrapText="1"/>
    </xf>
    <xf numFmtId="0" fontId="0" fillId="6" borderId="36" xfId="0" applyFill="1" applyBorder="1" applyAlignment="1"/>
    <xf numFmtId="0" fontId="39" fillId="0" borderId="0" xfId="6" applyFont="1" applyAlignment="1">
      <alignment vertical="top" wrapText="1"/>
    </xf>
    <xf numFmtId="0" fontId="0" fillId="0" borderId="0" xfId="0" applyAlignment="1"/>
    <xf numFmtId="0" fontId="39" fillId="6" borderId="0" xfId="6" applyFont="1" applyFill="1" applyAlignment="1">
      <alignment horizontal="center" vertical="top" wrapText="1"/>
    </xf>
    <xf numFmtId="2" fontId="17" fillId="8" borderId="0" xfId="6" applyNumberFormat="1" applyFont="1" applyFill="1" applyAlignment="1"/>
    <xf numFmtId="0" fontId="18" fillId="8" borderId="0" xfId="0" applyFont="1" applyFill="1" applyAlignment="1"/>
    <xf numFmtId="0" fontId="39" fillId="6" borderId="18" xfId="6" applyFont="1" applyFill="1" applyBorder="1" applyAlignment="1">
      <alignment horizontal="left" vertical="top" wrapText="1"/>
    </xf>
    <xf numFmtId="0" fontId="0" fillId="6" borderId="18" xfId="0" applyFill="1" applyBorder="1" applyAlignment="1"/>
    <xf numFmtId="0" fontId="39" fillId="6" borderId="25" xfId="6" applyFont="1" applyFill="1" applyBorder="1" applyAlignment="1">
      <alignment horizontal="left" vertical="top" wrapText="1"/>
    </xf>
    <xf numFmtId="0" fontId="0" fillId="6" borderId="25" xfId="0" applyFill="1" applyBorder="1" applyAlignment="1"/>
    <xf numFmtId="0" fontId="40" fillId="12" borderId="37" xfId="0" applyFont="1" applyFill="1" applyBorder="1" applyAlignment="1">
      <alignment vertical="center" wrapText="1"/>
    </xf>
    <xf numFmtId="0" fontId="40" fillId="12" borderId="38" xfId="0" applyFont="1" applyFill="1" applyBorder="1" applyAlignment="1">
      <alignment vertical="center" wrapText="1"/>
    </xf>
    <xf numFmtId="0" fontId="40" fillId="12" borderId="33" xfId="0" applyFont="1" applyFill="1" applyBorder="1" applyAlignment="1">
      <alignment vertical="center" wrapText="1"/>
    </xf>
    <xf numFmtId="0" fontId="27" fillId="10" borderId="39" xfId="0" applyFont="1" applyFill="1" applyBorder="1" applyAlignment="1">
      <alignment vertical="center" wrapText="1"/>
    </xf>
    <xf numFmtId="0" fontId="27" fillId="10" borderId="40" xfId="0" applyFont="1" applyFill="1" applyBorder="1" applyAlignment="1">
      <alignment vertical="center" wrapText="1"/>
    </xf>
    <xf numFmtId="0" fontId="27" fillId="7" borderId="37" xfId="0" applyFont="1" applyFill="1" applyBorder="1" applyAlignment="1">
      <alignment vertical="center" wrapText="1"/>
    </xf>
    <xf numFmtId="0" fontId="27" fillId="7" borderId="38" xfId="0" applyFont="1" applyFill="1" applyBorder="1" applyAlignment="1">
      <alignment vertical="center" wrapText="1"/>
    </xf>
    <xf numFmtId="0" fontId="27" fillId="7" borderId="41" xfId="0" applyFont="1" applyFill="1" applyBorder="1" applyAlignment="1">
      <alignment vertical="center" wrapText="1"/>
    </xf>
    <xf numFmtId="0" fontId="27" fillId="4" borderId="37" xfId="0" applyFont="1" applyFill="1" applyBorder="1" applyAlignment="1">
      <alignment vertical="center" wrapText="1"/>
    </xf>
    <xf numFmtId="0" fontId="27" fillId="4" borderId="38" xfId="0" applyFont="1" applyFill="1" applyBorder="1" applyAlignment="1">
      <alignment vertical="center" wrapText="1"/>
    </xf>
    <xf numFmtId="0" fontId="27" fillId="4" borderId="41" xfId="0" applyFont="1" applyFill="1" applyBorder="1" applyAlignment="1">
      <alignment vertical="center" wrapText="1"/>
    </xf>
    <xf numFmtId="0" fontId="4" fillId="10" borderId="6" xfId="0" applyFont="1" applyFill="1" applyBorder="1" applyAlignment="1"/>
    <xf numFmtId="0" fontId="0" fillId="9" borderId="42" xfId="0" applyFont="1" applyFill="1" applyBorder="1" applyAlignment="1"/>
    <xf numFmtId="0" fontId="0" fillId="0" borderId="43" xfId="0" applyBorder="1" applyAlignment="1"/>
    <xf numFmtId="0" fontId="0" fillId="0" borderId="44" xfId="0" applyBorder="1" applyAlignment="1"/>
    <xf numFmtId="0" fontId="3" fillId="9" borderId="13" xfId="0" applyFont="1" applyFill="1" applyBorder="1" applyAlignment="1">
      <alignment wrapText="1"/>
    </xf>
    <xf numFmtId="0" fontId="0" fillId="0" borderId="13" xfId="0" applyBorder="1" applyAlignment="1">
      <alignment wrapText="1"/>
    </xf>
    <xf numFmtId="0" fontId="0" fillId="0" borderId="7" xfId="0" applyBorder="1" applyAlignment="1">
      <alignment wrapText="1"/>
    </xf>
    <xf numFmtId="0" fontId="3" fillId="9" borderId="13" xfId="0" applyFont="1" applyFill="1" applyBorder="1" applyAlignment="1">
      <alignment horizontal="left"/>
    </xf>
    <xf numFmtId="0" fontId="0" fillId="0" borderId="7" xfId="0" applyBorder="1" applyAlignment="1"/>
    <xf numFmtId="0" fontId="3" fillId="9" borderId="13" xfId="0" applyFont="1" applyFill="1" applyBorder="1" applyAlignment="1"/>
    <xf numFmtId="0" fontId="0" fillId="0" borderId="13" xfId="0" applyBorder="1" applyAlignment="1"/>
    <xf numFmtId="0" fontId="0" fillId="9" borderId="13" xfId="0" applyFill="1" applyBorder="1" applyAlignment="1"/>
  </cellXfs>
  <cellStyles count="11">
    <cellStyle name="60% - Accent6" xfId="1" builtinId="52"/>
    <cellStyle name="Comma" xfId="3" builtinId="3"/>
    <cellStyle name="Euro" xfId="2" xr:uid="{00000000-0005-0000-0000-000002000000}"/>
    <cellStyle name="Heading 1" xfId="5" builtinId="16"/>
    <cellStyle name="Komma 3" xfId="4" xr:uid="{00000000-0005-0000-0000-000004000000}"/>
    <cellStyle name="Normal" xfId="0" builtinId="0"/>
    <cellStyle name="Normal_CALCULATIEBLAD.XLS" xfId="6" xr:uid="{00000000-0005-0000-0000-000006000000}"/>
    <cellStyle name="Standaard 2" xfId="7" xr:uid="{00000000-0005-0000-0000-000007000000}"/>
    <cellStyle name="Standaard 2 2" xfId="8" xr:uid="{00000000-0005-0000-0000-000008000000}"/>
    <cellStyle name="Standaard_BIJLG-2" xfId="9" xr:uid="{00000000-0005-0000-0000-000009000000}"/>
    <cellStyle name="Standaard_Blad1"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138113</xdr:rowOff>
    </xdr:from>
    <xdr:to>
      <xdr:col>1</xdr:col>
      <xdr:colOff>990600</xdr:colOff>
      <xdr:row>2</xdr:row>
      <xdr:rowOff>200025</xdr:rowOff>
    </xdr:to>
    <xdr:pic>
      <xdr:nvPicPr>
        <xdr:cNvPr id="9265" name="Afbeelding 1">
          <a:extLst>
            <a:ext uri="{FF2B5EF4-FFF2-40B4-BE49-F238E27FC236}">
              <a16:creationId xmlns:a16="http://schemas.microsoft.com/office/drawing/2014/main" id="{A30B7589-4DDD-4E30-A033-4194381E1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138113"/>
          <a:ext cx="1014413" cy="7096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438150</xdr:colOff>
      <xdr:row>0</xdr:row>
      <xdr:rowOff>57150</xdr:rowOff>
    </xdr:from>
    <xdr:to>
      <xdr:col>6</xdr:col>
      <xdr:colOff>0</xdr:colOff>
      <xdr:row>3</xdr:row>
      <xdr:rowOff>0</xdr:rowOff>
    </xdr:to>
    <xdr:pic>
      <xdr:nvPicPr>
        <xdr:cNvPr id="3114" name="Afbeelding 1">
          <a:extLst>
            <a:ext uri="{FF2B5EF4-FFF2-40B4-BE49-F238E27FC236}">
              <a16:creationId xmlns:a16="http://schemas.microsoft.com/office/drawing/2014/main" id="{3CC35CDD-BB5B-4E73-843D-C27F3FADB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05350" y="57150"/>
          <a:ext cx="1562100" cy="7477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8"/>
  <sheetViews>
    <sheetView topLeftCell="A4" workbookViewId="0">
      <selection activeCell="I15" sqref="I15"/>
    </sheetView>
  </sheetViews>
  <sheetFormatPr defaultColWidth="9.140625" defaultRowHeight="12.75"/>
  <cols>
    <col min="1" max="1" width="3.42578125" style="95" customWidth="1"/>
    <col min="2" max="2" width="92.7109375" style="95" customWidth="1"/>
    <col min="3" max="16384" width="9.140625" style="95"/>
  </cols>
  <sheetData>
    <row r="1" spans="1:15" s="101" customFormat="1" ht="26.25">
      <c r="A1" s="100"/>
      <c r="B1" s="93"/>
      <c r="C1" s="93"/>
      <c r="D1" s="93"/>
      <c r="E1" s="93"/>
      <c r="F1" s="93"/>
      <c r="G1" s="93"/>
    </row>
    <row r="2" spans="1:15" s="101" customFormat="1" ht="26.25">
      <c r="A2" s="100"/>
      <c r="B2" s="93"/>
      <c r="C2" s="93"/>
      <c r="D2" s="93"/>
      <c r="E2" s="93"/>
      <c r="F2" s="93"/>
      <c r="G2" s="93"/>
    </row>
    <row r="3" spans="1:15" s="101" customFormat="1" ht="26.25">
      <c r="A3" s="100"/>
      <c r="B3" s="93"/>
      <c r="C3" s="93"/>
      <c r="D3" s="93"/>
      <c r="E3" s="93"/>
      <c r="F3" s="93"/>
      <c r="G3" s="93"/>
    </row>
    <row r="4" spans="1:15" s="101" customFormat="1" ht="21">
      <c r="A4" s="102" t="s">
        <v>174</v>
      </c>
      <c r="B4" s="103"/>
      <c r="C4" s="103"/>
      <c r="D4" s="103"/>
      <c r="E4" s="104"/>
      <c r="F4" s="93"/>
      <c r="G4" s="93"/>
    </row>
    <row r="5" spans="1:15" ht="15">
      <c r="A5" s="105"/>
      <c r="B5" s="105"/>
      <c r="C5" s="105"/>
      <c r="D5" s="105"/>
      <c r="E5" s="106"/>
      <c r="F5" s="107"/>
      <c r="G5" s="108"/>
      <c r="H5" s="109"/>
      <c r="I5" s="110"/>
      <c r="J5" s="110"/>
      <c r="K5" s="110"/>
      <c r="L5" s="110"/>
      <c r="M5" s="110"/>
      <c r="N5" s="111"/>
      <c r="O5" s="112"/>
    </row>
    <row r="6" spans="1:15" ht="20.25" thickBot="1">
      <c r="A6" s="113" t="s">
        <v>173</v>
      </c>
      <c r="B6" s="113"/>
      <c r="C6" s="94"/>
      <c r="D6" s="94"/>
      <c r="E6" s="94"/>
      <c r="F6" s="112"/>
    </row>
    <row r="7" spans="1:15" ht="19.5">
      <c r="A7" s="94"/>
      <c r="B7" s="94"/>
      <c r="C7" s="94"/>
      <c r="D7" s="94"/>
      <c r="E7" s="94"/>
      <c r="F7" s="112"/>
    </row>
    <row r="8" spans="1:15" ht="15">
      <c r="A8" s="137" t="s">
        <v>157</v>
      </c>
      <c r="B8" s="137"/>
    </row>
    <row r="9" spans="1:15" ht="15">
      <c r="A9" s="138" t="s">
        <v>158</v>
      </c>
      <c r="B9" s="138"/>
    </row>
    <row r="11" spans="1:15">
      <c r="A11" s="96" t="s">
        <v>159</v>
      </c>
      <c r="B11" s="133" t="s">
        <v>176</v>
      </c>
    </row>
    <row r="12" spans="1:15" ht="25.5">
      <c r="A12" s="96" t="s">
        <v>160</v>
      </c>
      <c r="B12" s="133" t="s">
        <v>177</v>
      </c>
    </row>
    <row r="13" spans="1:15" ht="51">
      <c r="A13" s="96" t="s">
        <v>161</v>
      </c>
      <c r="B13" s="133" t="s">
        <v>199</v>
      </c>
    </row>
    <row r="14" spans="1:15" ht="25.5">
      <c r="A14" s="96" t="s">
        <v>162</v>
      </c>
      <c r="B14" s="133" t="s">
        <v>163</v>
      </c>
    </row>
    <row r="15" spans="1:15" ht="38.25">
      <c r="A15" s="96" t="s">
        <v>164</v>
      </c>
      <c r="B15" s="133" t="s">
        <v>200</v>
      </c>
    </row>
    <row r="16" spans="1:15" ht="25.5">
      <c r="A16" s="96" t="s">
        <v>165</v>
      </c>
      <c r="B16" s="133" t="s">
        <v>166</v>
      </c>
    </row>
    <row r="17" spans="1:8" ht="15">
      <c r="A17" s="96" t="s">
        <v>167</v>
      </c>
      <c r="B17" s="134" t="s">
        <v>201</v>
      </c>
    </row>
    <row r="18" spans="1:8" ht="38.25">
      <c r="A18" s="96" t="s">
        <v>168</v>
      </c>
      <c r="B18" s="133" t="s">
        <v>169</v>
      </c>
    </row>
    <row r="19" spans="1:8" ht="25.5">
      <c r="A19" s="96" t="s">
        <v>170</v>
      </c>
      <c r="B19" s="135" t="s">
        <v>202</v>
      </c>
      <c r="D19" s="114"/>
      <c r="E19" s="114"/>
      <c r="F19" s="114"/>
      <c r="G19" s="114"/>
      <c r="H19" s="114"/>
    </row>
    <row r="20" spans="1:8" ht="45">
      <c r="A20" s="96" t="s">
        <v>171</v>
      </c>
      <c r="B20" s="133" t="s">
        <v>203</v>
      </c>
      <c r="D20" s="114"/>
      <c r="E20" s="114"/>
      <c r="F20" s="114"/>
      <c r="G20" s="114"/>
      <c r="H20" s="114"/>
    </row>
    <row r="21" spans="1:8" ht="38.25">
      <c r="A21" s="98" t="s">
        <v>172</v>
      </c>
      <c r="B21" s="99" t="s">
        <v>204</v>
      </c>
    </row>
    <row r="22" spans="1:8">
      <c r="A22" s="96" t="s">
        <v>184</v>
      </c>
      <c r="B22" s="133" t="s">
        <v>194</v>
      </c>
    </row>
    <row r="23" spans="1:8">
      <c r="A23" s="96"/>
      <c r="B23" s="97"/>
    </row>
    <row r="24" spans="1:8">
      <c r="A24" s="115"/>
      <c r="B24" s="97"/>
    </row>
    <row r="25" spans="1:8">
      <c r="A25" s="115"/>
      <c r="B25" s="97"/>
    </row>
    <row r="26" spans="1:8">
      <c r="A26" s="115"/>
      <c r="B26" s="97"/>
    </row>
    <row r="27" spans="1:8">
      <c r="B27" s="97"/>
    </row>
    <row r="28" spans="1:8">
      <c r="B28" s="97"/>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1"/>
  <sheetViews>
    <sheetView showGridLines="0" tabSelected="1" topLeftCell="A4" workbookViewId="0">
      <selection activeCell="A16" sqref="A16"/>
    </sheetView>
  </sheetViews>
  <sheetFormatPr defaultColWidth="9.140625" defaultRowHeight="12.75"/>
  <cols>
    <col min="1" max="1" width="30.5703125" style="1" customWidth="1"/>
    <col min="2" max="2" width="10.5703125" style="2" bestFit="1" customWidth="1"/>
    <col min="3" max="3" width="7.28515625" style="1" customWidth="1"/>
    <col min="4" max="4" width="11.28515625" style="1" customWidth="1"/>
    <col min="5" max="5" width="10.7109375" style="1" bestFit="1" customWidth="1"/>
    <col min="6" max="6" width="17.28515625" style="1" customWidth="1"/>
    <col min="7" max="7" width="9.140625" style="1"/>
    <col min="8" max="8" width="10.140625" style="1" bestFit="1" customWidth="1"/>
    <col min="9" max="9" width="10" style="1" bestFit="1" customWidth="1"/>
    <col min="10" max="14" width="9.140625" style="1"/>
    <col min="15" max="15" width="10.7109375" style="1" bestFit="1" customWidth="1"/>
    <col min="16" max="16384" width="9.140625" style="1"/>
  </cols>
  <sheetData>
    <row r="1" spans="1:15" ht="21">
      <c r="A1" s="4" t="s">
        <v>175</v>
      </c>
      <c r="B1" s="19"/>
      <c r="C1" s="20"/>
      <c r="D1" s="20"/>
      <c r="E1" s="20"/>
      <c r="F1" s="20"/>
      <c r="G1" s="20"/>
      <c r="H1" s="20"/>
    </row>
    <row r="2" spans="1:15" ht="21">
      <c r="A2" s="4"/>
      <c r="B2" s="19"/>
      <c r="C2" s="20"/>
      <c r="D2" s="20"/>
      <c r="E2" s="20"/>
      <c r="F2" s="20"/>
      <c r="G2" s="20"/>
      <c r="H2" s="20"/>
    </row>
    <row r="3" spans="1:15" ht="21.75" thickBot="1">
      <c r="A3" s="4"/>
      <c r="B3" s="19"/>
      <c r="C3" s="20"/>
      <c r="D3" s="20"/>
      <c r="E3" s="20"/>
      <c r="F3" s="20"/>
      <c r="G3" s="20"/>
      <c r="H3" s="20"/>
    </row>
    <row r="4" spans="1:15" s="3" customFormat="1" ht="30">
      <c r="A4" s="153" t="s">
        <v>39</v>
      </c>
      <c r="B4" s="154"/>
      <c r="C4" s="154"/>
      <c r="D4" s="22" t="s">
        <v>0</v>
      </c>
      <c r="E4" s="23" t="s">
        <v>1</v>
      </c>
      <c r="F4" s="24" t="s">
        <v>197</v>
      </c>
      <c r="G4" s="25"/>
      <c r="H4" s="25"/>
    </row>
    <row r="5" spans="1:15" ht="15" customHeight="1">
      <c r="A5" s="5" t="s">
        <v>10</v>
      </c>
      <c r="B5" s="6">
        <f>SUMIF('specificatie Campus Amsterdam'!H3:H90,"&gt;0",'specificatie Campus Amsterdam'!L3:L90)-B9-B15</f>
        <v>2227.1783999999989</v>
      </c>
      <c r="C5" s="7" t="s">
        <v>4</v>
      </c>
      <c r="D5" s="8"/>
      <c r="E5" s="9"/>
      <c r="F5" s="10"/>
      <c r="G5" s="20"/>
      <c r="H5" s="62"/>
      <c r="I5" s="55"/>
      <c r="J5" s="55"/>
    </row>
    <row r="6" spans="1:15" ht="15" customHeight="1">
      <c r="A6" s="11" t="s">
        <v>2</v>
      </c>
      <c r="B6" s="12">
        <v>0</v>
      </c>
      <c r="C6" s="13"/>
      <c r="D6" s="14">
        <v>4</v>
      </c>
      <c r="E6" s="26">
        <f>B5*B6</f>
        <v>0</v>
      </c>
      <c r="F6" s="27">
        <f>E6*D6</f>
        <v>0</v>
      </c>
      <c r="G6" s="20"/>
      <c r="H6" s="20"/>
    </row>
    <row r="7" spans="1:15" ht="15" customHeight="1">
      <c r="A7" s="5" t="s">
        <v>5</v>
      </c>
      <c r="B7" s="6">
        <f>SUMIF('specificatie Campus Amsterdam'!G3:G90,"&gt;0",'specificatie Campus Amsterdam'!L3:L90)-B12-B15</f>
        <v>2227.1783999999989</v>
      </c>
      <c r="C7" s="7" t="s">
        <v>4</v>
      </c>
      <c r="D7" s="8"/>
      <c r="E7" s="9"/>
      <c r="F7" s="10"/>
      <c r="G7" s="20"/>
      <c r="H7" s="20"/>
    </row>
    <row r="8" spans="1:15" ht="15" customHeight="1">
      <c r="A8" s="11" t="s">
        <v>2</v>
      </c>
      <c r="B8" s="12">
        <v>0</v>
      </c>
      <c r="C8" s="13"/>
      <c r="D8" s="14">
        <v>4</v>
      </c>
      <c r="E8" s="26">
        <f>B7*B8</f>
        <v>0</v>
      </c>
      <c r="F8" s="27">
        <f>E8*D8</f>
        <v>0</v>
      </c>
      <c r="G8" s="20"/>
      <c r="H8" s="20"/>
    </row>
    <row r="9" spans="1:15" ht="15" customHeight="1">
      <c r="A9" s="5" t="s">
        <v>15</v>
      </c>
      <c r="B9" s="76">
        <v>1208.52</v>
      </c>
      <c r="C9" s="7" t="s">
        <v>4</v>
      </c>
      <c r="D9" s="8"/>
      <c r="E9" s="9"/>
      <c r="F9" s="10"/>
      <c r="G9" s="20"/>
      <c r="H9" s="125"/>
      <c r="I9" s="124"/>
      <c r="J9" s="124"/>
      <c r="K9" s="124"/>
      <c r="L9" s="124"/>
      <c r="M9" s="124"/>
      <c r="N9" s="124"/>
      <c r="O9" s="124"/>
    </row>
    <row r="10" spans="1:15" ht="15">
      <c r="A10" s="15" t="s">
        <v>12</v>
      </c>
      <c r="B10" s="16"/>
      <c r="C10" s="17"/>
      <c r="D10" s="8"/>
      <c r="E10" s="9"/>
      <c r="F10" s="10"/>
      <c r="G10" s="20"/>
      <c r="H10" s="28"/>
    </row>
    <row r="11" spans="1:15" ht="15" customHeight="1">
      <c r="A11" s="11" t="s">
        <v>2</v>
      </c>
      <c r="B11" s="12">
        <v>0</v>
      </c>
      <c r="C11" s="13"/>
      <c r="D11" s="14">
        <v>4</v>
      </c>
      <c r="E11" s="26">
        <f>B9*B11</f>
        <v>0</v>
      </c>
      <c r="F11" s="27">
        <f>E11*D11</f>
        <v>0</v>
      </c>
      <c r="G11" s="20"/>
      <c r="H11" s="20"/>
    </row>
    <row r="12" spans="1:15" ht="15" customHeight="1">
      <c r="A12" s="5" t="s">
        <v>15</v>
      </c>
      <c r="B12" s="76">
        <v>1208.52</v>
      </c>
      <c r="C12" s="7" t="s">
        <v>4</v>
      </c>
      <c r="D12" s="8"/>
      <c r="E12" s="9"/>
      <c r="F12" s="10"/>
      <c r="G12" s="20"/>
      <c r="H12" s="125"/>
      <c r="I12" s="124"/>
      <c r="J12" s="124"/>
      <c r="K12" s="124"/>
      <c r="L12" s="124"/>
      <c r="M12" s="124"/>
      <c r="N12" s="124"/>
      <c r="O12" s="124"/>
    </row>
    <row r="13" spans="1:15" ht="15">
      <c r="A13" s="15" t="s">
        <v>13</v>
      </c>
      <c r="B13" s="16"/>
      <c r="C13" s="17"/>
      <c r="D13" s="8"/>
      <c r="E13" s="9"/>
      <c r="F13" s="10"/>
      <c r="G13" s="20"/>
      <c r="H13" s="28"/>
    </row>
    <row r="14" spans="1:15" ht="15" customHeight="1">
      <c r="A14" s="11" t="s">
        <v>2</v>
      </c>
      <c r="B14" s="12">
        <v>0</v>
      </c>
      <c r="C14" s="13"/>
      <c r="D14" s="14">
        <v>1</v>
      </c>
      <c r="E14" s="131">
        <f>B12*B14</f>
        <v>0</v>
      </c>
      <c r="F14" s="27">
        <f>E14*D14</f>
        <v>0</v>
      </c>
      <c r="G14" s="20"/>
      <c r="H14" s="20"/>
    </row>
    <row r="15" spans="1:15" ht="15" customHeight="1">
      <c r="A15" s="5" t="s">
        <v>11</v>
      </c>
      <c r="B15" s="77">
        <v>38.68</v>
      </c>
      <c r="C15" s="7" t="s">
        <v>4</v>
      </c>
      <c r="D15" s="8"/>
      <c r="E15" s="9"/>
      <c r="F15" s="10"/>
      <c r="G15" s="20"/>
      <c r="H15" s="125"/>
      <c r="I15" s="124"/>
      <c r="J15" s="124"/>
      <c r="K15" s="124"/>
      <c r="L15" s="124"/>
      <c r="M15" s="124"/>
      <c r="N15" s="124"/>
    </row>
    <row r="16" spans="1:15" ht="15">
      <c r="A16" s="15" t="s">
        <v>3</v>
      </c>
      <c r="B16" s="16"/>
      <c r="C16" s="17"/>
      <c r="D16" s="8"/>
      <c r="E16" s="9"/>
      <c r="F16" s="10"/>
      <c r="G16" s="20"/>
      <c r="H16" s="28"/>
    </row>
    <row r="17" spans="1:15" ht="15" customHeight="1">
      <c r="A17" s="11" t="s">
        <v>2</v>
      </c>
      <c r="B17" s="12">
        <v>0</v>
      </c>
      <c r="C17" s="13"/>
      <c r="D17" s="14">
        <v>12</v>
      </c>
      <c r="E17" s="26">
        <f>B15*B17</f>
        <v>0</v>
      </c>
      <c r="F17" s="27">
        <f>E17*D17</f>
        <v>0</v>
      </c>
      <c r="G17" s="20"/>
      <c r="H17" s="20"/>
    </row>
    <row r="18" spans="1:15" ht="15" customHeight="1">
      <c r="A18" s="5" t="s">
        <v>7</v>
      </c>
      <c r="B18" s="6">
        <f>SUMIF('specificatie Campus Amsterdam'!K3:K90,"&gt;0",'specificatie Campus Amsterdam'!L3:L90)</f>
        <v>691.94639999999981</v>
      </c>
      <c r="C18" s="7" t="s">
        <v>4</v>
      </c>
      <c r="D18" s="8"/>
      <c r="E18" s="9"/>
      <c r="F18" s="10"/>
      <c r="G18" s="20"/>
      <c r="H18" s="20"/>
    </row>
    <row r="19" spans="1:15" ht="15">
      <c r="A19" s="15" t="s">
        <v>3</v>
      </c>
      <c r="B19" s="16"/>
      <c r="C19" s="17"/>
      <c r="D19" s="8"/>
      <c r="E19" s="9"/>
      <c r="F19" s="10"/>
      <c r="G19" s="20"/>
      <c r="H19" s="75"/>
      <c r="I19" s="55"/>
      <c r="J19" s="55"/>
    </row>
    <row r="20" spans="1:15" ht="15" customHeight="1" thickBot="1">
      <c r="A20" s="11" t="s">
        <v>14</v>
      </c>
      <c r="B20" s="12">
        <v>0</v>
      </c>
      <c r="C20" s="13"/>
      <c r="D20" s="14">
        <v>4</v>
      </c>
      <c r="E20" s="26">
        <f>B18*B20</f>
        <v>0</v>
      </c>
      <c r="F20" s="27">
        <f>E20*D20</f>
        <v>0</v>
      </c>
      <c r="G20" s="20"/>
      <c r="H20" s="20"/>
    </row>
    <row r="21" spans="1:15" s="3" customFormat="1" ht="33.75" customHeight="1" thickBot="1">
      <c r="A21" s="155" t="s">
        <v>40</v>
      </c>
      <c r="B21" s="156"/>
      <c r="C21" s="156"/>
      <c r="D21" s="156"/>
      <c r="E21" s="157"/>
      <c r="F21" s="63">
        <f>SUM(F5:F20)</f>
        <v>0</v>
      </c>
      <c r="G21" s="25"/>
      <c r="H21" s="29"/>
    </row>
    <row r="22" spans="1:15" ht="30">
      <c r="A22" s="153" t="s">
        <v>105</v>
      </c>
      <c r="B22" s="154"/>
      <c r="C22" s="154"/>
      <c r="D22" s="22" t="s">
        <v>0</v>
      </c>
      <c r="E22" s="23" t="s">
        <v>1</v>
      </c>
      <c r="F22" s="24" t="s">
        <v>197</v>
      </c>
      <c r="G22" s="20"/>
      <c r="H22" s="28"/>
    </row>
    <row r="23" spans="1:15" ht="15">
      <c r="A23" s="5" t="s">
        <v>10</v>
      </c>
      <c r="B23" s="6">
        <f>SUMIF('Specificatie Campus Den Haag'!E4:E257,"x",'Specificatie Campus Den Haag'!L4:L257)</f>
        <v>1844.3000000000004</v>
      </c>
      <c r="C23" s="7" t="s">
        <v>4</v>
      </c>
      <c r="D23" s="8"/>
      <c r="E23" s="9"/>
      <c r="F23" s="10"/>
      <c r="G23" s="20"/>
      <c r="H23" s="75"/>
      <c r="I23" s="55"/>
    </row>
    <row r="24" spans="1:15" ht="15">
      <c r="A24" s="11" t="s">
        <v>2</v>
      </c>
      <c r="B24" s="12">
        <v>0</v>
      </c>
      <c r="C24" s="13"/>
      <c r="D24" s="14">
        <v>4</v>
      </c>
      <c r="E24" s="26">
        <f>B23*B24</f>
        <v>0</v>
      </c>
      <c r="F24" s="27">
        <f>E24*D24</f>
        <v>0</v>
      </c>
      <c r="G24" s="20"/>
      <c r="H24" s="28"/>
    </row>
    <row r="25" spans="1:15" ht="15">
      <c r="A25" s="5" t="s">
        <v>5</v>
      </c>
      <c r="B25" s="6">
        <f>SUMIF('Specificatie Campus Den Haag'!D4:D257,"x",'Specificatie Campus Den Haag'!L4:L257)</f>
        <v>1711.3000000000004</v>
      </c>
      <c r="C25" s="7" t="s">
        <v>4</v>
      </c>
      <c r="D25" s="8"/>
      <c r="E25" s="9"/>
      <c r="F25" s="10"/>
      <c r="G25" s="20"/>
      <c r="H25" s="28"/>
    </row>
    <row r="26" spans="1:15" ht="15">
      <c r="A26" s="11" t="s">
        <v>2</v>
      </c>
      <c r="B26" s="12">
        <v>0</v>
      </c>
      <c r="C26" s="13"/>
      <c r="D26" s="14">
        <v>4</v>
      </c>
      <c r="E26" s="26">
        <f>B25*B26</f>
        <v>0</v>
      </c>
      <c r="F26" s="27">
        <f>E26*D26</f>
        <v>0</v>
      </c>
      <c r="G26" s="20"/>
      <c r="H26" s="28"/>
    </row>
    <row r="27" spans="1:15" ht="15">
      <c r="A27" s="5" t="s">
        <v>193</v>
      </c>
      <c r="B27" s="6">
        <f>'Specificatie Campus Den Haag'!J261</f>
        <v>48</v>
      </c>
      <c r="C27" s="7" t="s">
        <v>4</v>
      </c>
      <c r="D27" s="8"/>
      <c r="E27" s="130"/>
      <c r="F27" s="10"/>
      <c r="G27" s="20"/>
      <c r="H27" s="28"/>
      <c r="O27" s="127"/>
    </row>
    <row r="28" spans="1:15" ht="15">
      <c r="A28" s="11" t="s">
        <v>2</v>
      </c>
      <c r="B28" s="12">
        <v>0</v>
      </c>
      <c r="C28" s="13"/>
      <c r="D28" s="14">
        <v>1</v>
      </c>
      <c r="E28" s="26">
        <f>B27*B28</f>
        <v>0</v>
      </c>
      <c r="F28" s="27">
        <f>E28*D28</f>
        <v>0</v>
      </c>
      <c r="G28" s="20"/>
      <c r="H28" s="28"/>
    </row>
    <row r="29" spans="1:15" ht="30">
      <c r="A29" s="73" t="s">
        <v>108</v>
      </c>
      <c r="B29" s="6">
        <f>SUMIF('Specificatie Campus Den Haag'!G4:G257,"x",'Specificatie Campus Den Haag'!L4:L257)</f>
        <v>113.19999999999999</v>
      </c>
      <c r="C29" s="7" t="s">
        <v>4</v>
      </c>
      <c r="D29" s="8"/>
      <c r="E29" s="9"/>
      <c r="F29" s="10"/>
      <c r="G29" s="20"/>
      <c r="H29" s="28"/>
    </row>
    <row r="30" spans="1:15" ht="15">
      <c r="A30" s="136"/>
      <c r="B30" s="16"/>
      <c r="C30" s="17"/>
      <c r="D30" s="8"/>
      <c r="E30" s="9"/>
      <c r="F30" s="10"/>
      <c r="G30" s="20"/>
      <c r="H30" s="28"/>
    </row>
    <row r="31" spans="1:15" ht="15">
      <c r="A31" s="11" t="s">
        <v>2</v>
      </c>
      <c r="B31" s="12">
        <v>0</v>
      </c>
      <c r="C31" s="13"/>
      <c r="D31" s="14">
        <v>12</v>
      </c>
      <c r="E31" s="26">
        <f>B29*B31</f>
        <v>0</v>
      </c>
      <c r="F31" s="27">
        <f>E31*D31</f>
        <v>0</v>
      </c>
      <c r="G31" s="20"/>
      <c r="H31" s="28"/>
    </row>
    <row r="32" spans="1:15" ht="15">
      <c r="A32" s="5" t="s">
        <v>106</v>
      </c>
      <c r="B32" s="6">
        <f>SUMIF('Specificatie Campus Den Haag'!I4:I284,"x",'Specificatie Campus Den Haag'!L4:L284)</f>
        <v>108.6</v>
      </c>
      <c r="C32" s="7" t="s">
        <v>4</v>
      </c>
      <c r="D32" s="8"/>
      <c r="E32" s="9"/>
      <c r="F32" s="10"/>
      <c r="G32" s="20"/>
      <c r="H32" s="28"/>
    </row>
    <row r="33" spans="1:13" ht="15">
      <c r="A33" s="136"/>
      <c r="B33" s="16"/>
      <c r="C33" s="17"/>
      <c r="D33" s="8"/>
      <c r="E33" s="9"/>
      <c r="F33" s="10"/>
      <c r="G33" s="20"/>
      <c r="H33" s="28"/>
    </row>
    <row r="34" spans="1:13" ht="15">
      <c r="A34" s="11" t="s">
        <v>2</v>
      </c>
      <c r="B34" s="12">
        <v>0</v>
      </c>
      <c r="C34" s="13"/>
      <c r="D34" s="14">
        <v>4</v>
      </c>
      <c r="E34" s="26">
        <f>B32*B34</f>
        <v>0</v>
      </c>
      <c r="F34" s="27">
        <f>E34*D34</f>
        <v>0</v>
      </c>
      <c r="G34" s="20"/>
      <c r="H34" s="28"/>
    </row>
    <row r="35" spans="1:13" ht="15">
      <c r="A35" s="5" t="s">
        <v>7</v>
      </c>
      <c r="B35" s="6">
        <f>SUMIF('Specificatie Campus Den Haag'!F4:F257,"x",'Specificatie Campus Den Haag'!L4:L257)</f>
        <v>1148.7999999999995</v>
      </c>
      <c r="C35" s="7" t="s">
        <v>4</v>
      </c>
      <c r="D35" s="8"/>
      <c r="E35" s="9"/>
      <c r="F35" s="10"/>
      <c r="G35" s="20"/>
      <c r="H35" s="28"/>
    </row>
    <row r="36" spans="1:13" ht="15">
      <c r="A36" s="15" t="s">
        <v>3</v>
      </c>
      <c r="B36" s="16"/>
      <c r="C36" s="17"/>
      <c r="D36" s="8"/>
      <c r="E36" s="9"/>
      <c r="F36" s="10"/>
      <c r="G36" s="20"/>
      <c r="H36" s="20"/>
    </row>
    <row r="37" spans="1:13" ht="15.75" thickBot="1">
      <c r="A37" s="11" t="s">
        <v>14</v>
      </c>
      <c r="B37" s="12">
        <v>0</v>
      </c>
      <c r="C37" s="13"/>
      <c r="D37" s="14">
        <v>4</v>
      </c>
      <c r="E37" s="26">
        <f>B35*B37</f>
        <v>0</v>
      </c>
      <c r="F37" s="27">
        <f>E37*D37</f>
        <v>0</v>
      </c>
      <c r="G37" s="20"/>
      <c r="H37" s="20"/>
    </row>
    <row r="38" spans="1:13" ht="32.25" customHeight="1" thickBot="1">
      <c r="A38" s="158" t="s">
        <v>107</v>
      </c>
      <c r="B38" s="159"/>
      <c r="C38" s="159"/>
      <c r="D38" s="159"/>
      <c r="E38" s="160"/>
      <c r="F38" s="63">
        <f>SUM(F23:F37)</f>
        <v>0</v>
      </c>
      <c r="G38" s="20"/>
      <c r="H38" s="20"/>
      <c r="I38" s="124"/>
      <c r="J38" s="124"/>
      <c r="K38" s="124"/>
      <c r="L38" s="124"/>
      <c r="M38" s="124"/>
    </row>
    <row r="39" spans="1:13" ht="32.25" customHeight="1">
      <c r="A39" s="153" t="s">
        <v>195</v>
      </c>
      <c r="B39" s="154"/>
      <c r="C39" s="154"/>
      <c r="D39" s="22" t="s">
        <v>0</v>
      </c>
      <c r="E39" s="23" t="s">
        <v>1</v>
      </c>
      <c r="F39" s="24" t="s">
        <v>197</v>
      </c>
      <c r="G39" s="20"/>
      <c r="H39" s="20"/>
      <c r="I39" s="124"/>
      <c r="J39" s="124"/>
      <c r="K39" s="124"/>
      <c r="L39" s="124"/>
      <c r="M39" s="124"/>
    </row>
    <row r="40" spans="1:13" ht="30">
      <c r="A40" s="123" t="s">
        <v>185</v>
      </c>
      <c r="B40" s="79">
        <f>SUMIF('Specificatie Skotel Den Haag'!P3:P62,"x",'Specificatie Skotel Den Haag'!L3:L62)</f>
        <v>193.4966</v>
      </c>
      <c r="C40" s="80" t="s">
        <v>4</v>
      </c>
      <c r="D40" s="81"/>
      <c r="E40" s="82"/>
      <c r="F40" s="83"/>
      <c r="G40" s="20"/>
      <c r="H40" s="62"/>
      <c r="I40" s="126"/>
      <c r="J40" s="124"/>
      <c r="K40" s="124"/>
      <c r="L40" s="124"/>
      <c r="M40" s="124"/>
    </row>
    <row r="41" spans="1:13" ht="15">
      <c r="A41" s="84" t="s">
        <v>2</v>
      </c>
      <c r="B41" s="85">
        <v>0</v>
      </c>
      <c r="C41" s="86"/>
      <c r="D41" s="87">
        <v>4</v>
      </c>
      <c r="E41" s="88">
        <f>B40*B41</f>
        <v>0</v>
      </c>
      <c r="F41" s="89">
        <f>E41*D41</f>
        <v>0</v>
      </c>
      <c r="G41" s="20"/>
      <c r="H41" s="20"/>
      <c r="I41" s="124"/>
      <c r="J41" s="124"/>
      <c r="K41" s="124"/>
      <c r="L41" s="124"/>
      <c r="M41" s="124"/>
    </row>
    <row r="42" spans="1:13" ht="30">
      <c r="A42" s="123" t="s">
        <v>186</v>
      </c>
      <c r="B42" s="79">
        <f>SUMIF('Specificatie Skotel Den Haag'!O3:O62,"x",'Specificatie Skotel Den Haag'!L3:L62)</f>
        <v>193.4966</v>
      </c>
      <c r="C42" s="80" t="s">
        <v>4</v>
      </c>
      <c r="D42" s="81"/>
      <c r="E42" s="82"/>
      <c r="F42" s="83"/>
      <c r="G42" s="20"/>
      <c r="H42" s="20"/>
      <c r="I42" s="124"/>
      <c r="J42" s="124"/>
      <c r="K42" s="124"/>
      <c r="L42" s="124"/>
      <c r="M42" s="124"/>
    </row>
    <row r="43" spans="1:13" ht="15">
      <c r="A43" s="84" t="s">
        <v>2</v>
      </c>
      <c r="B43" s="85">
        <v>0</v>
      </c>
      <c r="C43" s="86"/>
      <c r="D43" s="87">
        <v>4</v>
      </c>
      <c r="E43" s="88">
        <f>B42*B43</f>
        <v>0</v>
      </c>
      <c r="F43" s="89">
        <f>E43*D43</f>
        <v>0</v>
      </c>
      <c r="G43" s="20"/>
      <c r="H43" s="20"/>
      <c r="I43" s="124"/>
      <c r="J43" s="124"/>
      <c r="K43" s="124"/>
      <c r="L43" s="124"/>
      <c r="M43" s="124"/>
    </row>
    <row r="44" spans="1:13" ht="15">
      <c r="A44" s="78" t="s">
        <v>187</v>
      </c>
      <c r="B44" s="79">
        <f>SUMIF('Specificatie Skotel Den Haag'!S3:S62,"x",'Specificatie Skotel Den Haag'!L3:L62)</f>
        <v>916.81920000000014</v>
      </c>
      <c r="C44" s="80" t="s">
        <v>4</v>
      </c>
      <c r="D44" s="81"/>
      <c r="E44" s="82"/>
      <c r="F44" s="83"/>
      <c r="G44" s="20"/>
      <c r="H44" s="20"/>
      <c r="I44" s="124"/>
      <c r="J44" s="124"/>
      <c r="K44" s="124"/>
      <c r="L44" s="124"/>
      <c r="M44" s="124"/>
    </row>
    <row r="45" spans="1:13" ht="15">
      <c r="A45" s="90" t="s">
        <v>12</v>
      </c>
      <c r="B45" s="91"/>
      <c r="C45" s="92"/>
      <c r="D45" s="81"/>
      <c r="E45" s="82"/>
      <c r="F45" s="83"/>
      <c r="G45" s="20"/>
      <c r="H45" s="20"/>
      <c r="I45" s="124"/>
      <c r="J45" s="124"/>
      <c r="K45" s="124"/>
      <c r="L45" s="124"/>
      <c r="M45" s="124"/>
    </row>
    <row r="46" spans="1:13" ht="15">
      <c r="A46" s="84" t="s">
        <v>2</v>
      </c>
      <c r="B46" s="85">
        <v>0</v>
      </c>
      <c r="C46" s="86"/>
      <c r="D46" s="87">
        <v>4</v>
      </c>
      <c r="E46" s="88">
        <f>B44*B46</f>
        <v>0</v>
      </c>
      <c r="F46" s="89">
        <f>E46*D46</f>
        <v>0</v>
      </c>
      <c r="G46" s="20"/>
      <c r="H46" s="20"/>
      <c r="I46" s="124"/>
      <c r="J46" s="124"/>
      <c r="K46" s="124"/>
      <c r="L46" s="124"/>
      <c r="M46" s="124"/>
    </row>
    <row r="47" spans="1:13" ht="15">
      <c r="A47" s="78" t="s">
        <v>187</v>
      </c>
      <c r="B47" s="79">
        <f>SUMIF('Specificatie Skotel Den Haag'!R3:R62,"x",'Specificatie Skotel Den Haag'!L3:L62)</f>
        <v>916.81920000000014</v>
      </c>
      <c r="C47" s="80" t="s">
        <v>4</v>
      </c>
      <c r="D47" s="81"/>
      <c r="E47" s="82"/>
      <c r="F47" s="83"/>
      <c r="G47" s="20"/>
      <c r="H47" s="20"/>
      <c r="I47" s="124"/>
      <c r="J47" s="124"/>
      <c r="K47" s="124"/>
      <c r="L47" s="124"/>
      <c r="M47" s="124"/>
    </row>
    <row r="48" spans="1:13" ht="15">
      <c r="A48" s="90" t="s">
        <v>13</v>
      </c>
      <c r="B48" s="91"/>
      <c r="C48" s="92"/>
      <c r="D48" s="81"/>
      <c r="E48" s="82"/>
      <c r="F48" s="83"/>
      <c r="G48" s="20"/>
      <c r="H48" s="20"/>
    </row>
    <row r="49" spans="1:13" ht="15">
      <c r="A49" s="84" t="s">
        <v>2</v>
      </c>
      <c r="B49" s="85">
        <v>0</v>
      </c>
      <c r="C49" s="86"/>
      <c r="D49" s="87">
        <v>1</v>
      </c>
      <c r="E49" s="88">
        <f>B47*B49</f>
        <v>0</v>
      </c>
      <c r="F49" s="89">
        <f>E49*D49</f>
        <v>0</v>
      </c>
      <c r="G49" s="20"/>
      <c r="H49" s="20"/>
    </row>
    <row r="50" spans="1:13" ht="15">
      <c r="A50" s="78" t="s">
        <v>136</v>
      </c>
      <c r="B50" s="79">
        <f>SUMIF('Specificatie Skotel Den Haag'!U3:U62,"x",'Specificatie Skotel Den Haag'!L3:L62)</f>
        <v>25.447200000000002</v>
      </c>
      <c r="C50" s="80" t="s">
        <v>4</v>
      </c>
      <c r="D50" s="81"/>
      <c r="E50" s="82"/>
      <c r="F50" s="83"/>
      <c r="G50" s="20"/>
      <c r="H50" s="20"/>
    </row>
    <row r="51" spans="1:13" ht="15">
      <c r="A51" s="90" t="s">
        <v>3</v>
      </c>
      <c r="B51" s="91"/>
      <c r="C51" s="92"/>
      <c r="D51" s="81"/>
      <c r="E51" s="82"/>
      <c r="F51" s="83"/>
      <c r="G51" s="20"/>
      <c r="H51" s="20"/>
    </row>
    <row r="52" spans="1:13" ht="15">
      <c r="A52" s="84" t="s">
        <v>2</v>
      </c>
      <c r="B52" s="85">
        <v>0</v>
      </c>
      <c r="C52" s="86"/>
      <c r="D52" s="87">
        <v>12</v>
      </c>
      <c r="E52" s="88">
        <f>B50*B52</f>
        <v>0</v>
      </c>
      <c r="F52" s="89">
        <f>E52*D52</f>
        <v>0</v>
      </c>
      <c r="G52" s="20"/>
      <c r="H52" s="20"/>
    </row>
    <row r="53" spans="1:13" ht="15">
      <c r="A53" s="78" t="s">
        <v>106</v>
      </c>
      <c r="B53" s="79">
        <f>SUMIF('Specificatie Skotel Den Haag'!V3:V62,"x",'Specificatie Skotel Den Haag'!L3:L62)</f>
        <v>50.10799999999999</v>
      </c>
      <c r="C53" s="80" t="s">
        <v>4</v>
      </c>
      <c r="D53" s="81"/>
      <c r="E53" s="82"/>
      <c r="F53" s="83"/>
      <c r="G53" s="20"/>
      <c r="H53" s="20"/>
    </row>
    <row r="54" spans="1:13" ht="15">
      <c r="A54" s="90" t="s">
        <v>3</v>
      </c>
      <c r="B54" s="91"/>
      <c r="C54" s="92"/>
      <c r="D54" s="81"/>
      <c r="E54" s="82"/>
      <c r="F54" s="83"/>
      <c r="G54" s="20"/>
      <c r="H54" s="20"/>
    </row>
    <row r="55" spans="1:13" ht="15">
      <c r="A55" s="84" t="s">
        <v>2</v>
      </c>
      <c r="B55" s="85">
        <v>0</v>
      </c>
      <c r="C55" s="86"/>
      <c r="D55" s="87">
        <v>4</v>
      </c>
      <c r="E55" s="88">
        <f>B53*B55</f>
        <v>0</v>
      </c>
      <c r="F55" s="89">
        <f>E55*D55</f>
        <v>0</v>
      </c>
      <c r="G55" s="20"/>
      <c r="H55" s="20"/>
    </row>
    <row r="56" spans="1:13" ht="15">
      <c r="A56" s="78" t="s">
        <v>7</v>
      </c>
      <c r="B56" s="79">
        <f>SUMIF('Specificatie Skotel Den Haag'!Q3:Q62,"x",'Specificatie Skotel Den Haag'!L3:L62)</f>
        <v>172.84780000000001</v>
      </c>
      <c r="C56" s="80" t="s">
        <v>4</v>
      </c>
      <c r="D56" s="81"/>
      <c r="E56" s="82"/>
      <c r="F56" s="83"/>
      <c r="G56" s="20"/>
      <c r="H56" s="20"/>
    </row>
    <row r="57" spans="1:13" ht="15">
      <c r="A57" s="90" t="s">
        <v>3</v>
      </c>
      <c r="B57" s="91"/>
      <c r="C57" s="92"/>
      <c r="D57" s="81"/>
      <c r="E57" s="82"/>
      <c r="F57" s="83"/>
      <c r="G57" s="20"/>
      <c r="H57" s="20"/>
    </row>
    <row r="58" spans="1:13" ht="15">
      <c r="A58" s="84" t="s">
        <v>14</v>
      </c>
      <c r="B58" s="85">
        <v>0</v>
      </c>
      <c r="C58" s="86"/>
      <c r="D58" s="87">
        <v>4</v>
      </c>
      <c r="E58" s="88">
        <f>B56*B58</f>
        <v>0</v>
      </c>
      <c r="F58" s="89">
        <f>E58*D58</f>
        <v>0</v>
      </c>
      <c r="G58" s="20"/>
      <c r="H58" s="20"/>
    </row>
    <row r="59" spans="1:13" ht="15.75" customHeight="1">
      <c r="A59" s="78" t="s">
        <v>188</v>
      </c>
      <c r="B59" s="79">
        <f>SUMIF('Specificatie Skotel Den Haag'!T3:T62,"x",'Specificatie Skotel Den Haag'!L3:L62)</f>
        <v>82.54079999999999</v>
      </c>
      <c r="C59" s="80" t="s">
        <v>4</v>
      </c>
      <c r="D59" s="81"/>
      <c r="E59" s="82"/>
      <c r="F59" s="83"/>
      <c r="G59" s="20"/>
      <c r="H59" s="20"/>
      <c r="I59" s="124"/>
      <c r="J59" s="124"/>
      <c r="K59" s="124"/>
      <c r="L59" s="124"/>
      <c r="M59" s="124"/>
    </row>
    <row r="60" spans="1:13" ht="15">
      <c r="A60" s="90" t="s">
        <v>3</v>
      </c>
      <c r="B60" s="91"/>
      <c r="C60" s="92"/>
      <c r="D60" s="81"/>
      <c r="E60" s="82"/>
      <c r="F60" s="83"/>
      <c r="G60" s="20"/>
      <c r="H60" s="20"/>
    </row>
    <row r="61" spans="1:13" ht="15.75" thickBot="1">
      <c r="A61" s="84" t="s">
        <v>14</v>
      </c>
      <c r="B61" s="85">
        <v>0</v>
      </c>
      <c r="C61" s="86"/>
      <c r="D61" s="87">
        <v>1</v>
      </c>
      <c r="E61" s="88">
        <f>B59*B61</f>
        <v>0</v>
      </c>
      <c r="F61" s="89">
        <f>E61*D61</f>
        <v>0</v>
      </c>
      <c r="G61" s="20"/>
      <c r="H61" s="20"/>
    </row>
    <row r="62" spans="1:13" ht="15.75" thickBot="1">
      <c r="A62" s="155" t="s">
        <v>113</v>
      </c>
      <c r="B62" s="156"/>
      <c r="C62" s="156"/>
      <c r="D62" s="156"/>
      <c r="E62" s="157"/>
      <c r="F62" s="63">
        <f>SUM(F40:F61)</f>
        <v>0</v>
      </c>
      <c r="G62" s="20"/>
      <c r="H62" s="20"/>
    </row>
    <row r="63" spans="1:13" ht="30">
      <c r="A63" s="153" t="s">
        <v>156</v>
      </c>
      <c r="B63" s="154"/>
      <c r="C63" s="154"/>
      <c r="D63" s="22" t="s">
        <v>0</v>
      </c>
      <c r="E63" s="23" t="s">
        <v>1</v>
      </c>
      <c r="F63" s="24" t="s">
        <v>197</v>
      </c>
      <c r="G63" s="20"/>
      <c r="H63" s="20"/>
    </row>
    <row r="64" spans="1:13" ht="15">
      <c r="A64" s="5" t="s">
        <v>10</v>
      </c>
      <c r="B64" s="6">
        <f>SUMIF('Specificatie Villa Den Haag'!H3:H24,"&gt;0",'Specificatie Villa Den Haag'!L3:L24)</f>
        <v>101.90639999999999</v>
      </c>
      <c r="C64" s="7" t="s">
        <v>4</v>
      </c>
      <c r="D64" s="8"/>
      <c r="E64" s="9"/>
      <c r="F64" s="10"/>
      <c r="G64" s="20"/>
      <c r="H64" s="20"/>
      <c r="I64" s="124"/>
      <c r="J64" s="124"/>
      <c r="K64" s="124"/>
    </row>
    <row r="65" spans="1:8" ht="15">
      <c r="A65" s="11" t="s">
        <v>2</v>
      </c>
      <c r="B65" s="12">
        <v>0</v>
      </c>
      <c r="C65" s="13"/>
      <c r="D65" s="14">
        <v>4</v>
      </c>
      <c r="E65" s="26">
        <f>B64*B65</f>
        <v>0</v>
      </c>
      <c r="F65" s="27">
        <f>E65*D65</f>
        <v>0</v>
      </c>
      <c r="G65" s="20"/>
      <c r="H65" s="20"/>
    </row>
    <row r="66" spans="1:8" ht="15">
      <c r="A66" s="5" t="s">
        <v>5</v>
      </c>
      <c r="B66" s="6">
        <f>SUMIF('Specificatie Villa Den Haag'!G3:G24,"&gt;0",'Specificatie Villa Den Haag'!L3:L24)</f>
        <v>101.90639999999999</v>
      </c>
      <c r="C66" s="7" t="s">
        <v>4</v>
      </c>
      <c r="D66" s="8"/>
      <c r="E66" s="9"/>
      <c r="F66" s="10"/>
      <c r="G66" s="20"/>
      <c r="H66" s="20"/>
    </row>
    <row r="67" spans="1:8" ht="15">
      <c r="A67" s="11" t="s">
        <v>2</v>
      </c>
      <c r="B67" s="12">
        <v>0</v>
      </c>
      <c r="C67" s="13"/>
      <c r="D67" s="14">
        <v>4</v>
      </c>
      <c r="E67" s="26">
        <f>B66*B67</f>
        <v>0</v>
      </c>
      <c r="F67" s="27">
        <f>E67*D67</f>
        <v>0</v>
      </c>
      <c r="G67" s="20"/>
      <c r="H67" s="20"/>
    </row>
    <row r="68" spans="1:8" ht="15">
      <c r="A68" s="5" t="s">
        <v>7</v>
      </c>
      <c r="B68" s="6">
        <f>SUMIF('Specificatie Villa Den Haag'!K3:K24,"&gt;0",'Specificatie Villa Den Haag'!L3:L24)</f>
        <v>7.9666999999999994</v>
      </c>
      <c r="C68" s="7" t="s">
        <v>4</v>
      </c>
      <c r="D68" s="8"/>
      <c r="E68" s="9"/>
      <c r="F68" s="10"/>
      <c r="G68" s="20"/>
      <c r="H68" s="20"/>
    </row>
    <row r="69" spans="1:8" ht="15">
      <c r="A69" s="15" t="s">
        <v>3</v>
      </c>
      <c r="B69" s="16"/>
      <c r="C69" s="17"/>
      <c r="D69" s="8"/>
      <c r="E69" s="9"/>
      <c r="F69" s="10"/>
      <c r="G69" s="20"/>
      <c r="H69" s="20"/>
    </row>
    <row r="70" spans="1:8" ht="15.75" thickBot="1">
      <c r="A70" s="11" t="s">
        <v>14</v>
      </c>
      <c r="B70" s="12">
        <v>0</v>
      </c>
      <c r="C70" s="13"/>
      <c r="D70" s="14">
        <v>4</v>
      </c>
      <c r="E70" s="26">
        <f>B68*B70</f>
        <v>0</v>
      </c>
      <c r="F70" s="27">
        <f>E70*D70</f>
        <v>0</v>
      </c>
      <c r="G70" s="20"/>
      <c r="H70" s="20"/>
    </row>
    <row r="71" spans="1:8" ht="15.75" thickBot="1">
      <c r="A71" s="155" t="s">
        <v>196</v>
      </c>
      <c r="B71" s="156"/>
      <c r="C71" s="156"/>
      <c r="D71" s="156"/>
      <c r="E71" s="157"/>
      <c r="F71" s="63">
        <f>SUM(F64:F70)</f>
        <v>0</v>
      </c>
      <c r="G71" s="20"/>
      <c r="H71" s="20"/>
    </row>
    <row r="72" spans="1:8" ht="19.5" thickBot="1">
      <c r="A72" s="150" t="s">
        <v>198</v>
      </c>
      <c r="B72" s="151"/>
      <c r="C72" s="151"/>
      <c r="D72" s="151"/>
      <c r="E72" s="152"/>
      <c r="F72" s="71">
        <f>F21+F38+F62+F71</f>
        <v>0</v>
      </c>
      <c r="G72" s="20"/>
      <c r="H72" s="20"/>
    </row>
    <row r="73" spans="1:8" ht="15.75">
      <c r="A73" s="18"/>
      <c r="B73" s="21"/>
      <c r="C73" s="20"/>
      <c r="D73" s="20"/>
      <c r="E73" s="20"/>
      <c r="F73" s="20"/>
      <c r="G73" s="20"/>
      <c r="H73" s="20"/>
    </row>
    <row r="74" spans="1:8" ht="15.75">
      <c r="A74" s="18"/>
      <c r="B74" s="21"/>
      <c r="C74" s="20"/>
      <c r="D74" s="20"/>
      <c r="E74" s="20"/>
      <c r="F74" s="20"/>
      <c r="G74" s="20"/>
      <c r="H74" s="20"/>
    </row>
    <row r="75" spans="1:8" ht="15.75">
      <c r="A75" s="144" t="s">
        <v>178</v>
      </c>
      <c r="B75" s="145"/>
      <c r="C75" s="145"/>
      <c r="D75" s="145"/>
      <c r="E75" s="145"/>
      <c r="F75" s="145"/>
      <c r="G75" s="20"/>
      <c r="H75" s="20"/>
    </row>
    <row r="76" spans="1:8" ht="15">
      <c r="A76" s="93"/>
      <c r="B76" s="118"/>
      <c r="C76" s="118"/>
      <c r="D76" s="119"/>
      <c r="E76" s="119"/>
      <c r="F76" s="119"/>
      <c r="G76" s="20"/>
      <c r="H76" s="20"/>
    </row>
    <row r="77" spans="1:8" ht="15">
      <c r="A77" s="120" t="s">
        <v>180</v>
      </c>
      <c r="B77" s="146"/>
      <c r="C77" s="147"/>
      <c r="D77" s="147"/>
      <c r="E77" s="147"/>
      <c r="F77" s="147"/>
      <c r="G77" s="20"/>
      <c r="H77" s="20"/>
    </row>
    <row r="78" spans="1:8" ht="15">
      <c r="A78" s="121" t="s">
        <v>181</v>
      </c>
      <c r="B78" s="148"/>
      <c r="C78" s="149"/>
      <c r="D78" s="149"/>
      <c r="E78" s="149"/>
      <c r="F78" s="149"/>
      <c r="G78" s="20"/>
      <c r="H78" s="20"/>
    </row>
    <row r="79" spans="1:8" ht="15">
      <c r="A79" s="121" t="s">
        <v>182</v>
      </c>
      <c r="B79" s="148"/>
      <c r="C79" s="149"/>
      <c r="D79" s="149"/>
      <c r="E79" s="149"/>
      <c r="F79" s="149"/>
      <c r="G79" s="20"/>
      <c r="H79" s="20"/>
    </row>
    <row r="80" spans="1:8" ht="15">
      <c r="A80" s="122" t="s">
        <v>183</v>
      </c>
      <c r="B80" s="139"/>
      <c r="C80" s="140"/>
      <c r="D80" s="140"/>
      <c r="E80" s="140"/>
      <c r="F80" s="140"/>
      <c r="G80" s="20"/>
      <c r="H80" s="20"/>
    </row>
    <row r="81" spans="1:8" ht="15">
      <c r="A81" s="116"/>
      <c r="B81" s="141"/>
      <c r="C81" s="142"/>
      <c r="D81" s="142"/>
      <c r="E81" s="142"/>
      <c r="F81" s="142"/>
      <c r="G81" s="20"/>
      <c r="H81" s="20"/>
    </row>
    <row r="82" spans="1:8" ht="15">
      <c r="A82" s="117" t="s">
        <v>179</v>
      </c>
      <c r="B82"/>
      <c r="C82"/>
      <c r="D82" s="20"/>
      <c r="E82" s="20"/>
      <c r="F82" s="20"/>
      <c r="G82" s="20"/>
      <c r="H82" s="20"/>
    </row>
    <row r="83" spans="1:8" ht="15">
      <c r="A83" s="143"/>
      <c r="B83" s="143"/>
      <c r="C83" s="143"/>
      <c r="D83" s="142"/>
      <c r="E83" s="142"/>
      <c r="F83" s="142"/>
      <c r="G83" s="20"/>
      <c r="H83" s="20"/>
    </row>
    <row r="84" spans="1:8" ht="15">
      <c r="A84" s="143"/>
      <c r="B84" s="143"/>
      <c r="C84" s="143"/>
      <c r="D84" s="142"/>
      <c r="E84" s="142"/>
      <c r="F84" s="142"/>
      <c r="G84" s="20"/>
      <c r="H84" s="20"/>
    </row>
    <row r="85" spans="1:8" ht="15">
      <c r="A85" s="142"/>
      <c r="B85" s="142"/>
      <c r="C85" s="142"/>
      <c r="D85" s="142"/>
      <c r="E85" s="142"/>
      <c r="F85" s="142"/>
      <c r="G85" s="20"/>
      <c r="H85" s="20"/>
    </row>
    <row r="86" spans="1:8" ht="15.75">
      <c r="A86" s="18"/>
      <c r="B86" s="21"/>
      <c r="C86" s="20"/>
      <c r="D86" s="20"/>
      <c r="E86" s="20"/>
      <c r="F86" s="20"/>
      <c r="G86" s="20"/>
      <c r="H86" s="20"/>
    </row>
    <row r="87" spans="1:8" ht="18.75" customHeight="1">
      <c r="A87" s="20"/>
      <c r="B87" s="21"/>
      <c r="C87" s="20"/>
      <c r="D87" s="20"/>
      <c r="E87" s="20"/>
      <c r="F87" s="20"/>
      <c r="G87" s="3"/>
    </row>
    <row r="89" spans="1:8" ht="15.75">
      <c r="A89" s="72" t="s">
        <v>6</v>
      </c>
    </row>
    <row r="90" spans="1:8" ht="15.75">
      <c r="A90" s="72" t="s">
        <v>17</v>
      </c>
    </row>
    <row r="91" spans="1:8" ht="15.75">
      <c r="A91" s="72" t="s">
        <v>16</v>
      </c>
    </row>
  </sheetData>
  <mergeCells count="16">
    <mergeCell ref="A72:E72"/>
    <mergeCell ref="A4:C4"/>
    <mergeCell ref="A21:E21"/>
    <mergeCell ref="A22:C22"/>
    <mergeCell ref="A38:E38"/>
    <mergeCell ref="A39:C39"/>
    <mergeCell ref="A62:E62"/>
    <mergeCell ref="A63:C63"/>
    <mergeCell ref="A71:E71"/>
    <mergeCell ref="B80:F80"/>
    <mergeCell ref="B81:F81"/>
    <mergeCell ref="A83:F85"/>
    <mergeCell ref="A75:F75"/>
    <mergeCell ref="B77:F77"/>
    <mergeCell ref="B78:F78"/>
    <mergeCell ref="B79:F79"/>
  </mergeCells>
  <pageMargins left="0.74803149606299213" right="0.74803149606299213" top="0.98425196850393704" bottom="0.98425196850393704" header="0.51181102362204722" footer="0.51181102362204722"/>
  <pageSetup paperSize="9"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M91"/>
  <sheetViews>
    <sheetView workbookViewId="0">
      <selection activeCell="A29" sqref="A29:XFD29"/>
    </sheetView>
  </sheetViews>
  <sheetFormatPr defaultColWidth="8" defaultRowHeight="12"/>
  <cols>
    <col min="1" max="1" width="25.28515625" style="32" bestFit="1" customWidth="1"/>
    <col min="2" max="2" width="6.85546875" style="31" bestFit="1" customWidth="1"/>
    <col min="3" max="3" width="7.7109375" style="32" bestFit="1" customWidth="1"/>
    <col min="4" max="4" width="9" style="32" bestFit="1" customWidth="1"/>
    <col min="5" max="5" width="9.42578125" style="32" bestFit="1" customWidth="1"/>
    <col min="6" max="6" width="8.140625" style="32" bestFit="1" customWidth="1"/>
    <col min="7" max="8" width="6.7109375" style="32" customWidth="1"/>
    <col min="9" max="9" width="15.5703125" style="32" bestFit="1" customWidth="1"/>
    <col min="10" max="10" width="11.5703125" style="32" bestFit="1" customWidth="1"/>
    <col min="11" max="11" width="6.42578125" style="32" bestFit="1" customWidth="1"/>
    <col min="12" max="12" width="15.42578125" style="33" bestFit="1" customWidth="1"/>
    <col min="13" max="13" width="9.7109375" style="33" bestFit="1" customWidth="1"/>
    <col min="14" max="16384" width="8" style="32"/>
  </cols>
  <sheetData>
    <row r="1" spans="1:13" ht="17.100000000000001" customHeight="1">
      <c r="A1" s="30" t="s">
        <v>104</v>
      </c>
    </row>
    <row r="2" spans="1:13" ht="17.100000000000001" customHeight="1">
      <c r="A2" s="35" t="s">
        <v>19</v>
      </c>
      <c r="B2" s="36" t="s">
        <v>20</v>
      </c>
      <c r="C2" s="35" t="s">
        <v>21</v>
      </c>
      <c r="D2" s="35" t="s">
        <v>22</v>
      </c>
      <c r="E2" s="35" t="s">
        <v>23</v>
      </c>
      <c r="F2" s="35" t="s">
        <v>24</v>
      </c>
      <c r="G2" s="37" t="s">
        <v>25</v>
      </c>
      <c r="H2" s="35" t="s">
        <v>26</v>
      </c>
      <c r="I2" s="35" t="s">
        <v>27</v>
      </c>
      <c r="J2" s="35" t="s">
        <v>28</v>
      </c>
      <c r="K2" s="38" t="s">
        <v>29</v>
      </c>
      <c r="L2" s="35" t="s">
        <v>38</v>
      </c>
      <c r="M2" s="35" t="s">
        <v>37</v>
      </c>
    </row>
    <row r="3" spans="1:13" ht="17.100000000000001" customHeight="1">
      <c r="A3" s="41" t="s">
        <v>18</v>
      </c>
      <c r="B3" s="42"/>
      <c r="C3" s="41" t="s">
        <v>32</v>
      </c>
      <c r="D3" s="43">
        <v>1.59</v>
      </c>
      <c r="E3" s="43">
        <v>0.8</v>
      </c>
      <c r="F3" s="44">
        <v>4</v>
      </c>
      <c r="G3" s="45">
        <v>4</v>
      </c>
      <c r="H3" s="56">
        <v>4</v>
      </c>
      <c r="I3" s="57"/>
      <c r="J3" s="46"/>
      <c r="K3" s="58"/>
      <c r="L3" s="47">
        <f t="shared" ref="L3:L23" si="0">IF(H3=0,"",(D3*E3)*F3)</f>
        <v>5.088000000000001</v>
      </c>
      <c r="M3" s="47">
        <f>L3*2</f>
        <v>10.176000000000002</v>
      </c>
    </row>
    <row r="4" spans="1:13" ht="17.100000000000001" customHeight="1">
      <c r="A4" s="41" t="s">
        <v>18</v>
      </c>
      <c r="B4" s="42"/>
      <c r="C4" s="41" t="s">
        <v>32</v>
      </c>
      <c r="D4" s="49">
        <v>1.59</v>
      </c>
      <c r="E4" s="49">
        <v>1.05</v>
      </c>
      <c r="F4" s="50">
        <v>24</v>
      </c>
      <c r="G4" s="51">
        <v>24</v>
      </c>
      <c r="H4" s="59">
        <v>24</v>
      </c>
      <c r="I4" s="60"/>
      <c r="J4" s="52"/>
      <c r="K4" s="61"/>
      <c r="L4" s="47">
        <f t="shared" si="0"/>
        <v>40.068000000000005</v>
      </c>
      <c r="M4" s="47">
        <f t="shared" ref="M4:M67" si="1">L4*2</f>
        <v>80.13600000000001</v>
      </c>
    </row>
    <row r="5" spans="1:13" ht="17.100000000000001" customHeight="1">
      <c r="A5" s="41" t="s">
        <v>18</v>
      </c>
      <c r="B5" s="42"/>
      <c r="C5" s="41" t="s">
        <v>33</v>
      </c>
      <c r="D5" s="49">
        <v>2.34</v>
      </c>
      <c r="E5" s="49">
        <v>0.82</v>
      </c>
      <c r="F5" s="50">
        <v>2</v>
      </c>
      <c r="G5" s="51">
        <v>2</v>
      </c>
      <c r="H5" s="59">
        <v>2</v>
      </c>
      <c r="I5" s="60"/>
      <c r="J5" s="52"/>
      <c r="K5" s="61"/>
      <c r="L5" s="47">
        <f t="shared" si="0"/>
        <v>3.8375999999999997</v>
      </c>
      <c r="M5" s="47">
        <f t="shared" si="1"/>
        <v>7.6751999999999994</v>
      </c>
    </row>
    <row r="6" spans="1:13" ht="17.100000000000001" customHeight="1">
      <c r="A6" s="41" t="s">
        <v>18</v>
      </c>
      <c r="B6" s="42"/>
      <c r="C6" s="41" t="s">
        <v>33</v>
      </c>
      <c r="D6" s="49">
        <v>1.88</v>
      </c>
      <c r="E6" s="49">
        <v>2.14</v>
      </c>
      <c r="F6" s="50">
        <v>2</v>
      </c>
      <c r="G6" s="51">
        <v>2</v>
      </c>
      <c r="H6" s="59">
        <v>2</v>
      </c>
      <c r="I6" s="60"/>
      <c r="J6" s="52"/>
      <c r="K6" s="61"/>
      <c r="L6" s="47">
        <f t="shared" si="0"/>
        <v>8.0464000000000002</v>
      </c>
      <c r="M6" s="47">
        <f t="shared" si="1"/>
        <v>16.0928</v>
      </c>
    </row>
    <row r="7" spans="1:13" ht="17.100000000000001" customHeight="1">
      <c r="A7" s="41" t="s">
        <v>18</v>
      </c>
      <c r="B7" s="42"/>
      <c r="C7" s="41" t="s">
        <v>33</v>
      </c>
      <c r="D7" s="49">
        <v>1.86</v>
      </c>
      <c r="E7" s="49">
        <v>2.14</v>
      </c>
      <c r="F7" s="50">
        <v>6</v>
      </c>
      <c r="G7" s="51">
        <v>6</v>
      </c>
      <c r="H7" s="59">
        <v>6</v>
      </c>
      <c r="I7" s="60"/>
      <c r="J7" s="52"/>
      <c r="K7" s="61"/>
      <c r="L7" s="47">
        <f t="shared" si="0"/>
        <v>23.882400000000004</v>
      </c>
      <c r="M7" s="47">
        <f t="shared" si="1"/>
        <v>47.764800000000008</v>
      </c>
    </row>
    <row r="8" spans="1:13" ht="17.100000000000001" customHeight="1">
      <c r="A8" s="41" t="s">
        <v>18</v>
      </c>
      <c r="B8" s="53"/>
      <c r="C8" s="48" t="s">
        <v>34</v>
      </c>
      <c r="D8" s="49">
        <v>3.08</v>
      </c>
      <c r="E8" s="49">
        <v>1.55</v>
      </c>
      <c r="F8" s="50">
        <v>4</v>
      </c>
      <c r="G8" s="51">
        <v>4</v>
      </c>
      <c r="H8" s="59">
        <v>4</v>
      </c>
      <c r="I8" s="60"/>
      <c r="J8" s="52"/>
      <c r="K8" s="61"/>
      <c r="L8" s="47">
        <f t="shared" si="0"/>
        <v>19.096</v>
      </c>
      <c r="M8" s="47">
        <f t="shared" si="1"/>
        <v>38.192</v>
      </c>
    </row>
    <row r="9" spans="1:13" ht="17.100000000000001" customHeight="1">
      <c r="A9" s="41" t="s">
        <v>18</v>
      </c>
      <c r="B9" s="53"/>
      <c r="C9" s="48" t="s">
        <v>34</v>
      </c>
      <c r="D9" s="49">
        <v>3.08</v>
      </c>
      <c r="E9" s="49">
        <v>1.82</v>
      </c>
      <c r="F9" s="50">
        <v>1</v>
      </c>
      <c r="G9" s="51">
        <v>1</v>
      </c>
      <c r="H9" s="59">
        <v>1</v>
      </c>
      <c r="I9" s="60"/>
      <c r="J9" s="52"/>
      <c r="K9" s="61"/>
      <c r="L9" s="47">
        <f t="shared" si="0"/>
        <v>5.6055999999999999</v>
      </c>
      <c r="M9" s="47">
        <f t="shared" si="1"/>
        <v>11.2112</v>
      </c>
    </row>
    <row r="10" spans="1:13" ht="17.100000000000001" customHeight="1">
      <c r="A10" s="41" t="s">
        <v>18</v>
      </c>
      <c r="B10" s="53"/>
      <c r="C10" s="48" t="s">
        <v>34</v>
      </c>
      <c r="D10" s="49">
        <v>3.08</v>
      </c>
      <c r="E10" s="49">
        <v>1.25</v>
      </c>
      <c r="F10" s="50">
        <v>2</v>
      </c>
      <c r="G10" s="51">
        <v>2</v>
      </c>
      <c r="H10" s="59">
        <v>2</v>
      </c>
      <c r="I10" s="60"/>
      <c r="J10" s="52"/>
      <c r="K10" s="61"/>
      <c r="L10" s="47">
        <f t="shared" si="0"/>
        <v>7.7</v>
      </c>
      <c r="M10" s="47">
        <f t="shared" si="1"/>
        <v>15.4</v>
      </c>
    </row>
    <row r="11" spans="1:13" ht="17.100000000000001" customHeight="1">
      <c r="A11" s="41" t="s">
        <v>18</v>
      </c>
      <c r="B11" s="53"/>
      <c r="C11" s="48" t="s">
        <v>34</v>
      </c>
      <c r="D11" s="49">
        <v>2.74</v>
      </c>
      <c r="E11" s="49">
        <v>2.15</v>
      </c>
      <c r="F11" s="50">
        <v>2</v>
      </c>
      <c r="G11" s="51">
        <v>2</v>
      </c>
      <c r="H11" s="59">
        <v>2</v>
      </c>
      <c r="I11" s="60"/>
      <c r="J11" s="52"/>
      <c r="K11" s="61"/>
      <c r="L11" s="47">
        <f t="shared" si="0"/>
        <v>11.782</v>
      </c>
      <c r="M11" s="47">
        <f t="shared" si="1"/>
        <v>23.564</v>
      </c>
    </row>
    <row r="12" spans="1:13" ht="17.100000000000001" customHeight="1">
      <c r="A12" s="41" t="s">
        <v>18</v>
      </c>
      <c r="B12" s="53"/>
      <c r="C12" s="48" t="s">
        <v>34</v>
      </c>
      <c r="D12" s="49">
        <v>2.74</v>
      </c>
      <c r="E12" s="49">
        <v>1.85</v>
      </c>
      <c r="F12" s="50">
        <v>23</v>
      </c>
      <c r="G12" s="51">
        <v>23</v>
      </c>
      <c r="H12" s="59">
        <v>23</v>
      </c>
      <c r="I12" s="60"/>
      <c r="J12" s="52"/>
      <c r="K12" s="61"/>
      <c r="L12" s="47">
        <f t="shared" si="0"/>
        <v>116.58700000000002</v>
      </c>
      <c r="M12" s="47">
        <f t="shared" si="1"/>
        <v>233.17400000000004</v>
      </c>
    </row>
    <row r="13" spans="1:13" ht="17.100000000000001" customHeight="1">
      <c r="A13" s="41" t="s">
        <v>18</v>
      </c>
      <c r="B13" s="53"/>
      <c r="C13" s="48" t="s">
        <v>34</v>
      </c>
      <c r="D13" s="49">
        <v>2.74</v>
      </c>
      <c r="E13" s="49">
        <v>1.57</v>
      </c>
      <c r="F13" s="50">
        <v>27</v>
      </c>
      <c r="G13" s="51">
        <v>27</v>
      </c>
      <c r="H13" s="59">
        <v>27</v>
      </c>
      <c r="I13" s="60"/>
      <c r="J13" s="52"/>
      <c r="K13" s="61"/>
      <c r="L13" s="47">
        <f t="shared" si="0"/>
        <v>116.1486</v>
      </c>
      <c r="M13" s="47">
        <f t="shared" si="1"/>
        <v>232.2972</v>
      </c>
    </row>
    <row r="14" spans="1:13" ht="17.100000000000001" customHeight="1">
      <c r="A14" s="41" t="s">
        <v>18</v>
      </c>
      <c r="B14" s="53"/>
      <c r="C14" s="48" t="s">
        <v>34</v>
      </c>
      <c r="D14" s="49">
        <v>2.74</v>
      </c>
      <c r="E14" s="49">
        <v>1.85</v>
      </c>
      <c r="F14" s="50">
        <v>55</v>
      </c>
      <c r="G14" s="51">
        <v>55</v>
      </c>
      <c r="H14" s="59">
        <v>55</v>
      </c>
      <c r="I14" s="60"/>
      <c r="J14" s="52"/>
      <c r="K14" s="61"/>
      <c r="L14" s="47">
        <f t="shared" si="0"/>
        <v>278.79500000000007</v>
      </c>
      <c r="M14" s="47">
        <f t="shared" si="1"/>
        <v>557.59000000000015</v>
      </c>
    </row>
    <row r="15" spans="1:13" ht="17.100000000000001" customHeight="1">
      <c r="A15" s="41" t="s">
        <v>18</v>
      </c>
      <c r="B15" s="53"/>
      <c r="C15" s="48" t="s">
        <v>34</v>
      </c>
      <c r="D15" s="49">
        <v>2.74</v>
      </c>
      <c r="E15" s="49">
        <v>1.57</v>
      </c>
      <c r="F15" s="50">
        <v>52</v>
      </c>
      <c r="G15" s="51">
        <v>52</v>
      </c>
      <c r="H15" s="59">
        <v>52</v>
      </c>
      <c r="I15" s="60"/>
      <c r="J15" s="52"/>
      <c r="K15" s="61"/>
      <c r="L15" s="47">
        <f t="shared" si="0"/>
        <v>223.6936</v>
      </c>
      <c r="M15" s="47">
        <f t="shared" si="1"/>
        <v>447.38720000000001</v>
      </c>
    </row>
    <row r="16" spans="1:13" ht="17.100000000000001" customHeight="1">
      <c r="A16" s="41" t="s">
        <v>18</v>
      </c>
      <c r="B16" s="53"/>
      <c r="C16" s="48" t="s">
        <v>34</v>
      </c>
      <c r="D16" s="49">
        <v>3.11</v>
      </c>
      <c r="E16" s="49">
        <v>3.64</v>
      </c>
      <c r="F16" s="50">
        <v>1</v>
      </c>
      <c r="G16" s="51">
        <v>1</v>
      </c>
      <c r="H16" s="59">
        <v>1</v>
      </c>
      <c r="I16" s="60"/>
      <c r="J16" s="52"/>
      <c r="K16" s="61"/>
      <c r="L16" s="47">
        <f t="shared" si="0"/>
        <v>11.320399999999999</v>
      </c>
      <c r="M16" s="47">
        <f t="shared" si="1"/>
        <v>22.640799999999999</v>
      </c>
    </row>
    <row r="17" spans="1:13" ht="17.100000000000001" customHeight="1">
      <c r="A17" s="41" t="s">
        <v>18</v>
      </c>
      <c r="B17" s="53"/>
      <c r="C17" s="48" t="s">
        <v>34</v>
      </c>
      <c r="D17" s="49">
        <v>3.04</v>
      </c>
      <c r="E17" s="49">
        <v>1.86</v>
      </c>
      <c r="F17" s="50">
        <v>44</v>
      </c>
      <c r="G17" s="51">
        <v>44</v>
      </c>
      <c r="H17" s="59">
        <v>44</v>
      </c>
      <c r="I17" s="60"/>
      <c r="J17" s="52"/>
      <c r="K17" s="61"/>
      <c r="L17" s="47">
        <f t="shared" si="0"/>
        <v>248.79360000000003</v>
      </c>
      <c r="M17" s="47">
        <f t="shared" si="1"/>
        <v>497.58720000000005</v>
      </c>
    </row>
    <row r="18" spans="1:13" ht="17.100000000000001" customHeight="1">
      <c r="A18" s="41" t="s">
        <v>18</v>
      </c>
      <c r="B18" s="53"/>
      <c r="C18" s="48" t="s">
        <v>34</v>
      </c>
      <c r="D18" s="49">
        <v>3.04</v>
      </c>
      <c r="E18" s="49">
        <v>1.08</v>
      </c>
      <c r="F18" s="50">
        <v>5</v>
      </c>
      <c r="G18" s="51">
        <v>5</v>
      </c>
      <c r="H18" s="59">
        <v>5</v>
      </c>
      <c r="I18" s="60"/>
      <c r="J18" s="52"/>
      <c r="K18" s="61"/>
      <c r="L18" s="47">
        <f t="shared" si="0"/>
        <v>16.416</v>
      </c>
      <c r="M18" s="47">
        <f t="shared" si="1"/>
        <v>32.832000000000001</v>
      </c>
    </row>
    <row r="19" spans="1:13" ht="17.100000000000001" customHeight="1">
      <c r="A19" s="41" t="s">
        <v>18</v>
      </c>
      <c r="B19" s="53"/>
      <c r="C19" s="48" t="s">
        <v>34</v>
      </c>
      <c r="D19" s="49">
        <v>3.04</v>
      </c>
      <c r="E19" s="49">
        <v>0.97</v>
      </c>
      <c r="F19" s="50">
        <v>2</v>
      </c>
      <c r="G19" s="51">
        <v>2</v>
      </c>
      <c r="H19" s="59">
        <v>2</v>
      </c>
      <c r="I19" s="60"/>
      <c r="J19" s="52"/>
      <c r="K19" s="61"/>
      <c r="L19" s="47">
        <f t="shared" si="0"/>
        <v>5.8975999999999997</v>
      </c>
      <c r="M19" s="47">
        <f t="shared" si="1"/>
        <v>11.795199999999999</v>
      </c>
    </row>
    <row r="20" spans="1:13" ht="17.100000000000001" customHeight="1">
      <c r="A20" s="41" t="s">
        <v>18</v>
      </c>
      <c r="B20" s="53"/>
      <c r="C20" s="48" t="s">
        <v>34</v>
      </c>
      <c r="D20" s="49">
        <v>3.11</v>
      </c>
      <c r="E20" s="49">
        <v>0.85</v>
      </c>
      <c r="F20" s="50">
        <v>4</v>
      </c>
      <c r="G20" s="51">
        <v>4</v>
      </c>
      <c r="H20" s="59">
        <v>4</v>
      </c>
      <c r="I20" s="60"/>
      <c r="J20" s="52"/>
      <c r="K20" s="61"/>
      <c r="L20" s="47">
        <f t="shared" si="0"/>
        <v>10.574</v>
      </c>
      <c r="M20" s="47">
        <f t="shared" si="1"/>
        <v>21.148</v>
      </c>
    </row>
    <row r="21" spans="1:13" ht="17.100000000000001" customHeight="1">
      <c r="A21" s="41" t="s">
        <v>18</v>
      </c>
      <c r="B21" s="53"/>
      <c r="C21" s="48" t="s">
        <v>34</v>
      </c>
      <c r="D21" s="49">
        <v>3.11</v>
      </c>
      <c r="E21" s="49">
        <v>1.7</v>
      </c>
      <c r="F21" s="50">
        <v>4</v>
      </c>
      <c r="G21" s="51">
        <v>4</v>
      </c>
      <c r="H21" s="59">
        <v>4</v>
      </c>
      <c r="I21" s="60"/>
      <c r="J21" s="52"/>
      <c r="K21" s="61"/>
      <c r="L21" s="47">
        <f t="shared" si="0"/>
        <v>21.148</v>
      </c>
      <c r="M21" s="47">
        <f t="shared" si="1"/>
        <v>42.295999999999999</v>
      </c>
    </row>
    <row r="22" spans="1:13" ht="17.100000000000001" customHeight="1">
      <c r="A22" s="41" t="s">
        <v>18</v>
      </c>
      <c r="B22" s="53"/>
      <c r="C22" s="48" t="s">
        <v>34</v>
      </c>
      <c r="D22" s="49">
        <v>3.11</v>
      </c>
      <c r="E22" s="49">
        <v>1.1499999999999999</v>
      </c>
      <c r="F22" s="50">
        <v>1</v>
      </c>
      <c r="G22" s="51">
        <v>1</v>
      </c>
      <c r="H22" s="59">
        <v>1</v>
      </c>
      <c r="I22" s="60"/>
      <c r="J22" s="52"/>
      <c r="K22" s="61"/>
      <c r="L22" s="47">
        <f t="shared" si="0"/>
        <v>3.5764999999999998</v>
      </c>
      <c r="M22" s="47">
        <f t="shared" si="1"/>
        <v>7.1529999999999996</v>
      </c>
    </row>
    <row r="23" spans="1:13" ht="17.100000000000001" customHeight="1">
      <c r="A23" s="41" t="s">
        <v>18</v>
      </c>
      <c r="B23" s="53"/>
      <c r="C23" s="48" t="s">
        <v>34</v>
      </c>
      <c r="D23" s="49">
        <v>3.11</v>
      </c>
      <c r="E23" s="49">
        <v>1.86</v>
      </c>
      <c r="F23" s="50">
        <v>1</v>
      </c>
      <c r="G23" s="51">
        <v>1</v>
      </c>
      <c r="H23" s="59">
        <v>1</v>
      </c>
      <c r="I23" s="60"/>
      <c r="J23" s="52"/>
      <c r="K23" s="61"/>
      <c r="L23" s="47">
        <f t="shared" si="0"/>
        <v>5.7846000000000002</v>
      </c>
      <c r="M23" s="47">
        <f t="shared" si="1"/>
        <v>11.5692</v>
      </c>
    </row>
    <row r="24" spans="1:13" ht="17.100000000000001" customHeight="1">
      <c r="A24" s="41" t="s">
        <v>18</v>
      </c>
      <c r="B24" s="53"/>
      <c r="C24" s="48" t="s">
        <v>34</v>
      </c>
      <c r="D24" s="49">
        <v>3.01</v>
      </c>
      <c r="E24" s="49">
        <v>1.26</v>
      </c>
      <c r="F24" s="50">
        <v>3</v>
      </c>
      <c r="G24" s="51"/>
      <c r="H24" s="59"/>
      <c r="I24" s="60"/>
      <c r="J24" s="52"/>
      <c r="K24" s="61">
        <v>3</v>
      </c>
      <c r="L24" s="47">
        <f>IF(K24=0,"",(D24*E24)*F24)</f>
        <v>11.377799999999999</v>
      </c>
      <c r="M24" s="47">
        <f t="shared" si="1"/>
        <v>22.755599999999998</v>
      </c>
    </row>
    <row r="25" spans="1:13" ht="17.100000000000001" customHeight="1">
      <c r="A25" s="41" t="s">
        <v>18</v>
      </c>
      <c r="B25" s="53"/>
      <c r="C25" s="48" t="s">
        <v>35</v>
      </c>
      <c r="D25" s="49">
        <v>2.2799999999999998</v>
      </c>
      <c r="E25" s="49">
        <v>1.39</v>
      </c>
      <c r="F25" s="50">
        <v>54</v>
      </c>
      <c r="G25" s="51">
        <v>54</v>
      </c>
      <c r="H25" s="59">
        <v>54</v>
      </c>
      <c r="I25" s="60"/>
      <c r="J25" s="52"/>
      <c r="K25" s="61"/>
      <c r="L25" s="47">
        <f t="shared" ref="L25:L39" si="2">IF(H25=0,"",(D25*E25)*F25)</f>
        <v>171.13679999999997</v>
      </c>
      <c r="M25" s="47">
        <f t="shared" si="1"/>
        <v>342.27359999999993</v>
      </c>
    </row>
    <row r="26" spans="1:13" ht="17.100000000000001" customHeight="1">
      <c r="A26" s="41" t="s">
        <v>18</v>
      </c>
      <c r="B26" s="53"/>
      <c r="C26" s="48" t="s">
        <v>35</v>
      </c>
      <c r="D26" s="49">
        <v>2.2799999999999998</v>
      </c>
      <c r="E26" s="49">
        <v>1.39</v>
      </c>
      <c r="F26" s="50">
        <v>54</v>
      </c>
      <c r="G26" s="51">
        <v>54</v>
      </c>
      <c r="H26" s="59">
        <v>54</v>
      </c>
      <c r="I26" s="60"/>
      <c r="J26" s="52"/>
      <c r="K26" s="61"/>
      <c r="L26" s="47">
        <f t="shared" si="2"/>
        <v>171.13679999999997</v>
      </c>
      <c r="M26" s="47">
        <f t="shared" si="1"/>
        <v>342.27359999999993</v>
      </c>
    </row>
    <row r="27" spans="1:13" ht="17.100000000000001" customHeight="1">
      <c r="A27" s="41" t="s">
        <v>18</v>
      </c>
      <c r="B27" s="53"/>
      <c r="C27" s="48" t="s">
        <v>35</v>
      </c>
      <c r="D27" s="49">
        <v>2.2799999999999998</v>
      </c>
      <c r="E27" s="49">
        <v>1.39</v>
      </c>
      <c r="F27" s="50">
        <v>32</v>
      </c>
      <c r="G27" s="51">
        <v>32</v>
      </c>
      <c r="H27" s="59">
        <v>32</v>
      </c>
      <c r="I27" s="60"/>
      <c r="J27" s="52"/>
      <c r="K27" s="61"/>
      <c r="L27" s="47">
        <f t="shared" si="2"/>
        <v>101.41439999999999</v>
      </c>
      <c r="M27" s="47">
        <f t="shared" si="1"/>
        <v>202.82879999999997</v>
      </c>
    </row>
    <row r="28" spans="1:13" ht="17.100000000000001" customHeight="1">
      <c r="A28" s="41" t="s">
        <v>18</v>
      </c>
      <c r="B28" s="53"/>
      <c r="C28" s="48" t="s">
        <v>35</v>
      </c>
      <c r="D28" s="49">
        <v>2.2799999999999998</v>
      </c>
      <c r="E28" s="49">
        <v>1.39</v>
      </c>
      <c r="F28" s="50">
        <v>32</v>
      </c>
      <c r="G28" s="51">
        <v>32</v>
      </c>
      <c r="H28" s="59">
        <v>32</v>
      </c>
      <c r="I28" s="60"/>
      <c r="J28" s="52"/>
      <c r="K28" s="61"/>
      <c r="L28" s="47">
        <f t="shared" si="2"/>
        <v>101.41439999999999</v>
      </c>
      <c r="M28" s="47">
        <f t="shared" si="1"/>
        <v>202.82879999999997</v>
      </c>
    </row>
    <row r="29" spans="1:13" ht="17.100000000000001" customHeight="1">
      <c r="A29" s="41" t="s">
        <v>18</v>
      </c>
      <c r="B29" s="53"/>
      <c r="C29" s="48" t="s">
        <v>32</v>
      </c>
      <c r="D29" s="49">
        <v>2.2799999999999998</v>
      </c>
      <c r="E29" s="49">
        <v>1.39</v>
      </c>
      <c r="F29" s="50">
        <v>54</v>
      </c>
      <c r="G29" s="51">
        <v>54</v>
      </c>
      <c r="H29" s="59">
        <v>54</v>
      </c>
      <c r="I29" s="60"/>
      <c r="J29" s="52"/>
      <c r="K29" s="61"/>
      <c r="L29" s="47">
        <f t="shared" si="2"/>
        <v>171.13679999999997</v>
      </c>
      <c r="M29" s="47">
        <f t="shared" si="1"/>
        <v>342.27359999999993</v>
      </c>
    </row>
    <row r="30" spans="1:13" ht="17.100000000000001" customHeight="1">
      <c r="A30" s="41" t="s">
        <v>18</v>
      </c>
      <c r="B30" s="53"/>
      <c r="C30" s="48" t="s">
        <v>32</v>
      </c>
      <c r="D30" s="49">
        <v>2.2799999999999998</v>
      </c>
      <c r="E30" s="49">
        <v>1.39</v>
      </c>
      <c r="F30" s="50">
        <v>54</v>
      </c>
      <c r="G30" s="51">
        <v>54</v>
      </c>
      <c r="H30" s="59">
        <v>54</v>
      </c>
      <c r="I30" s="60"/>
      <c r="J30" s="52"/>
      <c r="K30" s="61"/>
      <c r="L30" s="47">
        <f t="shared" si="2"/>
        <v>171.13679999999997</v>
      </c>
      <c r="M30" s="47">
        <f t="shared" si="1"/>
        <v>342.27359999999993</v>
      </c>
    </row>
    <row r="31" spans="1:13" ht="17.100000000000001" customHeight="1">
      <c r="A31" s="41" t="s">
        <v>18</v>
      </c>
      <c r="B31" s="53"/>
      <c r="C31" s="48" t="s">
        <v>32</v>
      </c>
      <c r="D31" s="49">
        <v>2.2799999999999998</v>
      </c>
      <c r="E31" s="49">
        <v>1.39</v>
      </c>
      <c r="F31" s="50">
        <v>32</v>
      </c>
      <c r="G31" s="51">
        <v>32</v>
      </c>
      <c r="H31" s="59">
        <v>32</v>
      </c>
      <c r="I31" s="60"/>
      <c r="J31" s="52"/>
      <c r="K31" s="61"/>
      <c r="L31" s="47">
        <f t="shared" si="2"/>
        <v>101.41439999999999</v>
      </c>
      <c r="M31" s="47">
        <f t="shared" si="1"/>
        <v>202.82879999999997</v>
      </c>
    </row>
    <row r="32" spans="1:13" ht="17.100000000000001" customHeight="1">
      <c r="A32" s="41" t="s">
        <v>18</v>
      </c>
      <c r="B32" s="53"/>
      <c r="C32" s="48" t="s">
        <v>32</v>
      </c>
      <c r="D32" s="49">
        <v>2.2799999999999998</v>
      </c>
      <c r="E32" s="49">
        <v>1.39</v>
      </c>
      <c r="F32" s="50">
        <v>32</v>
      </c>
      <c r="G32" s="51">
        <v>32</v>
      </c>
      <c r="H32" s="59">
        <v>32</v>
      </c>
      <c r="I32" s="60"/>
      <c r="J32" s="52"/>
      <c r="K32" s="61"/>
      <c r="L32" s="47">
        <f t="shared" si="2"/>
        <v>101.41439999999999</v>
      </c>
      <c r="M32" s="47">
        <f t="shared" si="1"/>
        <v>202.82879999999997</v>
      </c>
    </row>
    <row r="33" spans="1:13" ht="17.100000000000001" customHeight="1">
      <c r="A33" s="41" t="s">
        <v>18</v>
      </c>
      <c r="B33" s="53"/>
      <c r="C33" s="48" t="s">
        <v>34</v>
      </c>
      <c r="D33" s="49">
        <v>2.71</v>
      </c>
      <c r="E33" s="49">
        <v>4.04</v>
      </c>
      <c r="F33" s="50">
        <v>11</v>
      </c>
      <c r="G33" s="51">
        <v>11</v>
      </c>
      <c r="H33" s="59">
        <v>11</v>
      </c>
      <c r="I33" s="60"/>
      <c r="J33" s="52"/>
      <c r="K33" s="61"/>
      <c r="L33" s="47">
        <f t="shared" si="2"/>
        <v>120.4324</v>
      </c>
      <c r="M33" s="47">
        <f t="shared" si="1"/>
        <v>240.8648</v>
      </c>
    </row>
    <row r="34" spans="1:13" ht="17.100000000000001" customHeight="1">
      <c r="A34" s="41" t="s">
        <v>18</v>
      </c>
      <c r="B34" s="53"/>
      <c r="C34" s="48" t="s">
        <v>34</v>
      </c>
      <c r="D34" s="49">
        <v>3.03</v>
      </c>
      <c r="E34" s="49">
        <v>8.65</v>
      </c>
      <c r="F34" s="50">
        <v>1</v>
      </c>
      <c r="G34" s="51">
        <v>1</v>
      </c>
      <c r="H34" s="59">
        <v>1</v>
      </c>
      <c r="I34" s="60"/>
      <c r="J34" s="52"/>
      <c r="K34" s="61"/>
      <c r="L34" s="47">
        <f t="shared" si="2"/>
        <v>26.209499999999998</v>
      </c>
      <c r="M34" s="47">
        <f t="shared" si="1"/>
        <v>52.418999999999997</v>
      </c>
    </row>
    <row r="35" spans="1:13" ht="17.100000000000001" customHeight="1">
      <c r="A35" s="41" t="s">
        <v>18</v>
      </c>
      <c r="B35" s="53"/>
      <c r="C35" s="48" t="s">
        <v>34</v>
      </c>
      <c r="D35" s="49">
        <v>2.71</v>
      </c>
      <c r="E35" s="49">
        <v>1.55</v>
      </c>
      <c r="F35" s="50">
        <v>28</v>
      </c>
      <c r="G35" s="51">
        <v>28</v>
      </c>
      <c r="H35" s="59">
        <v>28</v>
      </c>
      <c r="I35" s="60"/>
      <c r="J35" s="52"/>
      <c r="K35" s="61"/>
      <c r="L35" s="47">
        <f t="shared" si="2"/>
        <v>117.614</v>
      </c>
      <c r="M35" s="47">
        <f t="shared" si="1"/>
        <v>235.22800000000001</v>
      </c>
    </row>
    <row r="36" spans="1:13" ht="17.100000000000001" customHeight="1">
      <c r="A36" s="41" t="s">
        <v>18</v>
      </c>
      <c r="B36" s="53"/>
      <c r="C36" s="48" t="s">
        <v>34</v>
      </c>
      <c r="D36" s="49">
        <v>2.71</v>
      </c>
      <c r="E36" s="49">
        <v>1.84</v>
      </c>
      <c r="F36" s="50">
        <v>31</v>
      </c>
      <c r="G36" s="51">
        <v>31</v>
      </c>
      <c r="H36" s="59">
        <v>31</v>
      </c>
      <c r="I36" s="60"/>
      <c r="J36" s="52"/>
      <c r="K36" s="61"/>
      <c r="L36" s="47">
        <f t="shared" si="2"/>
        <v>154.57839999999999</v>
      </c>
      <c r="M36" s="47">
        <f t="shared" si="1"/>
        <v>309.15679999999998</v>
      </c>
    </row>
    <row r="37" spans="1:13" ht="17.100000000000001" customHeight="1">
      <c r="A37" s="41" t="s">
        <v>18</v>
      </c>
      <c r="B37" s="53"/>
      <c r="C37" s="48" t="s">
        <v>34</v>
      </c>
      <c r="D37" s="49">
        <v>3.13</v>
      </c>
      <c r="E37" s="49">
        <v>1.56</v>
      </c>
      <c r="F37" s="50">
        <v>1</v>
      </c>
      <c r="G37" s="51">
        <v>1</v>
      </c>
      <c r="H37" s="59">
        <v>1</v>
      </c>
      <c r="I37" s="60"/>
      <c r="J37" s="52"/>
      <c r="K37" s="61"/>
      <c r="L37" s="47">
        <f t="shared" si="2"/>
        <v>4.8827999999999996</v>
      </c>
      <c r="M37" s="47">
        <f t="shared" si="1"/>
        <v>9.7655999999999992</v>
      </c>
    </row>
    <row r="38" spans="1:13" ht="17.100000000000001" customHeight="1">
      <c r="A38" s="41" t="s">
        <v>18</v>
      </c>
      <c r="B38" s="53"/>
      <c r="C38" s="48" t="s">
        <v>34</v>
      </c>
      <c r="D38" s="49">
        <v>2.68</v>
      </c>
      <c r="E38" s="49">
        <v>0.67</v>
      </c>
      <c r="F38" s="50">
        <v>2</v>
      </c>
      <c r="G38" s="51">
        <v>2</v>
      </c>
      <c r="H38" s="59">
        <v>2</v>
      </c>
      <c r="I38" s="60"/>
      <c r="J38" s="52"/>
      <c r="K38" s="61"/>
      <c r="L38" s="47">
        <f t="shared" si="2"/>
        <v>3.5912000000000006</v>
      </c>
      <c r="M38" s="47">
        <f t="shared" si="1"/>
        <v>7.1824000000000012</v>
      </c>
    </row>
    <row r="39" spans="1:13" ht="17.100000000000001" customHeight="1">
      <c r="A39" s="41" t="s">
        <v>18</v>
      </c>
      <c r="B39" s="53"/>
      <c r="C39" s="48" t="s">
        <v>34</v>
      </c>
      <c r="D39" s="49">
        <v>2.68</v>
      </c>
      <c r="E39" s="49">
        <v>1.02</v>
      </c>
      <c r="F39" s="50">
        <v>4</v>
      </c>
      <c r="G39" s="51">
        <v>4</v>
      </c>
      <c r="H39" s="59">
        <v>4</v>
      </c>
      <c r="I39" s="60"/>
      <c r="J39" s="52"/>
      <c r="K39" s="61"/>
      <c r="L39" s="47">
        <f t="shared" si="2"/>
        <v>10.9344</v>
      </c>
      <c r="M39" s="47">
        <f t="shared" si="1"/>
        <v>21.8688</v>
      </c>
    </row>
    <row r="40" spans="1:13" ht="17.100000000000001" customHeight="1">
      <c r="A40" s="41" t="s">
        <v>18</v>
      </c>
      <c r="B40" s="53"/>
      <c r="C40" s="48" t="s">
        <v>35</v>
      </c>
      <c r="D40" s="49">
        <v>2.3199999999999998</v>
      </c>
      <c r="E40" s="49">
        <v>0.72</v>
      </c>
      <c r="F40" s="50">
        <v>2</v>
      </c>
      <c r="G40" s="51"/>
      <c r="H40" s="59"/>
      <c r="I40" s="60"/>
      <c r="J40" s="52"/>
      <c r="K40" s="61">
        <v>2</v>
      </c>
      <c r="L40" s="47">
        <f>IF(K40=0,"",(D40*E40)*F40)</f>
        <v>3.3407999999999998</v>
      </c>
      <c r="M40" s="47">
        <f t="shared" si="1"/>
        <v>6.6815999999999995</v>
      </c>
    </row>
    <row r="41" spans="1:13" ht="17.100000000000001" customHeight="1">
      <c r="A41" s="41" t="s">
        <v>18</v>
      </c>
      <c r="B41" s="53"/>
      <c r="C41" s="48" t="s">
        <v>35</v>
      </c>
      <c r="D41" s="49">
        <v>2.2999999999999998</v>
      </c>
      <c r="E41" s="49">
        <v>0.77</v>
      </c>
      <c r="F41" s="50">
        <v>2</v>
      </c>
      <c r="G41" s="51">
        <v>2</v>
      </c>
      <c r="H41" s="59">
        <v>2</v>
      </c>
      <c r="I41" s="60"/>
      <c r="J41" s="52"/>
      <c r="K41" s="61"/>
      <c r="L41" s="47">
        <f>IF(H41=0,"",(D41*E41)*F41)</f>
        <v>3.5419999999999998</v>
      </c>
      <c r="M41" s="47">
        <f t="shared" si="1"/>
        <v>7.0839999999999996</v>
      </c>
    </row>
    <row r="42" spans="1:13" ht="17.100000000000001" customHeight="1">
      <c r="A42" s="41" t="s">
        <v>18</v>
      </c>
      <c r="B42" s="53"/>
      <c r="C42" s="48" t="s">
        <v>32</v>
      </c>
      <c r="D42" s="49">
        <v>2.2999999999999998</v>
      </c>
      <c r="E42" s="49">
        <v>0.77</v>
      </c>
      <c r="F42" s="50">
        <v>2</v>
      </c>
      <c r="G42" s="51">
        <v>2</v>
      </c>
      <c r="H42" s="59">
        <v>2</v>
      </c>
      <c r="I42" s="60"/>
      <c r="J42" s="52"/>
      <c r="K42" s="61"/>
      <c r="L42" s="47">
        <f>IF(H42=0,"",(D42*E42)*F42)</f>
        <v>3.5419999999999998</v>
      </c>
      <c r="M42" s="47">
        <f t="shared" si="1"/>
        <v>7.0839999999999996</v>
      </c>
    </row>
    <row r="43" spans="1:13" ht="17.100000000000001" customHeight="1">
      <c r="A43" s="41" t="s">
        <v>18</v>
      </c>
      <c r="B43" s="53"/>
      <c r="C43" s="48" t="s">
        <v>32</v>
      </c>
      <c r="D43" s="49">
        <v>1.7</v>
      </c>
      <c r="E43" s="49">
        <v>0.19</v>
      </c>
      <c r="F43" s="50">
        <v>4</v>
      </c>
      <c r="G43" s="51"/>
      <c r="H43" s="59"/>
      <c r="I43" s="60"/>
      <c r="J43" s="52"/>
      <c r="K43" s="61">
        <v>4</v>
      </c>
      <c r="L43" s="47">
        <f t="shared" ref="L43:L49" si="3">IF(K43=0,"",(D43*E43)*F43)</f>
        <v>1.292</v>
      </c>
      <c r="M43" s="47">
        <f t="shared" si="1"/>
        <v>2.5840000000000001</v>
      </c>
    </row>
    <row r="44" spans="1:13" ht="17.100000000000001" customHeight="1">
      <c r="A44" s="41" t="s">
        <v>18</v>
      </c>
      <c r="B44" s="53"/>
      <c r="C44" s="48" t="s">
        <v>32</v>
      </c>
      <c r="D44" s="49">
        <v>2.29</v>
      </c>
      <c r="E44" s="49">
        <v>1</v>
      </c>
      <c r="F44" s="50">
        <v>48</v>
      </c>
      <c r="G44" s="51"/>
      <c r="H44" s="59"/>
      <c r="I44" s="60"/>
      <c r="J44" s="52"/>
      <c r="K44" s="61">
        <v>48</v>
      </c>
      <c r="L44" s="47">
        <f t="shared" si="3"/>
        <v>109.92</v>
      </c>
      <c r="M44" s="47">
        <f t="shared" si="1"/>
        <v>219.84</v>
      </c>
    </row>
    <row r="45" spans="1:13" ht="17.100000000000001" customHeight="1">
      <c r="A45" s="41" t="s">
        <v>18</v>
      </c>
      <c r="B45" s="53"/>
      <c r="C45" s="48" t="s">
        <v>32</v>
      </c>
      <c r="D45" s="49">
        <v>2.29</v>
      </c>
      <c r="E45" s="49">
        <v>0.9</v>
      </c>
      <c r="F45" s="50">
        <v>12</v>
      </c>
      <c r="G45" s="51"/>
      <c r="H45" s="59"/>
      <c r="I45" s="60"/>
      <c r="J45" s="52"/>
      <c r="K45" s="61">
        <v>12</v>
      </c>
      <c r="L45" s="47">
        <f t="shared" si="3"/>
        <v>24.731999999999999</v>
      </c>
      <c r="M45" s="47">
        <f t="shared" si="1"/>
        <v>49.463999999999999</v>
      </c>
    </row>
    <row r="46" spans="1:13" ht="17.100000000000001" customHeight="1">
      <c r="A46" s="41" t="s">
        <v>18</v>
      </c>
      <c r="B46" s="53"/>
      <c r="C46" s="48" t="s">
        <v>32</v>
      </c>
      <c r="D46" s="49">
        <v>2.29</v>
      </c>
      <c r="E46" s="49">
        <v>0.77</v>
      </c>
      <c r="F46" s="50">
        <v>18</v>
      </c>
      <c r="G46" s="51"/>
      <c r="H46" s="59"/>
      <c r="I46" s="60"/>
      <c r="J46" s="52"/>
      <c r="K46" s="61">
        <v>18</v>
      </c>
      <c r="L46" s="47">
        <f t="shared" si="3"/>
        <v>31.739400000000003</v>
      </c>
      <c r="M46" s="47">
        <f t="shared" si="1"/>
        <v>63.478800000000007</v>
      </c>
    </row>
    <row r="47" spans="1:13" ht="17.100000000000001" customHeight="1">
      <c r="A47" s="41" t="s">
        <v>18</v>
      </c>
      <c r="B47" s="53"/>
      <c r="C47" s="48" t="s">
        <v>32</v>
      </c>
      <c r="D47" s="49">
        <v>2.29</v>
      </c>
      <c r="E47" s="49">
        <v>0.82</v>
      </c>
      <c r="F47" s="50">
        <v>1</v>
      </c>
      <c r="G47" s="51"/>
      <c r="H47" s="59"/>
      <c r="I47" s="60"/>
      <c r="J47" s="52"/>
      <c r="K47" s="61">
        <v>1</v>
      </c>
      <c r="L47" s="47">
        <f t="shared" si="3"/>
        <v>1.8777999999999999</v>
      </c>
      <c r="M47" s="47">
        <f t="shared" si="1"/>
        <v>3.7555999999999998</v>
      </c>
    </row>
    <row r="48" spans="1:13" ht="17.100000000000001" customHeight="1">
      <c r="A48" s="41" t="s">
        <v>18</v>
      </c>
      <c r="B48" s="53"/>
      <c r="C48" s="48" t="s">
        <v>32</v>
      </c>
      <c r="D48" s="49">
        <v>2.2599999999999998</v>
      </c>
      <c r="E48" s="49">
        <v>5.4</v>
      </c>
      <c r="F48" s="50">
        <v>1</v>
      </c>
      <c r="G48" s="51"/>
      <c r="H48" s="59"/>
      <c r="I48" s="60"/>
      <c r="J48" s="52"/>
      <c r="K48" s="61">
        <v>1</v>
      </c>
      <c r="L48" s="47">
        <f t="shared" si="3"/>
        <v>12.203999999999999</v>
      </c>
      <c r="M48" s="47">
        <f t="shared" si="1"/>
        <v>24.407999999999998</v>
      </c>
    </row>
    <row r="49" spans="1:13" ht="17.100000000000001" customHeight="1">
      <c r="A49" s="41" t="s">
        <v>18</v>
      </c>
      <c r="B49" s="53"/>
      <c r="C49" s="48" t="s">
        <v>32</v>
      </c>
      <c r="D49" s="49">
        <v>1.02</v>
      </c>
      <c r="E49" s="49">
        <v>0.19</v>
      </c>
      <c r="F49" s="50">
        <v>1</v>
      </c>
      <c r="G49" s="51"/>
      <c r="H49" s="59"/>
      <c r="I49" s="60"/>
      <c r="J49" s="52"/>
      <c r="K49" s="61">
        <v>1</v>
      </c>
      <c r="L49" s="47">
        <f t="shared" si="3"/>
        <v>0.1938</v>
      </c>
      <c r="M49" s="47">
        <f t="shared" si="1"/>
        <v>0.3876</v>
      </c>
    </row>
    <row r="50" spans="1:13" ht="17.100000000000001" customHeight="1">
      <c r="A50" s="41" t="s">
        <v>18</v>
      </c>
      <c r="B50" s="53"/>
      <c r="C50" s="48" t="s">
        <v>35</v>
      </c>
      <c r="D50" s="49">
        <v>2.2799999999999998</v>
      </c>
      <c r="E50" s="49">
        <v>1.39</v>
      </c>
      <c r="F50" s="50">
        <v>59</v>
      </c>
      <c r="G50" s="51">
        <v>59</v>
      </c>
      <c r="H50" s="59">
        <v>59</v>
      </c>
      <c r="I50" s="60"/>
      <c r="J50" s="52"/>
      <c r="K50" s="61"/>
      <c r="L50" s="47">
        <f t="shared" ref="L50:L57" si="4">IF(H50=0,"",(D50*E50)*F50)</f>
        <v>186.98279999999997</v>
      </c>
      <c r="M50" s="47">
        <f t="shared" si="1"/>
        <v>373.96559999999994</v>
      </c>
    </row>
    <row r="51" spans="1:13" ht="17.100000000000001" customHeight="1">
      <c r="A51" s="41" t="s">
        <v>18</v>
      </c>
      <c r="B51" s="53"/>
      <c r="C51" s="48" t="s">
        <v>35</v>
      </c>
      <c r="D51" s="49">
        <v>2.2799999999999998</v>
      </c>
      <c r="E51" s="49">
        <v>0.72</v>
      </c>
      <c r="F51" s="50">
        <v>10</v>
      </c>
      <c r="G51" s="51">
        <v>10</v>
      </c>
      <c r="H51" s="59">
        <v>10</v>
      </c>
      <c r="I51" s="60"/>
      <c r="J51" s="52"/>
      <c r="K51" s="61"/>
      <c r="L51" s="47">
        <f t="shared" si="4"/>
        <v>16.415999999999997</v>
      </c>
      <c r="M51" s="47">
        <f t="shared" si="1"/>
        <v>32.831999999999994</v>
      </c>
    </row>
    <row r="52" spans="1:13" ht="17.100000000000001" customHeight="1">
      <c r="A52" s="41" t="s">
        <v>18</v>
      </c>
      <c r="B52" s="53"/>
      <c r="C52" s="48" t="s">
        <v>32</v>
      </c>
      <c r="D52" s="49">
        <v>2.2799999999999998</v>
      </c>
      <c r="E52" s="49">
        <v>1.39</v>
      </c>
      <c r="F52" s="50">
        <v>59</v>
      </c>
      <c r="G52" s="51">
        <v>59</v>
      </c>
      <c r="H52" s="59">
        <v>59</v>
      </c>
      <c r="I52" s="60"/>
      <c r="J52" s="52"/>
      <c r="K52" s="61"/>
      <c r="L52" s="47">
        <f t="shared" si="4"/>
        <v>186.98279999999997</v>
      </c>
      <c r="M52" s="47">
        <f t="shared" si="1"/>
        <v>373.96559999999994</v>
      </c>
    </row>
    <row r="53" spans="1:13" ht="17.100000000000001" customHeight="1">
      <c r="A53" s="41" t="s">
        <v>18</v>
      </c>
      <c r="B53" s="53"/>
      <c r="C53" s="48" t="s">
        <v>32</v>
      </c>
      <c r="D53" s="49">
        <v>2.2799999999999998</v>
      </c>
      <c r="E53" s="49">
        <v>0.72</v>
      </c>
      <c r="F53" s="50">
        <v>10</v>
      </c>
      <c r="G53" s="51">
        <v>10</v>
      </c>
      <c r="H53" s="59">
        <v>10</v>
      </c>
      <c r="I53" s="60"/>
      <c r="J53" s="52"/>
      <c r="K53" s="61"/>
      <c r="L53" s="47">
        <f t="shared" si="4"/>
        <v>16.415999999999997</v>
      </c>
      <c r="M53" s="47">
        <f t="shared" si="1"/>
        <v>32.831999999999994</v>
      </c>
    </row>
    <row r="54" spans="1:13" ht="17.100000000000001" customHeight="1">
      <c r="A54" s="41" t="s">
        <v>18</v>
      </c>
      <c r="B54" s="53"/>
      <c r="C54" s="48" t="s">
        <v>35</v>
      </c>
      <c r="D54" s="49">
        <v>2.2799999999999998</v>
      </c>
      <c r="E54" s="49">
        <v>1.39</v>
      </c>
      <c r="F54" s="50">
        <v>48</v>
      </c>
      <c r="G54" s="51">
        <v>48</v>
      </c>
      <c r="H54" s="59">
        <v>48</v>
      </c>
      <c r="I54" s="60"/>
      <c r="J54" s="52"/>
      <c r="K54" s="61"/>
      <c r="L54" s="47">
        <f t="shared" si="4"/>
        <v>152.12159999999997</v>
      </c>
      <c r="M54" s="47">
        <f t="shared" si="1"/>
        <v>304.24319999999994</v>
      </c>
    </row>
    <row r="55" spans="1:13" ht="17.100000000000001" customHeight="1">
      <c r="A55" s="41" t="s">
        <v>18</v>
      </c>
      <c r="B55" s="53"/>
      <c r="C55" s="48" t="s">
        <v>35</v>
      </c>
      <c r="D55" s="49">
        <v>2.2799999999999998</v>
      </c>
      <c r="E55" s="49">
        <v>0.72</v>
      </c>
      <c r="F55" s="50">
        <v>8</v>
      </c>
      <c r="G55" s="51">
        <v>8</v>
      </c>
      <c r="H55" s="59">
        <v>8</v>
      </c>
      <c r="I55" s="60"/>
      <c r="J55" s="52"/>
      <c r="K55" s="61"/>
      <c r="L55" s="47">
        <f t="shared" si="4"/>
        <v>13.132799999999998</v>
      </c>
      <c r="M55" s="47">
        <f t="shared" si="1"/>
        <v>26.265599999999996</v>
      </c>
    </row>
    <row r="56" spans="1:13" ht="17.100000000000001" customHeight="1">
      <c r="A56" s="41" t="s">
        <v>18</v>
      </c>
      <c r="B56" s="53"/>
      <c r="C56" s="48" t="s">
        <v>32</v>
      </c>
      <c r="D56" s="49">
        <v>2.2799999999999998</v>
      </c>
      <c r="E56" s="49">
        <v>1.39</v>
      </c>
      <c r="F56" s="50">
        <v>48</v>
      </c>
      <c r="G56" s="51">
        <v>48</v>
      </c>
      <c r="H56" s="59">
        <v>48</v>
      </c>
      <c r="I56" s="60"/>
      <c r="J56" s="52"/>
      <c r="K56" s="61"/>
      <c r="L56" s="47">
        <f t="shared" si="4"/>
        <v>152.12159999999997</v>
      </c>
      <c r="M56" s="47">
        <f t="shared" si="1"/>
        <v>304.24319999999994</v>
      </c>
    </row>
    <row r="57" spans="1:13" ht="17.100000000000001" customHeight="1">
      <c r="A57" s="41" t="s">
        <v>18</v>
      </c>
      <c r="B57" s="53"/>
      <c r="C57" s="48" t="s">
        <v>32</v>
      </c>
      <c r="D57" s="49">
        <v>2.2799999999999998</v>
      </c>
      <c r="E57" s="49">
        <v>0.72</v>
      </c>
      <c r="F57" s="50">
        <v>8</v>
      </c>
      <c r="G57" s="51">
        <v>8</v>
      </c>
      <c r="H57" s="59">
        <v>8</v>
      </c>
      <c r="I57" s="60"/>
      <c r="J57" s="52"/>
      <c r="K57" s="61"/>
      <c r="L57" s="47">
        <f t="shared" si="4"/>
        <v>13.132799999999998</v>
      </c>
      <c r="M57" s="47">
        <f t="shared" si="1"/>
        <v>26.265599999999996</v>
      </c>
    </row>
    <row r="58" spans="1:13" ht="17.100000000000001" customHeight="1">
      <c r="A58" s="41" t="s">
        <v>18</v>
      </c>
      <c r="B58" s="53"/>
      <c r="C58" s="48" t="s">
        <v>32</v>
      </c>
      <c r="D58" s="49">
        <v>2.2799999999999998</v>
      </c>
      <c r="E58" s="49">
        <v>0.72</v>
      </c>
      <c r="F58" s="50">
        <v>2</v>
      </c>
      <c r="G58" s="51"/>
      <c r="H58" s="59"/>
      <c r="I58" s="60"/>
      <c r="J58" s="52"/>
      <c r="K58" s="61">
        <v>2</v>
      </c>
      <c r="L58" s="47">
        <f t="shared" ref="L58:L86" si="5">IF(K58=0,"",(D58*E58)*F58)</f>
        <v>3.2831999999999995</v>
      </c>
      <c r="M58" s="47">
        <f t="shared" si="1"/>
        <v>6.5663999999999989</v>
      </c>
    </row>
    <row r="59" spans="1:13" ht="17.100000000000001" customHeight="1">
      <c r="A59" s="41" t="s">
        <v>18</v>
      </c>
      <c r="B59" s="53"/>
      <c r="C59" s="48" t="s">
        <v>32</v>
      </c>
      <c r="D59" s="49">
        <v>2.2799999999999998</v>
      </c>
      <c r="E59" s="49">
        <v>1.93</v>
      </c>
      <c r="F59" s="50">
        <v>1</v>
      </c>
      <c r="G59" s="51"/>
      <c r="H59" s="59"/>
      <c r="I59" s="60"/>
      <c r="J59" s="52"/>
      <c r="K59" s="61">
        <v>1</v>
      </c>
      <c r="L59" s="47">
        <f t="shared" si="5"/>
        <v>4.4003999999999994</v>
      </c>
      <c r="M59" s="47">
        <f t="shared" si="1"/>
        <v>8.8007999999999988</v>
      </c>
    </row>
    <row r="60" spans="1:13" ht="17.100000000000001" customHeight="1">
      <c r="A60" s="41" t="s">
        <v>18</v>
      </c>
      <c r="B60" s="53"/>
      <c r="C60" s="48" t="s">
        <v>32</v>
      </c>
      <c r="D60" s="49">
        <v>2.31</v>
      </c>
      <c r="E60" s="49">
        <v>1.25</v>
      </c>
      <c r="F60" s="50">
        <v>3</v>
      </c>
      <c r="G60" s="51"/>
      <c r="H60" s="59"/>
      <c r="I60" s="60"/>
      <c r="J60" s="52"/>
      <c r="K60" s="61">
        <v>3</v>
      </c>
      <c r="L60" s="47">
        <f t="shared" si="5"/>
        <v>8.6625000000000014</v>
      </c>
      <c r="M60" s="47">
        <f t="shared" si="1"/>
        <v>17.325000000000003</v>
      </c>
    </row>
    <row r="61" spans="1:13" ht="17.100000000000001" customHeight="1">
      <c r="A61" s="41" t="s">
        <v>18</v>
      </c>
      <c r="B61" s="53"/>
      <c r="C61" s="48" t="s">
        <v>32</v>
      </c>
      <c r="D61" s="49">
        <v>2.31</v>
      </c>
      <c r="E61" s="49">
        <v>3.08</v>
      </c>
      <c r="F61" s="50">
        <v>1</v>
      </c>
      <c r="G61" s="51"/>
      <c r="H61" s="59"/>
      <c r="I61" s="60"/>
      <c r="J61" s="52"/>
      <c r="K61" s="61">
        <v>1</v>
      </c>
      <c r="L61" s="47">
        <f t="shared" si="5"/>
        <v>7.1148000000000007</v>
      </c>
      <c r="M61" s="47">
        <f t="shared" si="1"/>
        <v>14.229600000000001</v>
      </c>
    </row>
    <row r="62" spans="1:13" ht="17.100000000000001" customHeight="1">
      <c r="A62" s="41" t="s">
        <v>18</v>
      </c>
      <c r="B62" s="53"/>
      <c r="C62" s="48" t="s">
        <v>32</v>
      </c>
      <c r="D62" s="49">
        <v>2.31</v>
      </c>
      <c r="E62" s="49">
        <v>6.3</v>
      </c>
      <c r="F62" s="50">
        <v>1</v>
      </c>
      <c r="G62" s="51"/>
      <c r="H62" s="59"/>
      <c r="I62" s="60"/>
      <c r="J62" s="52"/>
      <c r="K62" s="61">
        <v>1</v>
      </c>
      <c r="L62" s="47">
        <f t="shared" si="5"/>
        <v>14.552999999999999</v>
      </c>
      <c r="M62" s="47">
        <f t="shared" si="1"/>
        <v>29.105999999999998</v>
      </c>
    </row>
    <row r="63" spans="1:13" ht="17.100000000000001" customHeight="1">
      <c r="A63" s="41" t="s">
        <v>18</v>
      </c>
      <c r="B63" s="53"/>
      <c r="C63" s="48" t="s">
        <v>32</v>
      </c>
      <c r="D63" s="49">
        <v>2.31</v>
      </c>
      <c r="E63" s="49">
        <v>5.51</v>
      </c>
      <c r="F63" s="50">
        <v>1</v>
      </c>
      <c r="G63" s="51"/>
      <c r="H63" s="59"/>
      <c r="I63" s="60"/>
      <c r="J63" s="52"/>
      <c r="K63" s="61">
        <v>1</v>
      </c>
      <c r="L63" s="47">
        <f t="shared" si="5"/>
        <v>12.7281</v>
      </c>
      <c r="M63" s="47">
        <f t="shared" si="1"/>
        <v>25.456199999999999</v>
      </c>
    </row>
    <row r="64" spans="1:13" ht="17.100000000000001" customHeight="1">
      <c r="A64" s="41" t="s">
        <v>18</v>
      </c>
      <c r="B64" s="53"/>
      <c r="C64" s="48" t="s">
        <v>32</v>
      </c>
      <c r="D64" s="49">
        <v>2.59</v>
      </c>
      <c r="E64" s="49">
        <v>14.83</v>
      </c>
      <c r="F64" s="50">
        <v>1</v>
      </c>
      <c r="G64" s="51"/>
      <c r="H64" s="59"/>
      <c r="I64" s="60"/>
      <c r="J64" s="52"/>
      <c r="K64" s="61">
        <v>1</v>
      </c>
      <c r="L64" s="47">
        <f t="shared" si="5"/>
        <v>38.409700000000001</v>
      </c>
      <c r="M64" s="47">
        <f t="shared" si="1"/>
        <v>76.819400000000002</v>
      </c>
    </row>
    <row r="65" spans="1:13" ht="17.100000000000001" customHeight="1">
      <c r="A65" s="41" t="s">
        <v>18</v>
      </c>
      <c r="B65" s="53"/>
      <c r="C65" s="48" t="s">
        <v>32</v>
      </c>
      <c r="D65" s="49">
        <v>2.59</v>
      </c>
      <c r="E65" s="49">
        <v>3.36</v>
      </c>
      <c r="F65" s="50">
        <v>2</v>
      </c>
      <c r="G65" s="51"/>
      <c r="H65" s="59"/>
      <c r="I65" s="60"/>
      <c r="J65" s="52"/>
      <c r="K65" s="61">
        <v>2</v>
      </c>
      <c r="L65" s="47">
        <f t="shared" si="5"/>
        <v>17.404799999999998</v>
      </c>
      <c r="M65" s="47">
        <f t="shared" si="1"/>
        <v>34.809599999999996</v>
      </c>
    </row>
    <row r="66" spans="1:13" ht="17.100000000000001" customHeight="1">
      <c r="A66" s="41" t="s">
        <v>18</v>
      </c>
      <c r="B66" s="53"/>
      <c r="C66" s="48" t="s">
        <v>32</v>
      </c>
      <c r="D66" s="49">
        <v>2.31</v>
      </c>
      <c r="E66" s="49">
        <v>1.38</v>
      </c>
      <c r="F66" s="50">
        <v>2</v>
      </c>
      <c r="G66" s="51"/>
      <c r="H66" s="59"/>
      <c r="I66" s="60"/>
      <c r="J66" s="52"/>
      <c r="K66" s="61">
        <v>2</v>
      </c>
      <c r="L66" s="47">
        <f t="shared" si="5"/>
        <v>6.3755999999999995</v>
      </c>
      <c r="M66" s="47">
        <f t="shared" si="1"/>
        <v>12.751199999999999</v>
      </c>
    </row>
    <row r="67" spans="1:13" ht="17.100000000000001" customHeight="1">
      <c r="A67" s="41" t="s">
        <v>18</v>
      </c>
      <c r="B67" s="53"/>
      <c r="C67" s="48" t="s">
        <v>32</v>
      </c>
      <c r="D67" s="49">
        <v>2.2799999999999998</v>
      </c>
      <c r="E67" s="49">
        <v>0.79</v>
      </c>
      <c r="F67" s="50">
        <v>1</v>
      </c>
      <c r="G67" s="51"/>
      <c r="H67" s="59"/>
      <c r="I67" s="60"/>
      <c r="J67" s="52"/>
      <c r="K67" s="61">
        <v>1</v>
      </c>
      <c r="L67" s="47">
        <f t="shared" si="5"/>
        <v>1.8011999999999999</v>
      </c>
      <c r="M67" s="47">
        <f t="shared" si="1"/>
        <v>3.6023999999999998</v>
      </c>
    </row>
    <row r="68" spans="1:13" ht="17.100000000000001" customHeight="1">
      <c r="A68" s="41" t="s">
        <v>18</v>
      </c>
      <c r="B68" s="53"/>
      <c r="C68" s="48" t="s">
        <v>32</v>
      </c>
      <c r="D68" s="49">
        <v>1.7</v>
      </c>
      <c r="E68" s="49">
        <v>0.19</v>
      </c>
      <c r="F68" s="50">
        <v>2</v>
      </c>
      <c r="G68" s="51"/>
      <c r="H68" s="59"/>
      <c r="I68" s="60"/>
      <c r="J68" s="52"/>
      <c r="K68" s="61">
        <v>2</v>
      </c>
      <c r="L68" s="47">
        <f t="shared" si="5"/>
        <v>0.64600000000000002</v>
      </c>
      <c r="M68" s="47">
        <f t="shared" ref="M68:M90" si="6">L68*2</f>
        <v>1.292</v>
      </c>
    </row>
    <row r="69" spans="1:13" ht="17.100000000000001" customHeight="1">
      <c r="A69" s="41" t="s">
        <v>18</v>
      </c>
      <c r="B69" s="53"/>
      <c r="C69" s="48" t="s">
        <v>34</v>
      </c>
      <c r="D69" s="49">
        <v>2.52</v>
      </c>
      <c r="E69" s="49">
        <v>6.71</v>
      </c>
      <c r="F69" s="50">
        <v>1</v>
      </c>
      <c r="G69" s="51"/>
      <c r="H69" s="59"/>
      <c r="I69" s="60"/>
      <c r="J69" s="52"/>
      <c r="K69" s="61">
        <v>1</v>
      </c>
      <c r="L69" s="47">
        <f t="shared" si="5"/>
        <v>16.909199999999998</v>
      </c>
      <c r="M69" s="47">
        <f t="shared" si="6"/>
        <v>33.818399999999997</v>
      </c>
    </row>
    <row r="70" spans="1:13" ht="17.100000000000001" customHeight="1">
      <c r="A70" s="41" t="s">
        <v>18</v>
      </c>
      <c r="B70" s="53"/>
      <c r="C70" s="48" t="s">
        <v>34</v>
      </c>
      <c r="D70" s="49">
        <v>1.7</v>
      </c>
      <c r="E70" s="49">
        <v>0.19</v>
      </c>
      <c r="F70" s="50">
        <v>1</v>
      </c>
      <c r="G70" s="51"/>
      <c r="H70" s="59"/>
      <c r="I70" s="60"/>
      <c r="J70" s="52"/>
      <c r="K70" s="61">
        <v>1</v>
      </c>
      <c r="L70" s="47">
        <f t="shared" si="5"/>
        <v>0.32300000000000001</v>
      </c>
      <c r="M70" s="47">
        <f t="shared" si="6"/>
        <v>0.64600000000000002</v>
      </c>
    </row>
    <row r="71" spans="1:13" ht="17.100000000000001" customHeight="1">
      <c r="A71" s="41" t="s">
        <v>18</v>
      </c>
      <c r="B71" s="53"/>
      <c r="C71" s="48" t="s">
        <v>34</v>
      </c>
      <c r="D71" s="49">
        <v>2.52</v>
      </c>
      <c r="E71" s="49">
        <v>3.35</v>
      </c>
      <c r="F71" s="50">
        <v>1</v>
      </c>
      <c r="G71" s="51"/>
      <c r="H71" s="59"/>
      <c r="I71" s="60"/>
      <c r="J71" s="52"/>
      <c r="K71" s="61">
        <v>1</v>
      </c>
      <c r="L71" s="47">
        <f t="shared" si="5"/>
        <v>8.4420000000000002</v>
      </c>
      <c r="M71" s="47">
        <f t="shared" si="6"/>
        <v>16.884</v>
      </c>
    </row>
    <row r="72" spans="1:13" ht="17.100000000000001" customHeight="1">
      <c r="A72" s="41" t="s">
        <v>18</v>
      </c>
      <c r="B72" s="53"/>
      <c r="C72" s="48" t="s">
        <v>34</v>
      </c>
      <c r="D72" s="49">
        <v>2.39</v>
      </c>
      <c r="E72" s="49">
        <v>3.12</v>
      </c>
      <c r="F72" s="50">
        <v>1</v>
      </c>
      <c r="G72" s="51"/>
      <c r="H72" s="59"/>
      <c r="I72" s="60"/>
      <c r="J72" s="52"/>
      <c r="K72" s="61">
        <v>1</v>
      </c>
      <c r="L72" s="47">
        <f t="shared" si="5"/>
        <v>7.4568000000000003</v>
      </c>
      <c r="M72" s="47">
        <f t="shared" si="6"/>
        <v>14.913600000000001</v>
      </c>
    </row>
    <row r="73" spans="1:13" ht="17.100000000000001" customHeight="1">
      <c r="A73" s="41" t="s">
        <v>18</v>
      </c>
      <c r="B73" s="53"/>
      <c r="C73" s="48" t="s">
        <v>34</v>
      </c>
      <c r="D73" s="49">
        <v>2.2999999999999998</v>
      </c>
      <c r="E73" s="49">
        <v>3.17</v>
      </c>
      <c r="F73" s="50">
        <v>6</v>
      </c>
      <c r="G73" s="51"/>
      <c r="H73" s="59"/>
      <c r="I73" s="60"/>
      <c r="J73" s="52"/>
      <c r="K73" s="61">
        <v>6</v>
      </c>
      <c r="L73" s="47">
        <f t="shared" si="5"/>
        <v>43.745999999999995</v>
      </c>
      <c r="M73" s="47">
        <f t="shared" si="6"/>
        <v>87.49199999999999</v>
      </c>
    </row>
    <row r="74" spans="1:13" ht="17.100000000000001" customHeight="1">
      <c r="A74" s="41" t="s">
        <v>18</v>
      </c>
      <c r="B74" s="53"/>
      <c r="C74" s="48" t="s">
        <v>34</v>
      </c>
      <c r="D74" s="49">
        <v>3.11</v>
      </c>
      <c r="E74" s="49">
        <v>14.02</v>
      </c>
      <c r="F74" s="50">
        <v>1</v>
      </c>
      <c r="G74" s="51"/>
      <c r="H74" s="59"/>
      <c r="I74" s="60"/>
      <c r="J74" s="52"/>
      <c r="K74" s="61">
        <v>1</v>
      </c>
      <c r="L74" s="47">
        <f t="shared" si="5"/>
        <v>43.602199999999996</v>
      </c>
      <c r="M74" s="47">
        <f t="shared" si="6"/>
        <v>87.204399999999993</v>
      </c>
    </row>
    <row r="75" spans="1:13" ht="17.100000000000001" customHeight="1">
      <c r="A75" s="41" t="s">
        <v>18</v>
      </c>
      <c r="B75" s="53"/>
      <c r="C75" s="48" t="s">
        <v>34</v>
      </c>
      <c r="D75" s="49">
        <v>3.11</v>
      </c>
      <c r="E75" s="49">
        <v>14.1</v>
      </c>
      <c r="F75" s="50">
        <v>1</v>
      </c>
      <c r="G75" s="51"/>
      <c r="H75" s="59"/>
      <c r="I75" s="60"/>
      <c r="J75" s="52"/>
      <c r="K75" s="61">
        <v>1</v>
      </c>
      <c r="L75" s="47">
        <f t="shared" si="5"/>
        <v>43.850999999999999</v>
      </c>
      <c r="M75" s="47">
        <f t="shared" si="6"/>
        <v>87.701999999999998</v>
      </c>
    </row>
    <row r="76" spans="1:13" ht="17.100000000000001" customHeight="1">
      <c r="A76" s="41" t="s">
        <v>18</v>
      </c>
      <c r="B76" s="53"/>
      <c r="C76" s="48" t="s">
        <v>34</v>
      </c>
      <c r="D76" s="49">
        <v>3.11</v>
      </c>
      <c r="E76" s="49">
        <v>1.32</v>
      </c>
      <c r="F76" s="50">
        <v>1</v>
      </c>
      <c r="G76" s="51"/>
      <c r="H76" s="59"/>
      <c r="I76" s="60"/>
      <c r="J76" s="52"/>
      <c r="K76" s="61">
        <v>1</v>
      </c>
      <c r="L76" s="47">
        <f t="shared" si="5"/>
        <v>4.1052</v>
      </c>
      <c r="M76" s="47">
        <f t="shared" si="6"/>
        <v>8.2103999999999999</v>
      </c>
    </row>
    <row r="77" spans="1:13" ht="17.100000000000001" customHeight="1">
      <c r="A77" s="41" t="s">
        <v>18</v>
      </c>
      <c r="B77" s="53"/>
      <c r="C77" s="48" t="s">
        <v>34</v>
      </c>
      <c r="D77" s="49">
        <v>2.3199999999999998</v>
      </c>
      <c r="E77" s="49">
        <v>1.82</v>
      </c>
      <c r="F77" s="50">
        <v>1</v>
      </c>
      <c r="G77" s="51"/>
      <c r="H77" s="59"/>
      <c r="I77" s="60"/>
      <c r="J77" s="52"/>
      <c r="K77" s="61">
        <v>1</v>
      </c>
      <c r="L77" s="47">
        <f t="shared" si="5"/>
        <v>4.2223999999999995</v>
      </c>
      <c r="M77" s="47">
        <f t="shared" si="6"/>
        <v>8.444799999999999</v>
      </c>
    </row>
    <row r="78" spans="1:13" ht="17.100000000000001" customHeight="1">
      <c r="A78" s="41" t="s">
        <v>18</v>
      </c>
      <c r="B78" s="53"/>
      <c r="C78" s="48" t="s">
        <v>34</v>
      </c>
      <c r="D78" s="49">
        <v>2.71</v>
      </c>
      <c r="E78" s="49">
        <v>8.57</v>
      </c>
      <c r="F78" s="50">
        <v>2</v>
      </c>
      <c r="G78" s="51"/>
      <c r="H78" s="59"/>
      <c r="I78" s="60"/>
      <c r="J78" s="52"/>
      <c r="K78" s="61">
        <v>2</v>
      </c>
      <c r="L78" s="47">
        <f t="shared" si="5"/>
        <v>46.449400000000004</v>
      </c>
      <c r="M78" s="47">
        <f t="shared" si="6"/>
        <v>92.898800000000008</v>
      </c>
    </row>
    <row r="79" spans="1:13" ht="17.100000000000001" customHeight="1">
      <c r="A79" s="41" t="s">
        <v>18</v>
      </c>
      <c r="B79" s="53"/>
      <c r="C79" s="48" t="s">
        <v>34</v>
      </c>
      <c r="D79" s="49">
        <v>2.71</v>
      </c>
      <c r="E79" s="49">
        <v>3.22</v>
      </c>
      <c r="F79" s="50">
        <v>1</v>
      </c>
      <c r="G79" s="51"/>
      <c r="H79" s="59"/>
      <c r="I79" s="60"/>
      <c r="J79" s="52"/>
      <c r="K79" s="61">
        <v>1</v>
      </c>
      <c r="L79" s="47">
        <f t="shared" si="5"/>
        <v>8.7262000000000004</v>
      </c>
      <c r="M79" s="47">
        <f t="shared" si="6"/>
        <v>17.452400000000001</v>
      </c>
    </row>
    <row r="80" spans="1:13" ht="17.100000000000001" customHeight="1">
      <c r="A80" s="41" t="s">
        <v>18</v>
      </c>
      <c r="B80" s="53"/>
      <c r="C80" s="48" t="s">
        <v>34</v>
      </c>
      <c r="D80" s="49">
        <v>2.71</v>
      </c>
      <c r="E80" s="49">
        <v>8.64</v>
      </c>
      <c r="F80" s="50">
        <v>3</v>
      </c>
      <c r="G80" s="51"/>
      <c r="H80" s="59"/>
      <c r="I80" s="60"/>
      <c r="J80" s="52"/>
      <c r="K80" s="61">
        <v>3</v>
      </c>
      <c r="L80" s="47">
        <f t="shared" si="5"/>
        <v>70.243200000000002</v>
      </c>
      <c r="M80" s="47">
        <f t="shared" si="6"/>
        <v>140.4864</v>
      </c>
    </row>
    <row r="81" spans="1:13" ht="17.100000000000001" customHeight="1">
      <c r="A81" s="41" t="s">
        <v>18</v>
      </c>
      <c r="B81" s="53"/>
      <c r="C81" s="48" t="s">
        <v>34</v>
      </c>
      <c r="D81" s="49">
        <v>0.81</v>
      </c>
      <c r="E81" s="49">
        <v>1.71</v>
      </c>
      <c r="F81" s="50">
        <v>1</v>
      </c>
      <c r="G81" s="51"/>
      <c r="H81" s="59"/>
      <c r="I81" s="60"/>
      <c r="J81" s="52"/>
      <c r="K81" s="61">
        <v>1</v>
      </c>
      <c r="L81" s="47">
        <f t="shared" si="5"/>
        <v>1.3851</v>
      </c>
      <c r="M81" s="47">
        <f t="shared" si="6"/>
        <v>2.7702</v>
      </c>
    </row>
    <row r="82" spans="1:13" ht="17.100000000000001" customHeight="1">
      <c r="A82" s="41" t="s">
        <v>18</v>
      </c>
      <c r="B82" s="53"/>
      <c r="C82" s="48" t="s">
        <v>34</v>
      </c>
      <c r="D82" s="49">
        <v>2.31</v>
      </c>
      <c r="E82" s="49">
        <v>3.24</v>
      </c>
      <c r="F82" s="50">
        <v>2</v>
      </c>
      <c r="G82" s="51"/>
      <c r="H82" s="59"/>
      <c r="I82" s="60"/>
      <c r="J82" s="52"/>
      <c r="K82" s="61">
        <v>2</v>
      </c>
      <c r="L82" s="47">
        <f t="shared" si="5"/>
        <v>14.968800000000002</v>
      </c>
      <c r="M82" s="47">
        <f t="shared" si="6"/>
        <v>29.937600000000003</v>
      </c>
    </row>
    <row r="83" spans="1:13" ht="17.100000000000001" customHeight="1">
      <c r="A83" s="41" t="s">
        <v>18</v>
      </c>
      <c r="B83" s="53"/>
      <c r="C83" s="48" t="s">
        <v>34</v>
      </c>
      <c r="D83" s="49">
        <v>2.95</v>
      </c>
      <c r="E83" s="49">
        <v>0.9</v>
      </c>
      <c r="F83" s="50">
        <v>8</v>
      </c>
      <c r="G83" s="51"/>
      <c r="H83" s="59"/>
      <c r="I83" s="60"/>
      <c r="J83" s="52"/>
      <c r="K83" s="61">
        <v>8</v>
      </c>
      <c r="L83" s="47">
        <f t="shared" si="5"/>
        <v>21.240000000000002</v>
      </c>
      <c r="M83" s="47">
        <f t="shared" si="6"/>
        <v>42.480000000000004</v>
      </c>
    </row>
    <row r="84" spans="1:13" ht="17.100000000000001" customHeight="1">
      <c r="A84" s="41" t="s">
        <v>18</v>
      </c>
      <c r="B84" s="53"/>
      <c r="C84" s="48" t="s">
        <v>34</v>
      </c>
      <c r="D84" s="49">
        <v>2.95</v>
      </c>
      <c r="E84" s="49">
        <v>0.61</v>
      </c>
      <c r="F84" s="50">
        <v>18</v>
      </c>
      <c r="G84" s="51"/>
      <c r="H84" s="59"/>
      <c r="I84" s="60"/>
      <c r="J84" s="52"/>
      <c r="K84" s="61">
        <v>18</v>
      </c>
      <c r="L84" s="47">
        <f t="shared" si="5"/>
        <v>32.391000000000005</v>
      </c>
      <c r="M84" s="47">
        <f t="shared" si="6"/>
        <v>64.782000000000011</v>
      </c>
    </row>
    <row r="85" spans="1:13" ht="17.100000000000001" customHeight="1">
      <c r="A85" s="41" t="s">
        <v>18</v>
      </c>
      <c r="B85" s="53"/>
      <c r="C85" s="48" t="s">
        <v>34</v>
      </c>
      <c r="D85" s="49">
        <v>2.95</v>
      </c>
      <c r="E85" s="49">
        <v>0.3</v>
      </c>
      <c r="F85" s="50">
        <v>13</v>
      </c>
      <c r="G85" s="51"/>
      <c r="H85" s="59"/>
      <c r="I85" s="60"/>
      <c r="J85" s="52"/>
      <c r="K85" s="61">
        <v>13</v>
      </c>
      <c r="L85" s="47">
        <f t="shared" si="5"/>
        <v>11.505000000000001</v>
      </c>
      <c r="M85" s="47">
        <f t="shared" si="6"/>
        <v>23.01</v>
      </c>
    </row>
    <row r="86" spans="1:13" ht="17.100000000000001" customHeight="1">
      <c r="A86" s="41" t="s">
        <v>18</v>
      </c>
      <c r="B86" s="53"/>
      <c r="C86" s="48" t="s">
        <v>36</v>
      </c>
      <c r="D86" s="49">
        <v>1.7</v>
      </c>
      <c r="E86" s="49">
        <v>0.19</v>
      </c>
      <c r="F86" s="50">
        <v>1</v>
      </c>
      <c r="G86" s="51"/>
      <c r="H86" s="59"/>
      <c r="I86" s="60"/>
      <c r="J86" s="52"/>
      <c r="K86" s="61">
        <v>1</v>
      </c>
      <c r="L86" s="47">
        <f t="shared" si="5"/>
        <v>0.32300000000000001</v>
      </c>
      <c r="M86" s="47">
        <f>L86*2</f>
        <v>0.64600000000000002</v>
      </c>
    </row>
    <row r="87" spans="1:13" ht="17.100000000000001" customHeight="1">
      <c r="A87" s="41" t="s">
        <v>18</v>
      </c>
      <c r="B87" s="53"/>
      <c r="C87" s="48" t="s">
        <v>36</v>
      </c>
      <c r="D87" s="49">
        <v>1.1000000000000001</v>
      </c>
      <c r="E87" s="49">
        <v>1.1000000000000001</v>
      </c>
      <c r="F87" s="50">
        <v>8</v>
      </c>
      <c r="G87" s="51">
        <v>8</v>
      </c>
      <c r="H87" s="59">
        <v>8</v>
      </c>
      <c r="I87" s="60"/>
      <c r="J87" s="52"/>
      <c r="K87" s="61"/>
      <c r="L87" s="47">
        <f>IF(H87=0,"",(D87*E87)*F87)</f>
        <v>9.6800000000000015</v>
      </c>
      <c r="M87" s="47">
        <f t="shared" si="6"/>
        <v>19.360000000000003</v>
      </c>
    </row>
    <row r="88" spans="1:13" ht="17.100000000000001" customHeight="1">
      <c r="A88" s="41" t="s">
        <v>18</v>
      </c>
      <c r="B88" s="53"/>
      <c r="C88" s="48" t="s">
        <v>36</v>
      </c>
      <c r="D88" s="49">
        <v>1.32</v>
      </c>
      <c r="E88" s="49">
        <v>2.0299999999999998</v>
      </c>
      <c r="F88" s="50">
        <v>1</v>
      </c>
      <c r="G88" s="51">
        <v>1</v>
      </c>
      <c r="H88" s="59">
        <v>1</v>
      </c>
      <c r="I88" s="60"/>
      <c r="J88" s="52"/>
      <c r="K88" s="61"/>
      <c r="L88" s="47">
        <f>IF(H88=0,"",(D88*E88)*F88)</f>
        <v>2.6795999999999998</v>
      </c>
      <c r="M88" s="47">
        <f t="shared" si="6"/>
        <v>5.3591999999999995</v>
      </c>
    </row>
    <row r="89" spans="1:13" ht="17.100000000000001" customHeight="1">
      <c r="A89" s="41" t="s">
        <v>18</v>
      </c>
      <c r="B89" s="53"/>
      <c r="C89" s="48" t="s">
        <v>36</v>
      </c>
      <c r="D89" s="49">
        <v>1.35</v>
      </c>
      <c r="E89" s="49">
        <v>1.26</v>
      </c>
      <c r="F89" s="50">
        <v>2</v>
      </c>
      <c r="G89" s="51">
        <v>2</v>
      </c>
      <c r="H89" s="59">
        <v>2</v>
      </c>
      <c r="I89" s="60"/>
      <c r="J89" s="52"/>
      <c r="K89" s="61"/>
      <c r="L89" s="47">
        <f>IF(H89=0,"",(D89*E89)*F89)</f>
        <v>3.4020000000000001</v>
      </c>
      <c r="M89" s="47">
        <f t="shared" si="6"/>
        <v>6.8040000000000003</v>
      </c>
    </row>
    <row r="90" spans="1:13" ht="17.100000000000001" customHeight="1">
      <c r="A90" s="41" t="s">
        <v>18</v>
      </c>
      <c r="B90" s="53"/>
      <c r="C90" s="48" t="s">
        <v>36</v>
      </c>
      <c r="D90" s="49">
        <v>1.7</v>
      </c>
      <c r="E90" s="49">
        <v>0.19</v>
      </c>
      <c r="F90" s="50">
        <v>6</v>
      </c>
      <c r="G90" s="51">
        <v>6</v>
      </c>
      <c r="H90" s="59">
        <v>6</v>
      </c>
      <c r="I90" s="60"/>
      <c r="J90" s="52"/>
      <c r="K90" s="61"/>
      <c r="L90" s="47">
        <f>IF(H90=0,"",(D90*E90)*F90)</f>
        <v>1.9380000000000002</v>
      </c>
      <c r="M90" s="47">
        <f t="shared" si="6"/>
        <v>3.8760000000000003</v>
      </c>
    </row>
    <row r="91" spans="1:13" ht="17.100000000000001" customHeight="1">
      <c r="A91" s="41"/>
      <c r="B91" s="53"/>
      <c r="C91" s="48"/>
      <c r="D91" s="49"/>
      <c r="E91" s="49"/>
      <c r="F91" s="50"/>
      <c r="G91" s="51"/>
      <c r="H91" s="59"/>
      <c r="I91" s="60"/>
      <c r="J91" s="52"/>
      <c r="K91" s="61"/>
      <c r="L91" s="54">
        <f>SUM(L3:L90)</f>
        <v>4166.3247999999994</v>
      </c>
      <c r="M91" s="54">
        <f>SUM(M3:M90)</f>
        <v>8332.6495999999988</v>
      </c>
    </row>
  </sheetData>
  <autoFilter ref="A2:M91"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DH262"/>
  <sheetViews>
    <sheetView workbookViewId="0">
      <selection activeCell="L10" sqref="L10"/>
    </sheetView>
  </sheetViews>
  <sheetFormatPr defaultRowHeight="12.75"/>
  <cols>
    <col min="1" max="1" width="17.7109375" customWidth="1"/>
    <col min="2" max="2" width="20.7109375" customWidth="1"/>
    <col min="3" max="3" width="30" bestFit="1" customWidth="1"/>
    <col min="4" max="4" width="9.5703125" bestFit="1" customWidth="1"/>
    <col min="6" max="6" width="23.7109375" bestFit="1" customWidth="1"/>
    <col min="7" max="7" width="22.140625" customWidth="1"/>
    <col min="8" max="8" width="15.42578125" bestFit="1" customWidth="1"/>
    <col min="9" max="9" width="15.42578125" customWidth="1"/>
    <col min="10" max="10" width="12" customWidth="1"/>
    <col min="11" max="11" width="7" customWidth="1"/>
    <col min="12" max="12" width="17.28515625" customWidth="1"/>
    <col min="14" max="14" width="15.85546875" customWidth="1"/>
  </cols>
  <sheetData>
    <row r="1" spans="1:112" ht="15">
      <c r="A1" s="64" t="s">
        <v>41</v>
      </c>
    </row>
    <row r="2" spans="1:112" ht="16.5" customHeight="1">
      <c r="A2" s="161" t="s">
        <v>112</v>
      </c>
      <c r="B2" s="161"/>
      <c r="C2" s="161"/>
      <c r="D2" s="161"/>
      <c r="E2" s="161"/>
      <c r="F2" s="161"/>
      <c r="G2" s="161"/>
      <c r="H2" s="161"/>
      <c r="I2" s="161"/>
      <c r="J2" s="161"/>
      <c r="K2" s="161"/>
      <c r="L2" s="161"/>
    </row>
    <row r="3" spans="1:112" s="65" customFormat="1" ht="15">
      <c r="A3" s="69" t="s">
        <v>42</v>
      </c>
      <c r="B3" s="70" t="s">
        <v>43</v>
      </c>
      <c r="C3" s="70" t="s">
        <v>44</v>
      </c>
      <c r="D3" s="70" t="s">
        <v>45</v>
      </c>
      <c r="E3" s="70" t="s">
        <v>46</v>
      </c>
      <c r="F3" s="70" t="s">
        <v>47</v>
      </c>
      <c r="G3" s="70" t="s">
        <v>110</v>
      </c>
      <c r="H3" s="70" t="s">
        <v>190</v>
      </c>
      <c r="I3" s="70" t="s">
        <v>106</v>
      </c>
      <c r="J3" s="70" t="s">
        <v>48</v>
      </c>
      <c r="K3" s="70" t="s">
        <v>24</v>
      </c>
      <c r="L3" s="70" t="s">
        <v>49</v>
      </c>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row>
    <row r="4" spans="1:112">
      <c r="A4" s="66" t="s">
        <v>50</v>
      </c>
      <c r="B4" s="66" t="s">
        <v>51</v>
      </c>
      <c r="C4" s="66" t="s">
        <v>52</v>
      </c>
      <c r="D4" s="66" t="s">
        <v>53</v>
      </c>
      <c r="E4" s="66"/>
      <c r="F4" s="66"/>
      <c r="G4" s="66"/>
      <c r="H4" s="66"/>
      <c r="I4" s="66"/>
      <c r="J4" s="66">
        <v>4.5999999999999996</v>
      </c>
      <c r="K4" s="66">
        <v>19</v>
      </c>
      <c r="L4" s="66">
        <f t="shared" ref="L4:L11" si="0">J4*K4</f>
        <v>87.399999999999991</v>
      </c>
    </row>
    <row r="5" spans="1:112">
      <c r="A5" s="66" t="s">
        <v>50</v>
      </c>
      <c r="B5" s="66" t="s">
        <v>51</v>
      </c>
      <c r="C5" s="66" t="s">
        <v>52</v>
      </c>
      <c r="D5" s="66"/>
      <c r="E5" s="66" t="s">
        <v>53</v>
      </c>
      <c r="F5" s="66"/>
      <c r="G5" s="66"/>
      <c r="H5" s="66"/>
      <c r="I5" s="66"/>
      <c r="J5" s="66">
        <v>4.5999999999999996</v>
      </c>
      <c r="K5" s="66">
        <v>19</v>
      </c>
      <c r="L5" s="66">
        <f t="shared" si="0"/>
        <v>87.399999999999991</v>
      </c>
    </row>
    <row r="6" spans="1:112">
      <c r="A6" s="66" t="s">
        <v>50</v>
      </c>
      <c r="B6" s="66" t="s">
        <v>51</v>
      </c>
      <c r="C6" s="66" t="s">
        <v>54</v>
      </c>
      <c r="D6" s="66" t="s">
        <v>53</v>
      </c>
      <c r="E6" s="66"/>
      <c r="F6" s="66"/>
      <c r="G6" s="66"/>
      <c r="H6" s="66"/>
      <c r="I6" s="66"/>
      <c r="J6" s="66">
        <v>1.9</v>
      </c>
      <c r="K6" s="66">
        <v>19</v>
      </c>
      <c r="L6" s="66">
        <f t="shared" si="0"/>
        <v>36.1</v>
      </c>
    </row>
    <row r="7" spans="1:112">
      <c r="A7" s="66" t="s">
        <v>50</v>
      </c>
      <c r="B7" s="66" t="s">
        <v>51</v>
      </c>
      <c r="C7" s="66" t="s">
        <v>54</v>
      </c>
      <c r="D7" s="66"/>
      <c r="E7" s="66" t="s">
        <v>53</v>
      </c>
      <c r="F7" s="66"/>
      <c r="G7" s="66"/>
      <c r="H7" s="66"/>
      <c r="I7" s="66"/>
      <c r="J7" s="66">
        <v>1.9</v>
      </c>
      <c r="K7" s="66">
        <v>19</v>
      </c>
      <c r="L7" s="66">
        <f t="shared" si="0"/>
        <v>36.1</v>
      </c>
    </row>
    <row r="8" spans="1:112">
      <c r="A8" s="66" t="s">
        <v>50</v>
      </c>
      <c r="B8" s="66" t="s">
        <v>51</v>
      </c>
      <c r="C8" s="66" t="s">
        <v>52</v>
      </c>
      <c r="D8" s="66" t="s">
        <v>53</v>
      </c>
      <c r="E8" s="66"/>
      <c r="F8" s="66"/>
      <c r="G8" s="66"/>
      <c r="H8" s="66"/>
      <c r="I8" s="66"/>
      <c r="J8" s="66">
        <v>0.2</v>
      </c>
      <c r="K8" s="66">
        <v>2</v>
      </c>
      <c r="L8" s="66">
        <f t="shared" si="0"/>
        <v>0.4</v>
      </c>
    </row>
    <row r="9" spans="1:112">
      <c r="A9" s="66" t="s">
        <v>50</v>
      </c>
      <c r="B9" s="66" t="s">
        <v>51</v>
      </c>
      <c r="C9" s="66" t="s">
        <v>52</v>
      </c>
      <c r="D9" s="66"/>
      <c r="E9" s="66" t="s">
        <v>53</v>
      </c>
      <c r="F9" s="66"/>
      <c r="G9" s="66"/>
      <c r="H9" s="66"/>
      <c r="I9" s="66"/>
      <c r="J9" s="66">
        <v>0.2</v>
      </c>
      <c r="K9" s="66">
        <v>2</v>
      </c>
      <c r="L9" s="66">
        <f t="shared" si="0"/>
        <v>0.4</v>
      </c>
    </row>
    <row r="10" spans="1:112">
      <c r="A10" s="66" t="s">
        <v>50</v>
      </c>
      <c r="B10" s="66" t="s">
        <v>51</v>
      </c>
      <c r="C10" s="66" t="s">
        <v>55</v>
      </c>
      <c r="D10" s="66"/>
      <c r="E10" s="66"/>
      <c r="F10" s="66" t="s">
        <v>53</v>
      </c>
      <c r="G10" s="66"/>
      <c r="H10" s="66"/>
      <c r="I10" s="66"/>
      <c r="J10" s="66">
        <v>1.5</v>
      </c>
      <c r="K10" s="66">
        <v>1</v>
      </c>
      <c r="L10" s="66">
        <f t="shared" si="0"/>
        <v>1.5</v>
      </c>
    </row>
    <row r="11" spans="1:112">
      <c r="A11" s="66" t="s">
        <v>50</v>
      </c>
      <c r="B11" s="66" t="s">
        <v>51</v>
      </c>
      <c r="C11" s="66" t="s">
        <v>56</v>
      </c>
      <c r="D11" s="66"/>
      <c r="E11" s="66"/>
      <c r="F11" s="66" t="s">
        <v>53</v>
      </c>
      <c r="G11" s="66"/>
      <c r="H11" s="66"/>
      <c r="I11" s="66"/>
      <c r="J11" s="66">
        <v>0.2</v>
      </c>
      <c r="K11" s="66">
        <v>1</v>
      </c>
      <c r="L11" s="66">
        <f t="shared" si="0"/>
        <v>0.2</v>
      </c>
    </row>
    <row r="12" spans="1:112">
      <c r="A12" s="66" t="s">
        <v>50</v>
      </c>
      <c r="B12" s="66" t="s">
        <v>51</v>
      </c>
      <c r="C12" s="66" t="s">
        <v>57</v>
      </c>
      <c r="D12" s="66"/>
      <c r="E12" s="66"/>
      <c r="F12" s="66" t="s">
        <v>53</v>
      </c>
      <c r="G12" s="66"/>
      <c r="H12" s="66"/>
      <c r="I12" s="66"/>
      <c r="J12" s="66">
        <v>0</v>
      </c>
      <c r="K12" s="66">
        <v>0</v>
      </c>
      <c r="L12" s="66">
        <v>94.8</v>
      </c>
    </row>
    <row r="13" spans="1:112">
      <c r="A13" s="66" t="s">
        <v>50</v>
      </c>
      <c r="B13" s="66" t="s">
        <v>51</v>
      </c>
      <c r="C13" s="66" t="s">
        <v>58</v>
      </c>
      <c r="D13" s="66"/>
      <c r="E13" s="66"/>
      <c r="F13" s="66" t="s">
        <v>53</v>
      </c>
      <c r="G13" s="66"/>
      <c r="H13" s="66"/>
      <c r="I13" s="66"/>
      <c r="J13" s="66">
        <v>2.5</v>
      </c>
      <c r="K13" s="66">
        <v>1</v>
      </c>
      <c r="L13" s="66">
        <f t="shared" ref="L13:L19" si="1">J13*K13</f>
        <v>2.5</v>
      </c>
    </row>
    <row r="14" spans="1:112">
      <c r="A14" s="66" t="s">
        <v>50</v>
      </c>
      <c r="B14" s="66" t="s">
        <v>59</v>
      </c>
      <c r="C14" s="66" t="s">
        <v>52</v>
      </c>
      <c r="D14" s="66" t="s">
        <v>53</v>
      </c>
      <c r="E14" s="66"/>
      <c r="F14" s="66"/>
      <c r="G14" s="66"/>
      <c r="H14" s="66"/>
      <c r="I14" s="66"/>
      <c r="J14" s="66">
        <v>8.5</v>
      </c>
      <c r="K14" s="66">
        <v>2</v>
      </c>
      <c r="L14" s="66">
        <f t="shared" si="1"/>
        <v>17</v>
      </c>
    </row>
    <row r="15" spans="1:112">
      <c r="A15" s="66" t="s">
        <v>50</v>
      </c>
      <c r="B15" s="66" t="s">
        <v>59</v>
      </c>
      <c r="C15" s="66" t="s">
        <v>52</v>
      </c>
      <c r="D15" s="66"/>
      <c r="E15" s="66" t="s">
        <v>53</v>
      </c>
      <c r="F15" s="66"/>
      <c r="G15" s="66"/>
      <c r="H15" s="66"/>
      <c r="I15" s="66"/>
      <c r="J15" s="66">
        <v>8.5</v>
      </c>
      <c r="K15" s="66">
        <v>2</v>
      </c>
      <c r="L15" s="66">
        <f t="shared" si="1"/>
        <v>17</v>
      </c>
    </row>
    <row r="16" spans="1:112">
      <c r="A16" s="66" t="s">
        <v>50</v>
      </c>
      <c r="B16" s="66" t="s">
        <v>59</v>
      </c>
      <c r="C16" s="66" t="s">
        <v>54</v>
      </c>
      <c r="D16" s="66" t="s">
        <v>53</v>
      </c>
      <c r="E16" s="66"/>
      <c r="F16" s="66"/>
      <c r="G16" s="66"/>
      <c r="H16" s="66"/>
      <c r="I16" s="66"/>
      <c r="J16" s="66">
        <v>1.9</v>
      </c>
      <c r="K16" s="66">
        <v>2</v>
      </c>
      <c r="L16" s="66">
        <f t="shared" si="1"/>
        <v>3.8</v>
      </c>
    </row>
    <row r="17" spans="1:12">
      <c r="A17" s="66" t="s">
        <v>50</v>
      </c>
      <c r="B17" s="66" t="s">
        <v>59</v>
      </c>
      <c r="C17" s="66" t="s">
        <v>54</v>
      </c>
      <c r="D17" s="66"/>
      <c r="E17" s="66" t="s">
        <v>53</v>
      </c>
      <c r="F17" s="66"/>
      <c r="G17" s="66"/>
      <c r="H17" s="66"/>
      <c r="I17" s="66"/>
      <c r="J17" s="66">
        <v>1.9</v>
      </c>
      <c r="K17" s="66">
        <v>2</v>
      </c>
      <c r="L17" s="66">
        <f t="shared" si="1"/>
        <v>3.8</v>
      </c>
    </row>
    <row r="18" spans="1:12">
      <c r="A18" s="66" t="s">
        <v>50</v>
      </c>
      <c r="B18" s="66" t="s">
        <v>59</v>
      </c>
      <c r="C18" s="66" t="s">
        <v>54</v>
      </c>
      <c r="D18" s="66" t="s">
        <v>53</v>
      </c>
      <c r="E18" s="66"/>
      <c r="F18" s="66"/>
      <c r="G18" s="66"/>
      <c r="H18" s="66"/>
      <c r="I18" s="66"/>
      <c r="J18" s="66">
        <v>1.3</v>
      </c>
      <c r="K18" s="66">
        <v>10</v>
      </c>
      <c r="L18" s="66">
        <f t="shared" si="1"/>
        <v>13</v>
      </c>
    </row>
    <row r="19" spans="1:12">
      <c r="A19" s="66" t="s">
        <v>50</v>
      </c>
      <c r="B19" s="66" t="s">
        <v>59</v>
      </c>
      <c r="C19" s="66" t="s">
        <v>54</v>
      </c>
      <c r="D19" s="66"/>
      <c r="E19" s="66" t="s">
        <v>53</v>
      </c>
      <c r="F19" s="66"/>
      <c r="G19" s="66"/>
      <c r="H19" s="66"/>
      <c r="I19" s="66"/>
      <c r="J19" s="66">
        <v>1.3</v>
      </c>
      <c r="K19" s="66">
        <v>10</v>
      </c>
      <c r="L19" s="66">
        <f t="shared" si="1"/>
        <v>13</v>
      </c>
    </row>
    <row r="20" spans="1:12">
      <c r="A20" s="66" t="s">
        <v>50</v>
      </c>
      <c r="B20" s="66" t="s">
        <v>59</v>
      </c>
      <c r="C20" s="66" t="s">
        <v>60</v>
      </c>
      <c r="D20" s="66"/>
      <c r="E20" s="66"/>
      <c r="F20" s="66" t="s">
        <v>53</v>
      </c>
      <c r="G20" s="66"/>
      <c r="H20" s="66"/>
      <c r="I20" s="66"/>
      <c r="J20" s="66">
        <v>0</v>
      </c>
      <c r="K20" s="66">
        <v>0</v>
      </c>
      <c r="L20" s="66">
        <v>95.7</v>
      </c>
    </row>
    <row r="21" spans="1:12">
      <c r="A21" s="66" t="s">
        <v>50</v>
      </c>
      <c r="B21" s="66" t="s">
        <v>59</v>
      </c>
      <c r="C21" s="66" t="s">
        <v>52</v>
      </c>
      <c r="D21" s="66" t="s">
        <v>53</v>
      </c>
      <c r="E21" s="66"/>
      <c r="F21" s="66"/>
      <c r="G21" s="66"/>
      <c r="H21" s="66"/>
      <c r="I21" s="66"/>
      <c r="J21" s="66">
        <v>7.6</v>
      </c>
      <c r="K21" s="66">
        <v>1</v>
      </c>
      <c r="L21" s="66">
        <f t="shared" ref="L21:L30" si="2">J21*K21</f>
        <v>7.6</v>
      </c>
    </row>
    <row r="22" spans="1:12">
      <c r="A22" s="66" t="s">
        <v>50</v>
      </c>
      <c r="B22" s="66" t="s">
        <v>59</v>
      </c>
      <c r="C22" s="66" t="s">
        <v>52</v>
      </c>
      <c r="D22" s="66"/>
      <c r="E22" s="66" t="s">
        <v>53</v>
      </c>
      <c r="F22" s="66"/>
      <c r="G22" s="66"/>
      <c r="H22" s="66"/>
      <c r="I22" s="66"/>
      <c r="J22" s="66">
        <v>7.6</v>
      </c>
      <c r="K22" s="66">
        <v>1</v>
      </c>
      <c r="L22" s="66">
        <f t="shared" si="2"/>
        <v>7.6</v>
      </c>
    </row>
    <row r="23" spans="1:12">
      <c r="A23" s="66" t="s">
        <v>50</v>
      </c>
      <c r="B23" s="66" t="s">
        <v>59</v>
      </c>
      <c r="C23" s="66" t="s">
        <v>54</v>
      </c>
      <c r="D23" s="66" t="s">
        <v>53</v>
      </c>
      <c r="E23" s="66"/>
      <c r="F23" s="66"/>
      <c r="G23" s="66"/>
      <c r="H23" s="66"/>
      <c r="I23" s="66"/>
      <c r="J23" s="66">
        <v>1.9</v>
      </c>
      <c r="K23" s="66">
        <v>1</v>
      </c>
      <c r="L23" s="66">
        <f t="shared" si="2"/>
        <v>1.9</v>
      </c>
    </row>
    <row r="24" spans="1:12">
      <c r="A24" s="66" t="s">
        <v>50</v>
      </c>
      <c r="B24" s="66" t="s">
        <v>59</v>
      </c>
      <c r="C24" s="66" t="s">
        <v>54</v>
      </c>
      <c r="D24" s="66"/>
      <c r="E24" s="66" t="s">
        <v>53</v>
      </c>
      <c r="F24" s="66"/>
      <c r="G24" s="66"/>
      <c r="H24" s="66"/>
      <c r="I24" s="66"/>
      <c r="J24" s="66">
        <v>1.9</v>
      </c>
      <c r="K24" s="66">
        <v>1</v>
      </c>
      <c r="L24" s="66">
        <f t="shared" si="2"/>
        <v>1.9</v>
      </c>
    </row>
    <row r="25" spans="1:12">
      <c r="A25" s="66" t="s">
        <v>50</v>
      </c>
      <c r="B25" s="66" t="s">
        <v>59</v>
      </c>
      <c r="C25" s="66" t="s">
        <v>52</v>
      </c>
      <c r="D25" s="66" t="s">
        <v>53</v>
      </c>
      <c r="E25" s="66"/>
      <c r="F25" s="66"/>
      <c r="G25" s="66"/>
      <c r="H25" s="66"/>
      <c r="I25" s="66"/>
      <c r="J25" s="66">
        <v>4.5999999999999996</v>
      </c>
      <c r="K25" s="66">
        <v>18</v>
      </c>
      <c r="L25" s="66">
        <f t="shared" si="2"/>
        <v>82.8</v>
      </c>
    </row>
    <row r="26" spans="1:12">
      <c r="A26" s="66" t="s">
        <v>50</v>
      </c>
      <c r="B26" s="66" t="s">
        <v>59</v>
      </c>
      <c r="C26" s="66" t="s">
        <v>52</v>
      </c>
      <c r="D26" s="66"/>
      <c r="E26" s="66" t="s">
        <v>53</v>
      </c>
      <c r="F26" s="66"/>
      <c r="G26" s="66"/>
      <c r="H26" s="66"/>
      <c r="I26" s="66"/>
      <c r="J26" s="66">
        <v>4.5999999999999996</v>
      </c>
      <c r="K26" s="66">
        <v>18</v>
      </c>
      <c r="L26" s="66">
        <f t="shared" si="2"/>
        <v>82.8</v>
      </c>
    </row>
    <row r="27" spans="1:12">
      <c r="A27" s="66" t="s">
        <v>50</v>
      </c>
      <c r="B27" s="66" t="s">
        <v>59</v>
      </c>
      <c r="C27" s="66" t="s">
        <v>54</v>
      </c>
      <c r="D27" s="66" t="s">
        <v>53</v>
      </c>
      <c r="E27" s="66"/>
      <c r="F27" s="66"/>
      <c r="G27" s="66"/>
      <c r="H27" s="66"/>
      <c r="I27" s="66"/>
      <c r="J27" s="66">
        <v>1.9</v>
      </c>
      <c r="K27" s="66">
        <v>18</v>
      </c>
      <c r="L27" s="66">
        <f t="shared" si="2"/>
        <v>34.199999999999996</v>
      </c>
    </row>
    <row r="28" spans="1:12">
      <c r="A28" s="66" t="s">
        <v>50</v>
      </c>
      <c r="B28" s="66" t="s">
        <v>59</v>
      </c>
      <c r="C28" s="66" t="s">
        <v>54</v>
      </c>
      <c r="D28" s="66"/>
      <c r="E28" s="66" t="s">
        <v>53</v>
      </c>
      <c r="F28" s="66"/>
      <c r="G28" s="66"/>
      <c r="H28" s="66"/>
      <c r="I28" s="66"/>
      <c r="J28" s="66">
        <v>1.9</v>
      </c>
      <c r="K28" s="66">
        <v>18</v>
      </c>
      <c r="L28" s="66">
        <f t="shared" si="2"/>
        <v>34.199999999999996</v>
      </c>
    </row>
    <row r="29" spans="1:12">
      <c r="A29" s="66" t="s">
        <v>50</v>
      </c>
      <c r="B29" s="66" t="s">
        <v>61</v>
      </c>
      <c r="C29" s="66" t="s">
        <v>62</v>
      </c>
      <c r="D29" s="66" t="s">
        <v>53</v>
      </c>
      <c r="E29" s="66"/>
      <c r="F29" s="66"/>
      <c r="G29" s="66"/>
      <c r="H29" s="66"/>
      <c r="I29" s="66"/>
      <c r="J29" s="66">
        <v>1.6</v>
      </c>
      <c r="K29" s="66">
        <v>2</v>
      </c>
      <c r="L29" s="66">
        <f t="shared" si="2"/>
        <v>3.2</v>
      </c>
    </row>
    <row r="30" spans="1:12">
      <c r="A30" s="66" t="s">
        <v>50</v>
      </c>
      <c r="B30" s="66" t="s">
        <v>61</v>
      </c>
      <c r="C30" s="66" t="s">
        <v>62</v>
      </c>
      <c r="D30" s="66"/>
      <c r="E30" s="66" t="s">
        <v>53</v>
      </c>
      <c r="F30" s="66"/>
      <c r="G30" s="66"/>
      <c r="H30" s="66"/>
      <c r="I30" s="66"/>
      <c r="J30" s="66">
        <v>1.6</v>
      </c>
      <c r="K30" s="66">
        <v>2</v>
      </c>
      <c r="L30" s="66">
        <f t="shared" si="2"/>
        <v>3.2</v>
      </c>
    </row>
    <row r="31" spans="1:12">
      <c r="A31" s="66" t="s">
        <v>50</v>
      </c>
      <c r="B31" s="66" t="s">
        <v>59</v>
      </c>
      <c r="C31" s="66" t="s">
        <v>57</v>
      </c>
      <c r="D31" s="66"/>
      <c r="E31" s="66"/>
      <c r="F31" s="66" t="s">
        <v>53</v>
      </c>
      <c r="G31" s="66"/>
      <c r="H31" s="66"/>
      <c r="I31" s="66"/>
      <c r="J31" s="66">
        <v>0</v>
      </c>
      <c r="K31" s="66">
        <v>0</v>
      </c>
      <c r="L31" s="66">
        <v>103.3</v>
      </c>
    </row>
    <row r="32" spans="1:12">
      <c r="A32" s="66" t="s">
        <v>50</v>
      </c>
      <c r="B32" s="66" t="s">
        <v>59</v>
      </c>
      <c r="C32" s="66" t="s">
        <v>55</v>
      </c>
      <c r="D32" s="66"/>
      <c r="E32" s="66"/>
      <c r="F32" s="66" t="s">
        <v>53</v>
      </c>
      <c r="G32" s="66"/>
      <c r="H32" s="66"/>
      <c r="I32" s="66"/>
      <c r="J32" s="66">
        <v>1.5</v>
      </c>
      <c r="K32" s="66">
        <v>2</v>
      </c>
      <c r="L32" s="66">
        <f>J32*K32</f>
        <v>3</v>
      </c>
    </row>
    <row r="33" spans="1:12">
      <c r="A33" s="66" t="s">
        <v>50</v>
      </c>
      <c r="B33" s="66" t="s">
        <v>63</v>
      </c>
      <c r="C33" s="66" t="s">
        <v>64</v>
      </c>
      <c r="D33" s="66" t="s">
        <v>53</v>
      </c>
      <c r="E33" s="66"/>
      <c r="F33" s="66"/>
      <c r="G33" s="66"/>
      <c r="H33" s="66"/>
      <c r="I33" s="66"/>
      <c r="J33" s="66">
        <v>7.6</v>
      </c>
      <c r="K33" s="66">
        <v>1</v>
      </c>
      <c r="L33" s="66">
        <f>J33*K33</f>
        <v>7.6</v>
      </c>
    </row>
    <row r="34" spans="1:12">
      <c r="A34" s="66" t="s">
        <v>50</v>
      </c>
      <c r="B34" s="66" t="s">
        <v>63</v>
      </c>
      <c r="C34" s="66" t="s">
        <v>64</v>
      </c>
      <c r="D34" s="66"/>
      <c r="E34" s="66" t="s">
        <v>53</v>
      </c>
      <c r="F34" s="66"/>
      <c r="G34" s="66"/>
      <c r="H34" s="66"/>
      <c r="I34" s="66"/>
      <c r="J34" s="66">
        <v>7.6</v>
      </c>
      <c r="K34" s="66">
        <v>1</v>
      </c>
      <c r="L34" s="66">
        <f>J34*K34</f>
        <v>7.6</v>
      </c>
    </row>
    <row r="35" spans="1:12">
      <c r="A35" s="66" t="s">
        <v>50</v>
      </c>
      <c r="B35" s="66" t="s">
        <v>63</v>
      </c>
      <c r="C35" s="66" t="s">
        <v>65</v>
      </c>
      <c r="D35" s="66" t="s">
        <v>53</v>
      </c>
      <c r="E35" s="66"/>
      <c r="F35" s="66"/>
      <c r="G35" s="66"/>
      <c r="H35" s="66"/>
      <c r="I35" s="66"/>
      <c r="J35" s="66">
        <v>1.9</v>
      </c>
      <c r="K35" s="66">
        <v>1</v>
      </c>
      <c r="L35" s="66">
        <f>J35*K35</f>
        <v>1.9</v>
      </c>
    </row>
    <row r="36" spans="1:12">
      <c r="A36" s="66" t="s">
        <v>50</v>
      </c>
      <c r="B36" s="66" t="s">
        <v>63</v>
      </c>
      <c r="C36" s="66" t="s">
        <v>65</v>
      </c>
      <c r="D36" s="66"/>
      <c r="E36" s="66" t="s">
        <v>53</v>
      </c>
      <c r="F36" s="66"/>
      <c r="G36" s="66"/>
      <c r="H36" s="66"/>
      <c r="I36" s="66"/>
      <c r="J36" s="66">
        <v>1.9</v>
      </c>
      <c r="K36" s="66">
        <v>1</v>
      </c>
      <c r="L36" s="66">
        <f>J36*K36</f>
        <v>1.9</v>
      </c>
    </row>
    <row r="37" spans="1:12">
      <c r="A37" s="66" t="s">
        <v>50</v>
      </c>
      <c r="B37" s="66" t="s">
        <v>63</v>
      </c>
      <c r="C37" s="66" t="s">
        <v>60</v>
      </c>
      <c r="D37" s="66"/>
      <c r="E37" s="66"/>
      <c r="F37" s="66" t="s">
        <v>53</v>
      </c>
      <c r="G37" s="66"/>
      <c r="H37" s="66"/>
      <c r="I37" s="66"/>
      <c r="J37" s="66">
        <v>0</v>
      </c>
      <c r="K37" s="66">
        <v>0</v>
      </c>
      <c r="L37" s="66">
        <v>87</v>
      </c>
    </row>
    <row r="38" spans="1:12">
      <c r="A38" s="66" t="s">
        <v>50</v>
      </c>
      <c r="B38" s="66" t="s">
        <v>63</v>
      </c>
      <c r="C38" s="66" t="s">
        <v>52</v>
      </c>
      <c r="D38" s="66" t="s">
        <v>53</v>
      </c>
      <c r="E38" s="66"/>
      <c r="F38" s="66"/>
      <c r="G38" s="66"/>
      <c r="H38" s="66"/>
      <c r="I38" s="66"/>
      <c r="J38" s="66">
        <v>8.3000000000000007</v>
      </c>
      <c r="K38" s="66">
        <v>11</v>
      </c>
      <c r="L38" s="66">
        <f t="shared" ref="L38:L46" si="3">J38*K38</f>
        <v>91.300000000000011</v>
      </c>
    </row>
    <row r="39" spans="1:12">
      <c r="A39" s="66" t="s">
        <v>50</v>
      </c>
      <c r="B39" s="66" t="s">
        <v>63</v>
      </c>
      <c r="C39" s="66" t="s">
        <v>52</v>
      </c>
      <c r="D39" s="66"/>
      <c r="E39" s="66" t="s">
        <v>53</v>
      </c>
      <c r="F39" s="66"/>
      <c r="G39" s="66"/>
      <c r="H39" s="66"/>
      <c r="I39" s="66"/>
      <c r="J39" s="66">
        <v>8.3000000000000007</v>
      </c>
      <c r="K39" s="66">
        <v>11</v>
      </c>
      <c r="L39" s="66">
        <f t="shared" si="3"/>
        <v>91.300000000000011</v>
      </c>
    </row>
    <row r="40" spans="1:12">
      <c r="A40" s="66" t="s">
        <v>50</v>
      </c>
      <c r="B40" s="66" t="s">
        <v>63</v>
      </c>
      <c r="C40" s="66" t="s">
        <v>54</v>
      </c>
      <c r="D40" s="66" t="s">
        <v>53</v>
      </c>
      <c r="E40" s="66"/>
      <c r="F40" s="66"/>
      <c r="G40" s="66"/>
      <c r="H40" s="66"/>
      <c r="I40" s="66"/>
      <c r="J40" s="66">
        <v>1.9</v>
      </c>
      <c r="K40" s="66">
        <v>11</v>
      </c>
      <c r="L40" s="66">
        <f t="shared" si="3"/>
        <v>20.9</v>
      </c>
    </row>
    <row r="41" spans="1:12">
      <c r="A41" s="66" t="s">
        <v>50</v>
      </c>
      <c r="B41" s="66" t="s">
        <v>63</v>
      </c>
      <c r="C41" s="66" t="s">
        <v>54</v>
      </c>
      <c r="D41" s="66"/>
      <c r="E41" s="66" t="s">
        <v>53</v>
      </c>
      <c r="F41" s="66"/>
      <c r="G41" s="66"/>
      <c r="H41" s="66"/>
      <c r="I41" s="66"/>
      <c r="J41" s="66">
        <v>1.9</v>
      </c>
      <c r="K41" s="66">
        <v>11</v>
      </c>
      <c r="L41" s="66">
        <f t="shared" si="3"/>
        <v>20.9</v>
      </c>
    </row>
    <row r="42" spans="1:12">
      <c r="A42" s="66" t="s">
        <v>50</v>
      </c>
      <c r="B42" s="66" t="s">
        <v>63</v>
      </c>
      <c r="C42" s="66" t="s">
        <v>52</v>
      </c>
      <c r="D42" s="66" t="s">
        <v>53</v>
      </c>
      <c r="E42" s="66"/>
      <c r="F42" s="66"/>
      <c r="G42" s="66"/>
      <c r="H42" s="66"/>
      <c r="I42" s="66"/>
      <c r="J42" s="66">
        <v>1.3</v>
      </c>
      <c r="K42" s="66">
        <v>10</v>
      </c>
      <c r="L42" s="66">
        <f t="shared" si="3"/>
        <v>13</v>
      </c>
    </row>
    <row r="43" spans="1:12">
      <c r="A43" s="66" t="s">
        <v>50</v>
      </c>
      <c r="B43" s="66" t="s">
        <v>63</v>
      </c>
      <c r="C43" s="66" t="s">
        <v>52</v>
      </c>
      <c r="D43" s="66"/>
      <c r="E43" s="66" t="s">
        <v>53</v>
      </c>
      <c r="F43" s="66"/>
      <c r="G43" s="66"/>
      <c r="H43" s="66"/>
      <c r="I43" s="66"/>
      <c r="J43" s="66">
        <v>1.3</v>
      </c>
      <c r="K43" s="66">
        <v>10</v>
      </c>
      <c r="L43" s="66">
        <f t="shared" si="3"/>
        <v>13</v>
      </c>
    </row>
    <row r="44" spans="1:12">
      <c r="A44" s="66" t="s">
        <v>50</v>
      </c>
      <c r="B44" s="66" t="s">
        <v>63</v>
      </c>
      <c r="C44" s="66" t="s">
        <v>54</v>
      </c>
      <c r="D44" s="66" t="s">
        <v>53</v>
      </c>
      <c r="E44" s="66"/>
      <c r="F44" s="66"/>
      <c r="G44" s="66"/>
      <c r="H44" s="66"/>
      <c r="I44" s="66"/>
      <c r="J44" s="66">
        <v>0.3</v>
      </c>
      <c r="K44" s="66">
        <v>10</v>
      </c>
      <c r="L44" s="66">
        <f t="shared" si="3"/>
        <v>3</v>
      </c>
    </row>
    <row r="45" spans="1:12">
      <c r="A45" s="66" t="s">
        <v>50</v>
      </c>
      <c r="B45" s="66" t="s">
        <v>63</v>
      </c>
      <c r="C45" s="66" t="s">
        <v>54</v>
      </c>
      <c r="D45" s="66"/>
      <c r="E45" s="66" t="s">
        <v>53</v>
      </c>
      <c r="F45" s="66"/>
      <c r="G45" s="66"/>
      <c r="H45" s="66"/>
      <c r="I45" s="66"/>
      <c r="J45" s="66">
        <v>0.3</v>
      </c>
      <c r="K45" s="66">
        <v>10</v>
      </c>
      <c r="L45" s="66">
        <f t="shared" si="3"/>
        <v>3</v>
      </c>
    </row>
    <row r="46" spans="1:12">
      <c r="A46" s="66" t="s">
        <v>50</v>
      </c>
      <c r="B46" s="66" t="s">
        <v>66</v>
      </c>
      <c r="C46" s="66" t="s">
        <v>56</v>
      </c>
      <c r="D46" s="66"/>
      <c r="E46" s="66"/>
      <c r="F46" s="66" t="s">
        <v>53</v>
      </c>
      <c r="G46" s="66"/>
      <c r="H46" s="66"/>
      <c r="I46" s="66"/>
      <c r="J46" s="66">
        <v>5.2</v>
      </c>
      <c r="K46" s="66">
        <v>2</v>
      </c>
      <c r="L46" s="66">
        <f t="shared" si="3"/>
        <v>10.4</v>
      </c>
    </row>
    <row r="47" spans="1:12">
      <c r="A47" s="66" t="s">
        <v>50</v>
      </c>
      <c r="B47" s="66" t="s">
        <v>66</v>
      </c>
      <c r="C47" s="66" t="s">
        <v>67</v>
      </c>
      <c r="D47" s="66"/>
      <c r="E47" s="66"/>
      <c r="F47" s="66" t="s">
        <v>53</v>
      </c>
      <c r="G47" s="66"/>
      <c r="H47" s="66"/>
      <c r="I47" s="66"/>
      <c r="J47" s="66">
        <v>0</v>
      </c>
      <c r="K47" s="66">
        <v>0</v>
      </c>
      <c r="L47" s="66">
        <v>62.9</v>
      </c>
    </row>
    <row r="48" spans="1:12">
      <c r="A48" s="66" t="s">
        <v>50</v>
      </c>
      <c r="B48" s="66" t="s">
        <v>66</v>
      </c>
      <c r="C48" s="66" t="s">
        <v>52</v>
      </c>
      <c r="D48" s="66" t="s">
        <v>53</v>
      </c>
      <c r="E48" s="66"/>
      <c r="F48" s="66"/>
      <c r="G48" s="66"/>
      <c r="H48" s="66"/>
      <c r="I48" s="66"/>
      <c r="J48" s="66">
        <v>3.2</v>
      </c>
      <c r="K48" s="66">
        <v>3</v>
      </c>
      <c r="L48" s="66">
        <f t="shared" ref="L48:L55" si="4">J48*K48</f>
        <v>9.6000000000000014</v>
      </c>
    </row>
    <row r="49" spans="1:12">
      <c r="A49" s="66" t="s">
        <v>50</v>
      </c>
      <c r="B49" s="66" t="s">
        <v>66</v>
      </c>
      <c r="C49" s="66" t="s">
        <v>52</v>
      </c>
      <c r="D49" s="66"/>
      <c r="E49" s="66" t="s">
        <v>53</v>
      </c>
      <c r="F49" s="66"/>
      <c r="G49" s="66"/>
      <c r="H49" s="66"/>
      <c r="I49" s="66"/>
      <c r="J49" s="66">
        <v>3.2</v>
      </c>
      <c r="K49" s="66">
        <v>3</v>
      </c>
      <c r="L49" s="66">
        <f t="shared" si="4"/>
        <v>9.6000000000000014</v>
      </c>
    </row>
    <row r="50" spans="1:12">
      <c r="A50" s="66" t="s">
        <v>50</v>
      </c>
      <c r="B50" s="66" t="s">
        <v>66</v>
      </c>
      <c r="C50" s="66" t="s">
        <v>52</v>
      </c>
      <c r="D50" s="66" t="s">
        <v>53</v>
      </c>
      <c r="E50" s="66"/>
      <c r="F50" s="66"/>
      <c r="G50" s="66"/>
      <c r="H50" s="66"/>
      <c r="I50" s="66"/>
      <c r="J50" s="66">
        <v>1.6</v>
      </c>
      <c r="K50" s="66">
        <v>7</v>
      </c>
      <c r="L50" s="66">
        <f t="shared" si="4"/>
        <v>11.200000000000001</v>
      </c>
    </row>
    <row r="51" spans="1:12">
      <c r="A51" s="66" t="s">
        <v>50</v>
      </c>
      <c r="B51" s="66" t="s">
        <v>66</v>
      </c>
      <c r="C51" s="66" t="s">
        <v>52</v>
      </c>
      <c r="D51" s="66"/>
      <c r="E51" s="66" t="s">
        <v>53</v>
      </c>
      <c r="F51" s="66"/>
      <c r="G51" s="66"/>
      <c r="H51" s="66"/>
      <c r="I51" s="66"/>
      <c r="J51" s="66">
        <v>1.6</v>
      </c>
      <c r="K51" s="66">
        <v>7</v>
      </c>
      <c r="L51" s="66">
        <f t="shared" si="4"/>
        <v>11.200000000000001</v>
      </c>
    </row>
    <row r="52" spans="1:12">
      <c r="A52" s="66" t="s">
        <v>50</v>
      </c>
      <c r="B52" s="66" t="s">
        <v>66</v>
      </c>
      <c r="C52" s="66" t="s">
        <v>52</v>
      </c>
      <c r="D52" s="66" t="s">
        <v>53</v>
      </c>
      <c r="E52" s="66"/>
      <c r="F52" s="66"/>
      <c r="G52" s="66"/>
      <c r="H52" s="66"/>
      <c r="I52" s="66"/>
      <c r="J52" s="66">
        <v>3.9</v>
      </c>
      <c r="K52" s="66">
        <v>4</v>
      </c>
      <c r="L52" s="66">
        <f t="shared" si="4"/>
        <v>15.6</v>
      </c>
    </row>
    <row r="53" spans="1:12">
      <c r="A53" s="66" t="s">
        <v>50</v>
      </c>
      <c r="B53" s="66" t="s">
        <v>66</v>
      </c>
      <c r="C53" s="66" t="s">
        <v>52</v>
      </c>
      <c r="D53" s="66"/>
      <c r="E53" s="66" t="s">
        <v>53</v>
      </c>
      <c r="F53" s="66"/>
      <c r="G53" s="66"/>
      <c r="H53" s="66"/>
      <c r="I53" s="66"/>
      <c r="J53" s="66">
        <v>3.9</v>
      </c>
      <c r="K53" s="66">
        <v>4</v>
      </c>
      <c r="L53" s="66">
        <f t="shared" si="4"/>
        <v>15.6</v>
      </c>
    </row>
    <row r="54" spans="1:12">
      <c r="A54" s="66" t="s">
        <v>50</v>
      </c>
      <c r="B54" s="66" t="s">
        <v>66</v>
      </c>
      <c r="C54" s="66" t="s">
        <v>54</v>
      </c>
      <c r="D54" s="66" t="s">
        <v>53</v>
      </c>
      <c r="E54" s="66"/>
      <c r="F54" s="66"/>
      <c r="G54" s="66"/>
      <c r="H54" s="66"/>
      <c r="I54" s="66"/>
      <c r="J54" s="66">
        <v>1.4</v>
      </c>
      <c r="K54" s="66">
        <v>4</v>
      </c>
      <c r="L54" s="66">
        <f t="shared" si="4"/>
        <v>5.6</v>
      </c>
    </row>
    <row r="55" spans="1:12">
      <c r="A55" s="66" t="s">
        <v>50</v>
      </c>
      <c r="B55" s="66" t="s">
        <v>66</v>
      </c>
      <c r="C55" s="66" t="s">
        <v>54</v>
      </c>
      <c r="D55" s="66"/>
      <c r="E55" s="66" t="s">
        <v>53</v>
      </c>
      <c r="F55" s="66"/>
      <c r="G55" s="66"/>
      <c r="H55" s="66"/>
      <c r="I55" s="66"/>
      <c r="J55" s="66">
        <v>1.4</v>
      </c>
      <c r="K55" s="66">
        <v>4</v>
      </c>
      <c r="L55" s="66">
        <f t="shared" si="4"/>
        <v>5.6</v>
      </c>
    </row>
    <row r="56" spans="1:12">
      <c r="A56" s="66" t="s">
        <v>50</v>
      </c>
      <c r="B56" s="66" t="s">
        <v>66</v>
      </c>
      <c r="C56" s="66" t="s">
        <v>58</v>
      </c>
      <c r="D56" s="66"/>
      <c r="E56" s="66"/>
      <c r="F56" s="66" t="s">
        <v>53</v>
      </c>
      <c r="G56" s="66"/>
      <c r="H56" s="66"/>
      <c r="I56" s="66"/>
      <c r="J56" s="66">
        <v>0</v>
      </c>
      <c r="K56" s="66">
        <v>0</v>
      </c>
      <c r="L56" s="66">
        <v>27</v>
      </c>
    </row>
    <row r="57" spans="1:12">
      <c r="A57" s="66" t="s">
        <v>50</v>
      </c>
      <c r="B57" s="66" t="s">
        <v>66</v>
      </c>
      <c r="C57" s="66" t="s">
        <v>52</v>
      </c>
      <c r="D57" s="66" t="s">
        <v>53</v>
      </c>
      <c r="E57" s="66"/>
      <c r="F57" s="66"/>
      <c r="G57" s="66"/>
      <c r="H57" s="66"/>
      <c r="I57" s="66"/>
      <c r="J57" s="66">
        <v>1.8</v>
      </c>
      <c r="K57" s="66">
        <v>3</v>
      </c>
      <c r="L57" s="66">
        <f t="shared" ref="L57:L62" si="5">J57*K57</f>
        <v>5.4</v>
      </c>
    </row>
    <row r="58" spans="1:12">
      <c r="A58" s="66" t="s">
        <v>50</v>
      </c>
      <c r="B58" s="66" t="s">
        <v>66</v>
      </c>
      <c r="C58" s="66" t="s">
        <v>52</v>
      </c>
      <c r="D58" s="66"/>
      <c r="E58" s="66" t="s">
        <v>53</v>
      </c>
      <c r="F58" s="66"/>
      <c r="G58" s="66"/>
      <c r="H58" s="66"/>
      <c r="I58" s="66"/>
      <c r="J58" s="66">
        <v>1.8</v>
      </c>
      <c r="K58" s="66">
        <v>3</v>
      </c>
      <c r="L58" s="66">
        <f t="shared" si="5"/>
        <v>5.4</v>
      </c>
    </row>
    <row r="59" spans="1:12">
      <c r="A59" s="66" t="s">
        <v>50</v>
      </c>
      <c r="B59" s="66" t="s">
        <v>66</v>
      </c>
      <c r="C59" s="66" t="s">
        <v>54</v>
      </c>
      <c r="D59" s="66" t="s">
        <v>53</v>
      </c>
      <c r="E59" s="66"/>
      <c r="F59" s="66"/>
      <c r="G59" s="66"/>
      <c r="H59" s="66"/>
      <c r="I59" s="66"/>
      <c r="J59" s="66">
        <v>0.6</v>
      </c>
      <c r="K59" s="66">
        <v>3</v>
      </c>
      <c r="L59" s="66">
        <f t="shared" si="5"/>
        <v>1.7999999999999998</v>
      </c>
    </row>
    <row r="60" spans="1:12">
      <c r="A60" s="66" t="s">
        <v>50</v>
      </c>
      <c r="B60" s="66" t="s">
        <v>66</v>
      </c>
      <c r="C60" s="66" t="s">
        <v>54</v>
      </c>
      <c r="D60" s="66"/>
      <c r="E60" s="66" t="s">
        <v>53</v>
      </c>
      <c r="F60" s="66"/>
      <c r="G60" s="66"/>
      <c r="H60" s="66"/>
      <c r="I60" s="66"/>
      <c r="J60" s="66">
        <v>0.6</v>
      </c>
      <c r="K60" s="66">
        <v>3</v>
      </c>
      <c r="L60" s="66">
        <f t="shared" si="5"/>
        <v>1.7999999999999998</v>
      </c>
    </row>
    <row r="61" spans="1:12">
      <c r="A61" s="66" t="s">
        <v>50</v>
      </c>
      <c r="B61" s="66" t="s">
        <v>66</v>
      </c>
      <c r="C61" s="66" t="s">
        <v>52</v>
      </c>
      <c r="D61" s="66" t="s">
        <v>53</v>
      </c>
      <c r="E61" s="66"/>
      <c r="F61" s="66"/>
      <c r="G61" s="66"/>
      <c r="H61" s="66"/>
      <c r="I61" s="66"/>
      <c r="J61" s="66">
        <v>0.5</v>
      </c>
      <c r="K61" s="66">
        <v>2</v>
      </c>
      <c r="L61" s="66">
        <f t="shared" si="5"/>
        <v>1</v>
      </c>
    </row>
    <row r="62" spans="1:12">
      <c r="A62" s="66" t="s">
        <v>50</v>
      </c>
      <c r="B62" s="66" t="s">
        <v>66</v>
      </c>
      <c r="C62" s="66" t="s">
        <v>52</v>
      </c>
      <c r="D62" s="66"/>
      <c r="E62" s="66" t="s">
        <v>53</v>
      </c>
      <c r="F62" s="66"/>
      <c r="G62" s="66"/>
      <c r="H62" s="66"/>
      <c r="I62" s="66"/>
      <c r="J62" s="66">
        <v>0.5</v>
      </c>
      <c r="K62" s="66">
        <v>2</v>
      </c>
      <c r="L62" s="66">
        <f t="shared" si="5"/>
        <v>1</v>
      </c>
    </row>
    <row r="63" spans="1:12">
      <c r="A63" s="66" t="s">
        <v>50</v>
      </c>
      <c r="B63" s="66" t="s">
        <v>66</v>
      </c>
      <c r="C63" s="66" t="s">
        <v>52</v>
      </c>
      <c r="D63" s="66" t="s">
        <v>53</v>
      </c>
      <c r="E63" s="66"/>
      <c r="F63" s="66"/>
      <c r="G63" s="66"/>
      <c r="H63" s="66"/>
      <c r="I63" s="66"/>
      <c r="J63" s="66">
        <v>0</v>
      </c>
      <c r="K63" s="66">
        <v>0</v>
      </c>
      <c r="L63" s="66">
        <v>8.9</v>
      </c>
    </row>
    <row r="64" spans="1:12">
      <c r="A64" s="66" t="s">
        <v>50</v>
      </c>
      <c r="B64" s="66" t="s">
        <v>66</v>
      </c>
      <c r="C64" s="66" t="s">
        <v>52</v>
      </c>
      <c r="D64" s="66"/>
      <c r="E64" s="66" t="s">
        <v>53</v>
      </c>
      <c r="F64" s="66"/>
      <c r="G64" s="66"/>
      <c r="H64" s="66"/>
      <c r="I64" s="66"/>
      <c r="J64" s="66">
        <v>0</v>
      </c>
      <c r="K64" s="66">
        <v>0</v>
      </c>
      <c r="L64" s="66">
        <v>8.9</v>
      </c>
    </row>
    <row r="65" spans="1:12">
      <c r="A65" s="66" t="s">
        <v>50</v>
      </c>
      <c r="B65" s="66" t="s">
        <v>66</v>
      </c>
      <c r="C65" s="66" t="s">
        <v>54</v>
      </c>
      <c r="D65" s="66" t="s">
        <v>53</v>
      </c>
      <c r="E65" s="66"/>
      <c r="F65" s="66"/>
      <c r="G65" s="66"/>
      <c r="H65" s="66"/>
      <c r="I65" s="66"/>
      <c r="J65" s="66">
        <v>0</v>
      </c>
      <c r="K65" s="66">
        <v>0</v>
      </c>
      <c r="L65" s="66">
        <v>3.6</v>
      </c>
    </row>
    <row r="66" spans="1:12">
      <c r="A66" s="66" t="s">
        <v>50</v>
      </c>
      <c r="B66" s="66" t="s">
        <v>66</v>
      </c>
      <c r="C66" s="66" t="s">
        <v>54</v>
      </c>
      <c r="D66" s="66"/>
      <c r="E66" s="66" t="s">
        <v>53</v>
      </c>
      <c r="F66" s="66"/>
      <c r="G66" s="66"/>
      <c r="H66" s="66"/>
      <c r="I66" s="66"/>
      <c r="J66" s="66">
        <v>0</v>
      </c>
      <c r="K66" s="66">
        <v>0</v>
      </c>
      <c r="L66" s="66">
        <v>3.6</v>
      </c>
    </row>
    <row r="67" spans="1:12">
      <c r="A67" s="66" t="s">
        <v>50</v>
      </c>
      <c r="B67" s="66" t="s">
        <v>66</v>
      </c>
      <c r="C67" s="66" t="s">
        <v>52</v>
      </c>
      <c r="D67" s="66" t="s">
        <v>53</v>
      </c>
      <c r="E67" s="66"/>
      <c r="F67" s="66"/>
      <c r="G67" s="66"/>
      <c r="H67" s="66"/>
      <c r="I67" s="66"/>
      <c r="J67" s="66">
        <v>5.5</v>
      </c>
      <c r="K67" s="66">
        <v>1</v>
      </c>
      <c r="L67" s="66">
        <f>J67*K67</f>
        <v>5.5</v>
      </c>
    </row>
    <row r="68" spans="1:12">
      <c r="A68" s="66" t="s">
        <v>50</v>
      </c>
      <c r="B68" s="66" t="s">
        <v>66</v>
      </c>
      <c r="C68" s="66" t="s">
        <v>52</v>
      </c>
      <c r="D68" s="66"/>
      <c r="E68" s="66" t="s">
        <v>53</v>
      </c>
      <c r="F68" s="66"/>
      <c r="G68" s="66"/>
      <c r="H68" s="66"/>
      <c r="I68" s="66"/>
      <c r="J68" s="66">
        <v>5.5</v>
      </c>
      <c r="K68" s="66">
        <v>1</v>
      </c>
      <c r="L68" s="66">
        <f>J68*K68</f>
        <v>5.5</v>
      </c>
    </row>
    <row r="69" spans="1:12">
      <c r="A69" s="66" t="s">
        <v>50</v>
      </c>
      <c r="B69" s="66" t="s">
        <v>66</v>
      </c>
      <c r="C69" s="66" t="s">
        <v>54</v>
      </c>
      <c r="D69" s="66" t="s">
        <v>53</v>
      </c>
      <c r="E69" s="66"/>
      <c r="F69" s="66"/>
      <c r="G69" s="66"/>
      <c r="H69" s="66"/>
      <c r="I69" s="66"/>
      <c r="J69" s="66">
        <v>1.9</v>
      </c>
      <c r="K69" s="66">
        <v>1</v>
      </c>
      <c r="L69" s="66">
        <f>J69*K69</f>
        <v>1.9</v>
      </c>
    </row>
    <row r="70" spans="1:12">
      <c r="A70" s="66" t="s">
        <v>50</v>
      </c>
      <c r="B70" s="66" t="s">
        <v>66</v>
      </c>
      <c r="C70" s="66" t="s">
        <v>54</v>
      </c>
      <c r="D70" s="66"/>
      <c r="E70" s="66" t="s">
        <v>53</v>
      </c>
      <c r="F70" s="66"/>
      <c r="G70" s="66"/>
      <c r="H70" s="66"/>
      <c r="I70" s="66"/>
      <c r="J70" s="66">
        <v>1.9</v>
      </c>
      <c r="K70" s="66">
        <v>1</v>
      </c>
      <c r="L70" s="66">
        <f>J70*K70</f>
        <v>1.9</v>
      </c>
    </row>
    <row r="71" spans="1:12">
      <c r="A71" s="66" t="s">
        <v>50</v>
      </c>
      <c r="B71" s="66" t="s">
        <v>66</v>
      </c>
      <c r="C71" s="66" t="s">
        <v>68</v>
      </c>
      <c r="D71" s="66"/>
      <c r="E71" s="66"/>
      <c r="F71" s="66" t="s">
        <v>53</v>
      </c>
      <c r="G71" s="66"/>
      <c r="H71" s="66"/>
      <c r="I71" s="66"/>
      <c r="J71" s="66">
        <v>11.7</v>
      </c>
      <c r="K71" s="66">
        <v>1</v>
      </c>
      <c r="L71" s="66">
        <f>J71*K71</f>
        <v>11.7</v>
      </c>
    </row>
    <row r="72" spans="1:12">
      <c r="A72" s="66" t="s">
        <v>50</v>
      </c>
      <c r="B72" s="66" t="s">
        <v>66</v>
      </c>
      <c r="C72" s="66" t="s">
        <v>52</v>
      </c>
      <c r="D72" s="66" t="s">
        <v>53</v>
      </c>
      <c r="E72" s="66"/>
      <c r="F72" s="66"/>
      <c r="G72" s="66"/>
      <c r="H72" s="66"/>
      <c r="I72" s="66"/>
      <c r="J72" s="66">
        <v>0</v>
      </c>
      <c r="K72" s="66">
        <v>0</v>
      </c>
      <c r="L72" s="66">
        <v>9</v>
      </c>
    </row>
    <row r="73" spans="1:12">
      <c r="A73" s="66" t="s">
        <v>50</v>
      </c>
      <c r="B73" s="66" t="s">
        <v>66</v>
      </c>
      <c r="C73" s="66" t="s">
        <v>52</v>
      </c>
      <c r="D73" s="66"/>
      <c r="E73" s="66" t="s">
        <v>53</v>
      </c>
      <c r="F73" s="66"/>
      <c r="G73" s="66"/>
      <c r="H73" s="66"/>
      <c r="I73" s="66"/>
      <c r="J73" s="66">
        <v>0</v>
      </c>
      <c r="K73" s="66">
        <v>0</v>
      </c>
      <c r="L73" s="66">
        <v>9</v>
      </c>
    </row>
    <row r="74" spans="1:12">
      <c r="A74" s="66" t="s">
        <v>50</v>
      </c>
      <c r="B74" s="66" t="s">
        <v>66</v>
      </c>
      <c r="C74" s="66" t="s">
        <v>52</v>
      </c>
      <c r="D74" s="66" t="s">
        <v>53</v>
      </c>
      <c r="E74" s="66"/>
      <c r="F74" s="66"/>
      <c r="G74" s="66"/>
      <c r="H74" s="66"/>
      <c r="I74" s="66"/>
      <c r="J74" s="66">
        <v>0</v>
      </c>
      <c r="K74" s="66">
        <v>0</v>
      </c>
      <c r="L74" s="66">
        <v>4.7</v>
      </c>
    </row>
    <row r="75" spans="1:12">
      <c r="A75" s="66" t="s">
        <v>50</v>
      </c>
      <c r="B75" s="66" t="s">
        <v>66</v>
      </c>
      <c r="C75" s="66" t="s">
        <v>52</v>
      </c>
      <c r="D75" s="66"/>
      <c r="E75" s="66" t="s">
        <v>53</v>
      </c>
      <c r="F75" s="66"/>
      <c r="G75" s="66"/>
      <c r="H75" s="66"/>
      <c r="I75" s="66"/>
      <c r="J75" s="66">
        <v>0</v>
      </c>
      <c r="K75" s="66">
        <v>0</v>
      </c>
      <c r="L75" s="66">
        <v>4.7</v>
      </c>
    </row>
    <row r="76" spans="1:12">
      <c r="A76" s="66" t="s">
        <v>50</v>
      </c>
      <c r="B76" s="66" t="s">
        <v>66</v>
      </c>
      <c r="C76" s="66" t="s">
        <v>56</v>
      </c>
      <c r="D76" s="66"/>
      <c r="E76" s="66"/>
      <c r="F76" s="66" t="s">
        <v>53</v>
      </c>
      <c r="G76" s="66"/>
      <c r="H76" s="66"/>
      <c r="I76" s="66"/>
      <c r="J76" s="66">
        <v>3.6</v>
      </c>
      <c r="K76" s="66">
        <v>1</v>
      </c>
      <c r="L76" s="66">
        <v>3.6</v>
      </c>
    </row>
    <row r="77" spans="1:12">
      <c r="A77" s="66" t="s">
        <v>50</v>
      </c>
      <c r="B77" s="66" t="s">
        <v>66</v>
      </c>
      <c r="C77" s="66" t="s">
        <v>56</v>
      </c>
      <c r="D77" s="66"/>
      <c r="E77" s="66"/>
      <c r="F77" s="66" t="s">
        <v>53</v>
      </c>
      <c r="G77" s="66"/>
      <c r="H77" s="66"/>
      <c r="I77" s="66"/>
      <c r="J77" s="66">
        <v>7.4</v>
      </c>
      <c r="K77" s="66">
        <v>1</v>
      </c>
      <c r="L77" s="66">
        <v>7.4</v>
      </c>
    </row>
    <row r="78" spans="1:12">
      <c r="A78" s="66" t="s">
        <v>50</v>
      </c>
      <c r="B78" s="66" t="s">
        <v>66</v>
      </c>
      <c r="C78" s="66" t="s">
        <v>56</v>
      </c>
      <c r="D78" s="66"/>
      <c r="E78" s="66"/>
      <c r="F78" s="66" t="s">
        <v>53</v>
      </c>
      <c r="G78" s="66"/>
      <c r="H78" s="66"/>
      <c r="I78" s="66"/>
      <c r="J78" s="66">
        <v>3.9</v>
      </c>
      <c r="K78" s="66">
        <v>1</v>
      </c>
      <c r="L78" s="66">
        <v>3.9</v>
      </c>
    </row>
    <row r="79" spans="1:12">
      <c r="A79" s="66" t="s">
        <v>50</v>
      </c>
      <c r="B79" s="66" t="s">
        <v>66</v>
      </c>
      <c r="C79" s="66" t="s">
        <v>56</v>
      </c>
      <c r="D79" s="66"/>
      <c r="E79" s="66"/>
      <c r="F79" s="66" t="s">
        <v>53</v>
      </c>
      <c r="G79" s="66"/>
      <c r="H79" s="66"/>
      <c r="I79" s="66"/>
      <c r="J79" s="66">
        <v>6.6</v>
      </c>
      <c r="K79" s="66">
        <v>1</v>
      </c>
      <c r="L79" s="66">
        <v>6.6</v>
      </c>
    </row>
    <row r="80" spans="1:12">
      <c r="A80" s="66" t="s">
        <v>50</v>
      </c>
      <c r="B80" s="66" t="s">
        <v>66</v>
      </c>
      <c r="C80" s="66" t="s">
        <v>56</v>
      </c>
      <c r="D80" s="66" t="s">
        <v>53</v>
      </c>
      <c r="E80" s="66"/>
      <c r="F80" s="66"/>
      <c r="G80" s="66"/>
      <c r="H80" s="66"/>
      <c r="I80" s="66"/>
      <c r="J80" s="66">
        <v>2.1</v>
      </c>
      <c r="K80" s="66">
        <v>1</v>
      </c>
      <c r="L80" s="66">
        <v>2.1</v>
      </c>
    </row>
    <row r="81" spans="1:12">
      <c r="A81" s="66" t="s">
        <v>50</v>
      </c>
      <c r="B81" s="66" t="s">
        <v>66</v>
      </c>
      <c r="C81" s="66" t="s">
        <v>56</v>
      </c>
      <c r="D81" s="66"/>
      <c r="E81" s="66" t="s">
        <v>53</v>
      </c>
      <c r="F81" s="66"/>
      <c r="G81" s="66"/>
      <c r="H81" s="66"/>
      <c r="I81" s="66"/>
      <c r="J81" s="66">
        <v>2.1</v>
      </c>
      <c r="K81" s="66">
        <v>1</v>
      </c>
      <c r="L81" s="66">
        <v>2.1</v>
      </c>
    </row>
    <row r="82" spans="1:12">
      <c r="A82" s="66" t="s">
        <v>50</v>
      </c>
      <c r="B82" s="66" t="s">
        <v>66</v>
      </c>
      <c r="C82" s="66" t="s">
        <v>56</v>
      </c>
      <c r="D82" s="66"/>
      <c r="E82" s="66"/>
      <c r="F82" s="66" t="s">
        <v>53</v>
      </c>
      <c r="G82" s="66"/>
      <c r="H82" s="66"/>
      <c r="I82" s="66"/>
      <c r="J82" s="66">
        <v>1.4</v>
      </c>
      <c r="K82" s="66">
        <v>1</v>
      </c>
      <c r="L82" s="66">
        <v>1.4</v>
      </c>
    </row>
    <row r="83" spans="1:12">
      <c r="A83" s="66" t="s">
        <v>50</v>
      </c>
      <c r="B83" s="66" t="s">
        <v>66</v>
      </c>
      <c r="C83" s="66" t="s">
        <v>56</v>
      </c>
      <c r="D83" s="66"/>
      <c r="E83" s="66"/>
      <c r="F83" s="66" t="s">
        <v>53</v>
      </c>
      <c r="G83" s="66"/>
      <c r="H83" s="66"/>
      <c r="I83" s="66"/>
      <c r="J83" s="66">
        <v>5.9</v>
      </c>
      <c r="K83" s="66">
        <v>1</v>
      </c>
      <c r="L83" s="66">
        <v>5.9</v>
      </c>
    </row>
    <row r="84" spans="1:12">
      <c r="A84" s="66" t="s">
        <v>50</v>
      </c>
      <c r="B84" s="66" t="s">
        <v>66</v>
      </c>
      <c r="C84" s="66" t="s">
        <v>69</v>
      </c>
      <c r="D84" s="66"/>
      <c r="E84" s="66"/>
      <c r="F84" s="66" t="s">
        <v>53</v>
      </c>
      <c r="G84" s="66"/>
      <c r="H84" s="66"/>
      <c r="I84" s="66"/>
      <c r="J84" s="66">
        <v>4.5999999999999996</v>
      </c>
      <c r="K84" s="66">
        <v>1</v>
      </c>
      <c r="L84" s="66">
        <v>4.5999999999999996</v>
      </c>
    </row>
    <row r="85" spans="1:12">
      <c r="A85" s="66" t="s">
        <v>50</v>
      </c>
      <c r="B85" s="66" t="s">
        <v>66</v>
      </c>
      <c r="C85" s="66" t="s">
        <v>56</v>
      </c>
      <c r="D85" s="66"/>
      <c r="E85" s="66"/>
      <c r="F85" s="66" t="s">
        <v>53</v>
      </c>
      <c r="G85" s="66"/>
      <c r="H85" s="66"/>
      <c r="I85" s="66"/>
      <c r="J85" s="66">
        <v>5.9</v>
      </c>
      <c r="K85" s="66">
        <v>1</v>
      </c>
      <c r="L85" s="66">
        <v>5.9</v>
      </c>
    </row>
    <row r="86" spans="1:12">
      <c r="A86" s="66" t="s">
        <v>50</v>
      </c>
      <c r="B86" s="66" t="s">
        <v>66</v>
      </c>
      <c r="C86" s="66" t="s">
        <v>52</v>
      </c>
      <c r="D86" s="66" t="s">
        <v>53</v>
      </c>
      <c r="E86" s="66"/>
      <c r="F86" s="66"/>
      <c r="G86" s="66"/>
      <c r="H86" s="66"/>
      <c r="I86" s="66"/>
      <c r="J86" s="66">
        <v>4.3</v>
      </c>
      <c r="K86" s="66">
        <v>1</v>
      </c>
      <c r="L86" s="66">
        <v>4.3</v>
      </c>
    </row>
    <row r="87" spans="1:12">
      <c r="A87" s="66" t="s">
        <v>50</v>
      </c>
      <c r="B87" s="66" t="s">
        <v>66</v>
      </c>
      <c r="C87" s="66" t="s">
        <v>52</v>
      </c>
      <c r="D87" s="66"/>
      <c r="E87" s="66" t="s">
        <v>53</v>
      </c>
      <c r="F87" s="66"/>
      <c r="G87" s="66"/>
      <c r="H87" s="66"/>
      <c r="I87" s="66"/>
      <c r="J87" s="66">
        <v>4.3</v>
      </c>
      <c r="K87" s="66">
        <v>1</v>
      </c>
      <c r="L87" s="66">
        <v>4.3</v>
      </c>
    </row>
    <row r="88" spans="1:12">
      <c r="A88" s="66" t="s">
        <v>50</v>
      </c>
      <c r="B88" s="66" t="s">
        <v>66</v>
      </c>
      <c r="C88" s="66" t="s">
        <v>52</v>
      </c>
      <c r="D88" s="66" t="s">
        <v>53</v>
      </c>
      <c r="E88" s="66"/>
      <c r="F88" s="66"/>
      <c r="G88" s="66"/>
      <c r="H88" s="66"/>
      <c r="I88" s="66"/>
      <c r="J88" s="66">
        <v>18</v>
      </c>
      <c r="K88" s="66">
        <v>1</v>
      </c>
      <c r="L88" s="66">
        <v>18</v>
      </c>
    </row>
    <row r="89" spans="1:12">
      <c r="A89" s="66" t="s">
        <v>50</v>
      </c>
      <c r="B89" s="66" t="s">
        <v>66</v>
      </c>
      <c r="C89" s="66" t="s">
        <v>52</v>
      </c>
      <c r="D89" s="66"/>
      <c r="E89" s="66" t="s">
        <v>53</v>
      </c>
      <c r="F89" s="66"/>
      <c r="G89" s="66"/>
      <c r="H89" s="66"/>
      <c r="I89" s="66"/>
      <c r="J89" s="66">
        <v>18</v>
      </c>
      <c r="K89" s="66">
        <v>1</v>
      </c>
      <c r="L89" s="66">
        <v>18</v>
      </c>
    </row>
    <row r="90" spans="1:12">
      <c r="A90" s="66" t="s">
        <v>50</v>
      </c>
      <c r="B90" s="66" t="s">
        <v>66</v>
      </c>
      <c r="C90" s="66" t="s">
        <v>52</v>
      </c>
      <c r="D90" s="66" t="s">
        <v>53</v>
      </c>
      <c r="E90" s="66"/>
      <c r="F90" s="66"/>
      <c r="G90" s="66"/>
      <c r="H90" s="66"/>
      <c r="I90" s="66"/>
      <c r="J90" s="66">
        <v>4.5</v>
      </c>
      <c r="K90" s="66">
        <v>1</v>
      </c>
      <c r="L90" s="66">
        <f t="shared" ref="L90:L95" si="6">J90*K90</f>
        <v>4.5</v>
      </c>
    </row>
    <row r="91" spans="1:12">
      <c r="A91" s="66" t="s">
        <v>50</v>
      </c>
      <c r="B91" s="66" t="s">
        <v>66</v>
      </c>
      <c r="C91" s="66" t="s">
        <v>52</v>
      </c>
      <c r="D91" s="66"/>
      <c r="E91" s="66" t="s">
        <v>53</v>
      </c>
      <c r="F91" s="66"/>
      <c r="G91" s="66"/>
      <c r="H91" s="66"/>
      <c r="I91" s="66"/>
      <c r="J91" s="66">
        <v>4.5</v>
      </c>
      <c r="K91" s="66">
        <v>1</v>
      </c>
      <c r="L91" s="66">
        <f t="shared" si="6"/>
        <v>4.5</v>
      </c>
    </row>
    <row r="92" spans="1:12">
      <c r="A92" s="66" t="s">
        <v>50</v>
      </c>
      <c r="B92" s="66" t="s">
        <v>63</v>
      </c>
      <c r="C92" s="66" t="s">
        <v>52</v>
      </c>
      <c r="D92" s="66" t="s">
        <v>53</v>
      </c>
      <c r="E92" s="66"/>
      <c r="F92" s="66"/>
      <c r="G92" s="66"/>
      <c r="H92" s="66"/>
      <c r="I92" s="66"/>
      <c r="J92" s="66">
        <v>8.5</v>
      </c>
      <c r="K92" s="66">
        <v>18</v>
      </c>
      <c r="L92" s="66">
        <f t="shared" si="6"/>
        <v>153</v>
      </c>
    </row>
    <row r="93" spans="1:12">
      <c r="A93" s="66" t="s">
        <v>50</v>
      </c>
      <c r="B93" s="66" t="s">
        <v>63</v>
      </c>
      <c r="C93" s="66" t="s">
        <v>52</v>
      </c>
      <c r="D93" s="66"/>
      <c r="E93" s="66" t="s">
        <v>53</v>
      </c>
      <c r="F93" s="66"/>
      <c r="G93" s="66"/>
      <c r="H93" s="66"/>
      <c r="I93" s="66"/>
      <c r="J93" s="66">
        <v>8.5</v>
      </c>
      <c r="K93" s="66">
        <v>18</v>
      </c>
      <c r="L93" s="66">
        <f t="shared" si="6"/>
        <v>153</v>
      </c>
    </row>
    <row r="94" spans="1:12">
      <c r="A94" s="66" t="s">
        <v>50</v>
      </c>
      <c r="B94" s="66" t="s">
        <v>63</v>
      </c>
      <c r="C94" s="66" t="s">
        <v>54</v>
      </c>
      <c r="D94" s="66" t="s">
        <v>53</v>
      </c>
      <c r="E94" s="66"/>
      <c r="F94" s="66"/>
      <c r="G94" s="66"/>
      <c r="H94" s="66"/>
      <c r="I94" s="66"/>
      <c r="J94" s="66">
        <v>1.9</v>
      </c>
      <c r="K94" s="66">
        <v>18</v>
      </c>
      <c r="L94" s="66">
        <f t="shared" si="6"/>
        <v>34.199999999999996</v>
      </c>
    </row>
    <row r="95" spans="1:12">
      <c r="A95" s="66" t="s">
        <v>50</v>
      </c>
      <c r="B95" s="66" t="s">
        <v>63</v>
      </c>
      <c r="C95" s="66" t="s">
        <v>54</v>
      </c>
      <c r="D95" s="66"/>
      <c r="E95" s="66" t="s">
        <v>53</v>
      </c>
      <c r="F95" s="66"/>
      <c r="G95" s="66"/>
      <c r="H95" s="66"/>
      <c r="I95" s="66"/>
      <c r="J95" s="66">
        <v>1.9</v>
      </c>
      <c r="K95" s="66">
        <v>18</v>
      </c>
      <c r="L95" s="66">
        <f t="shared" si="6"/>
        <v>34.199999999999996</v>
      </c>
    </row>
    <row r="96" spans="1:12">
      <c r="A96" s="66" t="s">
        <v>50</v>
      </c>
      <c r="B96" s="66" t="s">
        <v>63</v>
      </c>
      <c r="C96" s="66" t="s">
        <v>57</v>
      </c>
      <c r="D96" s="66"/>
      <c r="E96" s="66"/>
      <c r="F96" s="66" t="s">
        <v>53</v>
      </c>
      <c r="G96" s="66"/>
      <c r="H96" s="66"/>
      <c r="I96" s="66"/>
      <c r="J96" s="66">
        <v>0</v>
      </c>
      <c r="K96" s="66">
        <v>0</v>
      </c>
      <c r="L96" s="66">
        <v>103.3</v>
      </c>
    </row>
    <row r="97" spans="1:12">
      <c r="A97" s="66" t="s">
        <v>50</v>
      </c>
      <c r="B97" s="66" t="s">
        <v>63</v>
      </c>
      <c r="C97" s="66" t="s">
        <v>55</v>
      </c>
      <c r="D97" s="66"/>
      <c r="E97" s="66"/>
      <c r="F97" s="66" t="s">
        <v>53</v>
      </c>
      <c r="G97" s="66"/>
      <c r="H97" s="66"/>
      <c r="I97" s="66"/>
      <c r="J97" s="66">
        <v>1.5</v>
      </c>
      <c r="K97" s="66">
        <v>2</v>
      </c>
      <c r="L97" s="66">
        <v>3</v>
      </c>
    </row>
    <row r="98" spans="1:12">
      <c r="A98" s="66" t="s">
        <v>50</v>
      </c>
      <c r="B98" s="66" t="s">
        <v>63</v>
      </c>
      <c r="C98" s="66" t="s">
        <v>70</v>
      </c>
      <c r="D98" s="66" t="s">
        <v>53</v>
      </c>
      <c r="E98" s="66"/>
      <c r="F98" s="66"/>
      <c r="G98" s="66"/>
      <c r="H98" s="66"/>
      <c r="I98" s="66"/>
      <c r="J98" s="66">
        <v>1.6</v>
      </c>
      <c r="K98" s="66">
        <v>2</v>
      </c>
      <c r="L98" s="66">
        <f>J98*2</f>
        <v>3.2</v>
      </c>
    </row>
    <row r="99" spans="1:12">
      <c r="A99" s="66" t="s">
        <v>50</v>
      </c>
      <c r="B99" s="66" t="s">
        <v>63</v>
      </c>
      <c r="C99" s="66" t="s">
        <v>70</v>
      </c>
      <c r="D99" s="66"/>
      <c r="E99" s="66" t="s">
        <v>53</v>
      </c>
      <c r="F99" s="66"/>
      <c r="G99" s="66"/>
      <c r="H99" s="66"/>
      <c r="I99" s="66"/>
      <c r="J99" s="66">
        <v>1.6</v>
      </c>
      <c r="K99" s="66">
        <v>2</v>
      </c>
      <c r="L99" s="66">
        <f>J99*2</f>
        <v>3.2</v>
      </c>
    </row>
    <row r="100" spans="1:12">
      <c r="A100" s="66" t="s">
        <v>50</v>
      </c>
      <c r="B100" s="67" t="s">
        <v>71</v>
      </c>
      <c r="C100" s="66" t="s">
        <v>72</v>
      </c>
      <c r="D100" s="66" t="s">
        <v>53</v>
      </c>
      <c r="E100" s="66"/>
      <c r="F100" s="66"/>
      <c r="G100" s="66"/>
      <c r="H100" s="66"/>
      <c r="I100" s="66"/>
      <c r="J100" s="66">
        <v>1.3</v>
      </c>
      <c r="K100" s="66">
        <v>4</v>
      </c>
      <c r="L100" s="66">
        <f>J100*K100</f>
        <v>5.2</v>
      </c>
    </row>
    <row r="101" spans="1:12">
      <c r="A101" s="66" t="s">
        <v>50</v>
      </c>
      <c r="B101" s="67" t="s">
        <v>71</v>
      </c>
      <c r="C101" s="66" t="s">
        <v>72</v>
      </c>
      <c r="D101" s="66"/>
      <c r="E101" s="66" t="s">
        <v>53</v>
      </c>
      <c r="F101" s="66"/>
      <c r="G101" s="66"/>
      <c r="H101" s="66"/>
      <c r="I101" s="66"/>
      <c r="J101" s="66">
        <v>1.3</v>
      </c>
      <c r="K101" s="66">
        <v>4</v>
      </c>
      <c r="L101" s="66">
        <f t="shared" ref="L101:L115" si="7">J101*K101</f>
        <v>5.2</v>
      </c>
    </row>
    <row r="102" spans="1:12">
      <c r="A102" s="66" t="s">
        <v>50</v>
      </c>
      <c r="B102" s="66" t="s">
        <v>63</v>
      </c>
      <c r="C102" s="66" t="s">
        <v>72</v>
      </c>
      <c r="D102" s="66" t="s">
        <v>53</v>
      </c>
      <c r="E102" s="66"/>
      <c r="F102" s="66"/>
      <c r="G102" s="66"/>
      <c r="H102" s="66"/>
      <c r="I102" s="66"/>
      <c r="J102" s="66">
        <v>1.3</v>
      </c>
      <c r="K102" s="66">
        <v>4</v>
      </c>
      <c r="L102" s="66">
        <f t="shared" si="7"/>
        <v>5.2</v>
      </c>
    </row>
    <row r="103" spans="1:12">
      <c r="A103" s="66" t="s">
        <v>50</v>
      </c>
      <c r="B103" s="66" t="s">
        <v>63</v>
      </c>
      <c r="C103" s="66" t="s">
        <v>72</v>
      </c>
      <c r="D103" s="66"/>
      <c r="E103" s="66" t="s">
        <v>53</v>
      </c>
      <c r="F103" s="66"/>
      <c r="G103" s="66"/>
      <c r="H103" s="66"/>
      <c r="I103" s="66"/>
      <c r="J103" s="66">
        <v>1.3</v>
      </c>
      <c r="K103" s="66">
        <v>4</v>
      </c>
      <c r="L103" s="66">
        <f t="shared" si="7"/>
        <v>5.2</v>
      </c>
    </row>
    <row r="104" spans="1:12">
      <c r="A104" s="66" t="s">
        <v>50</v>
      </c>
      <c r="B104" s="66" t="s">
        <v>59</v>
      </c>
      <c r="C104" s="66" t="s">
        <v>72</v>
      </c>
      <c r="D104" s="66" t="s">
        <v>53</v>
      </c>
      <c r="E104" s="66"/>
      <c r="F104" s="66"/>
      <c r="G104" s="66"/>
      <c r="H104" s="66"/>
      <c r="I104" s="66"/>
      <c r="J104" s="66">
        <v>1.3</v>
      </c>
      <c r="K104" s="66">
        <v>4</v>
      </c>
      <c r="L104" s="66">
        <f t="shared" si="7"/>
        <v>5.2</v>
      </c>
    </row>
    <row r="105" spans="1:12">
      <c r="A105" s="66" t="s">
        <v>50</v>
      </c>
      <c r="B105" s="66" t="s">
        <v>59</v>
      </c>
      <c r="C105" s="66" t="s">
        <v>72</v>
      </c>
      <c r="D105" s="66"/>
      <c r="E105" s="66" t="s">
        <v>53</v>
      </c>
      <c r="F105" s="66"/>
      <c r="G105" s="66"/>
      <c r="H105" s="66"/>
      <c r="I105" s="66"/>
      <c r="J105" s="66">
        <v>1.3</v>
      </c>
      <c r="K105" s="66">
        <v>4</v>
      </c>
      <c r="L105" s="66">
        <f t="shared" si="7"/>
        <v>5.2</v>
      </c>
    </row>
    <row r="106" spans="1:12">
      <c r="A106" s="66" t="s">
        <v>50</v>
      </c>
      <c r="B106" s="66" t="s">
        <v>51</v>
      </c>
      <c r="C106" s="66" t="s">
        <v>72</v>
      </c>
      <c r="D106" s="66" t="s">
        <v>53</v>
      </c>
      <c r="E106" s="66"/>
      <c r="F106" s="66"/>
      <c r="G106" s="66"/>
      <c r="H106" s="66"/>
      <c r="I106" s="66"/>
      <c r="J106" s="66">
        <v>1.3</v>
      </c>
      <c r="K106" s="66">
        <v>4</v>
      </c>
      <c r="L106" s="66">
        <f t="shared" si="7"/>
        <v>5.2</v>
      </c>
    </row>
    <row r="107" spans="1:12">
      <c r="A107" s="66" t="s">
        <v>50</v>
      </c>
      <c r="B107" s="66" t="s">
        <v>51</v>
      </c>
      <c r="C107" s="66" t="s">
        <v>72</v>
      </c>
      <c r="D107" s="66"/>
      <c r="E107" s="66" t="s">
        <v>53</v>
      </c>
      <c r="F107" s="66"/>
      <c r="G107" s="66"/>
      <c r="H107" s="66"/>
      <c r="I107" s="66"/>
      <c r="J107" s="66">
        <v>1.3</v>
      </c>
      <c r="K107" s="66">
        <v>4</v>
      </c>
      <c r="L107" s="66">
        <f t="shared" si="7"/>
        <v>5.2</v>
      </c>
    </row>
    <row r="108" spans="1:12">
      <c r="A108" s="66" t="s">
        <v>50</v>
      </c>
      <c r="B108" s="66" t="s">
        <v>71</v>
      </c>
      <c r="C108" s="66" t="s">
        <v>52</v>
      </c>
      <c r="D108" s="66" t="s">
        <v>53</v>
      </c>
      <c r="E108" s="66"/>
      <c r="F108" s="66"/>
      <c r="G108" s="66"/>
      <c r="H108" s="66"/>
      <c r="I108" s="66"/>
      <c r="J108" s="66">
        <v>4.5999999999999996</v>
      </c>
      <c r="K108" s="66">
        <v>30</v>
      </c>
      <c r="L108" s="66">
        <f t="shared" si="7"/>
        <v>138</v>
      </c>
    </row>
    <row r="109" spans="1:12">
      <c r="A109" s="66" t="s">
        <v>50</v>
      </c>
      <c r="B109" s="66" t="s">
        <v>71</v>
      </c>
      <c r="C109" s="66" t="s">
        <v>52</v>
      </c>
      <c r="D109" s="66"/>
      <c r="E109" s="66" t="s">
        <v>53</v>
      </c>
      <c r="F109" s="66"/>
      <c r="G109" s="66"/>
      <c r="H109" s="66"/>
      <c r="I109" s="66"/>
      <c r="J109" s="66">
        <v>4.5999999999999996</v>
      </c>
      <c r="K109" s="66">
        <v>30</v>
      </c>
      <c r="L109" s="66">
        <f t="shared" si="7"/>
        <v>138</v>
      </c>
    </row>
    <row r="110" spans="1:12">
      <c r="A110" s="66" t="s">
        <v>50</v>
      </c>
      <c r="B110" s="66" t="s">
        <v>71</v>
      </c>
      <c r="C110" s="66" t="s">
        <v>54</v>
      </c>
      <c r="D110" s="66" t="s">
        <v>53</v>
      </c>
      <c r="E110" s="66"/>
      <c r="F110" s="66"/>
      <c r="G110" s="66"/>
      <c r="H110" s="66"/>
      <c r="I110" s="66"/>
      <c r="J110" s="66">
        <v>1.9</v>
      </c>
      <c r="K110" s="66">
        <v>30</v>
      </c>
      <c r="L110" s="66">
        <f t="shared" si="7"/>
        <v>57</v>
      </c>
    </row>
    <row r="111" spans="1:12">
      <c r="A111" s="66" t="s">
        <v>50</v>
      </c>
      <c r="B111" s="66" t="s">
        <v>71</v>
      </c>
      <c r="C111" s="66" t="s">
        <v>54</v>
      </c>
      <c r="D111" s="66"/>
      <c r="E111" s="66" t="s">
        <v>53</v>
      </c>
      <c r="F111" s="66"/>
      <c r="G111" s="66"/>
      <c r="H111" s="66"/>
      <c r="I111" s="66"/>
      <c r="J111" s="66">
        <v>1.9</v>
      </c>
      <c r="K111" s="66">
        <v>30</v>
      </c>
      <c r="L111" s="66">
        <f t="shared" si="7"/>
        <v>57</v>
      </c>
    </row>
    <row r="112" spans="1:12">
      <c r="A112" s="66" t="s">
        <v>50</v>
      </c>
      <c r="B112" s="66" t="s">
        <v>71</v>
      </c>
      <c r="C112" s="66" t="s">
        <v>52</v>
      </c>
      <c r="D112" s="66" t="s">
        <v>53</v>
      </c>
      <c r="E112" s="66"/>
      <c r="F112" s="66"/>
      <c r="G112" s="66"/>
      <c r="H112" s="66"/>
      <c r="I112" s="66"/>
      <c r="J112" s="66">
        <v>4</v>
      </c>
      <c r="K112" s="66">
        <v>1</v>
      </c>
      <c r="L112" s="66">
        <f t="shared" si="7"/>
        <v>4</v>
      </c>
    </row>
    <row r="113" spans="1:12">
      <c r="A113" s="66" t="s">
        <v>50</v>
      </c>
      <c r="B113" s="66" t="s">
        <v>71</v>
      </c>
      <c r="C113" s="66" t="s">
        <v>52</v>
      </c>
      <c r="D113" s="66"/>
      <c r="E113" s="66" t="s">
        <v>53</v>
      </c>
      <c r="F113" s="66"/>
      <c r="G113" s="66"/>
      <c r="H113" s="66"/>
      <c r="I113" s="66"/>
      <c r="J113" s="66">
        <v>4</v>
      </c>
      <c r="K113" s="66">
        <v>1</v>
      </c>
      <c r="L113" s="66">
        <f t="shared" si="7"/>
        <v>4</v>
      </c>
    </row>
    <row r="114" spans="1:12">
      <c r="A114" s="66" t="s">
        <v>50</v>
      </c>
      <c r="B114" s="66" t="s">
        <v>71</v>
      </c>
      <c r="C114" s="66" t="s">
        <v>54</v>
      </c>
      <c r="D114" s="66" t="s">
        <v>53</v>
      </c>
      <c r="E114" s="66"/>
      <c r="F114" s="66"/>
      <c r="G114" s="66"/>
      <c r="H114" s="66"/>
      <c r="I114" s="66"/>
      <c r="J114" s="66">
        <v>2</v>
      </c>
      <c r="K114" s="66">
        <v>1</v>
      </c>
      <c r="L114" s="66">
        <f t="shared" si="7"/>
        <v>2</v>
      </c>
    </row>
    <row r="115" spans="1:12">
      <c r="A115" s="66" t="s">
        <v>50</v>
      </c>
      <c r="B115" s="66" t="s">
        <v>71</v>
      </c>
      <c r="C115" s="66" t="s">
        <v>54</v>
      </c>
      <c r="D115" s="66"/>
      <c r="E115" s="66" t="s">
        <v>53</v>
      </c>
      <c r="F115" s="66"/>
      <c r="G115" s="66"/>
      <c r="H115" s="66"/>
      <c r="I115" s="66"/>
      <c r="J115" s="66">
        <v>2</v>
      </c>
      <c r="K115" s="66">
        <v>1</v>
      </c>
      <c r="L115" s="66">
        <f t="shared" si="7"/>
        <v>2</v>
      </c>
    </row>
    <row r="116" spans="1:12">
      <c r="A116" s="66" t="s">
        <v>50</v>
      </c>
      <c r="B116" s="66" t="s">
        <v>71</v>
      </c>
      <c r="C116" s="66" t="s">
        <v>57</v>
      </c>
      <c r="D116" s="66"/>
      <c r="E116" s="66"/>
      <c r="F116" s="66" t="s">
        <v>53</v>
      </c>
      <c r="G116" s="66"/>
      <c r="H116" s="66"/>
      <c r="I116" s="66"/>
      <c r="J116" s="66">
        <v>0</v>
      </c>
      <c r="K116" s="66">
        <v>0</v>
      </c>
      <c r="L116" s="66">
        <v>166.3</v>
      </c>
    </row>
    <row r="117" spans="1:12">
      <c r="A117" s="66" t="s">
        <v>50</v>
      </c>
      <c r="B117" s="66" t="s">
        <v>71</v>
      </c>
      <c r="C117" s="66" t="s">
        <v>52</v>
      </c>
      <c r="D117" s="66" t="s">
        <v>53</v>
      </c>
      <c r="E117" s="66"/>
      <c r="F117" s="66"/>
      <c r="G117" s="66"/>
      <c r="H117" s="66"/>
      <c r="I117" s="66"/>
      <c r="J117" s="66">
        <v>0.7</v>
      </c>
      <c r="K117" s="66">
        <v>4</v>
      </c>
      <c r="L117" s="66">
        <f>J117*K117</f>
        <v>2.8</v>
      </c>
    </row>
    <row r="118" spans="1:12">
      <c r="A118" s="66" t="s">
        <v>50</v>
      </c>
      <c r="B118" s="66" t="s">
        <v>71</v>
      </c>
      <c r="C118" s="66" t="s">
        <v>52</v>
      </c>
      <c r="D118" s="66"/>
      <c r="E118" s="66" t="s">
        <v>53</v>
      </c>
      <c r="F118" s="66"/>
      <c r="G118" s="66"/>
      <c r="H118" s="66"/>
      <c r="I118" s="66"/>
      <c r="J118" s="66">
        <v>0.7</v>
      </c>
      <c r="K118" s="66">
        <v>4</v>
      </c>
      <c r="L118" s="66">
        <f>J118*K118</f>
        <v>2.8</v>
      </c>
    </row>
    <row r="119" spans="1:12">
      <c r="A119" s="66" t="s">
        <v>50</v>
      </c>
      <c r="B119" s="66" t="s">
        <v>71</v>
      </c>
      <c r="C119" s="66" t="s">
        <v>54</v>
      </c>
      <c r="D119" s="66" t="s">
        <v>53</v>
      </c>
      <c r="E119" s="66"/>
      <c r="F119" s="66"/>
      <c r="G119" s="66"/>
      <c r="H119" s="66"/>
      <c r="I119" s="66"/>
      <c r="J119" s="66">
        <v>0.3</v>
      </c>
      <c r="K119" s="66">
        <v>4</v>
      </c>
      <c r="L119" s="66">
        <f>J119*K119</f>
        <v>1.2</v>
      </c>
    </row>
    <row r="120" spans="1:12">
      <c r="A120" s="66" t="s">
        <v>50</v>
      </c>
      <c r="B120" s="66" t="s">
        <v>71</v>
      </c>
      <c r="C120" s="66" t="s">
        <v>54</v>
      </c>
      <c r="D120" s="66"/>
      <c r="E120" s="66" t="s">
        <v>53</v>
      </c>
      <c r="F120" s="66"/>
      <c r="G120" s="66"/>
      <c r="H120" s="66"/>
      <c r="I120" s="66"/>
      <c r="J120" s="66">
        <v>0.3</v>
      </c>
      <c r="K120" s="66">
        <v>4</v>
      </c>
      <c r="L120" s="66">
        <f>J120*K120</f>
        <v>1.2</v>
      </c>
    </row>
    <row r="121" spans="1:12">
      <c r="A121" s="66" t="s">
        <v>50</v>
      </c>
      <c r="B121" s="66" t="s">
        <v>71</v>
      </c>
      <c r="C121" s="66" t="s">
        <v>55</v>
      </c>
      <c r="D121" s="66"/>
      <c r="E121" s="66"/>
      <c r="F121" s="66" t="s">
        <v>53</v>
      </c>
      <c r="G121" s="66"/>
      <c r="H121" s="66"/>
      <c r="I121" s="66"/>
      <c r="J121" s="66">
        <v>1.5</v>
      </c>
      <c r="K121" s="66">
        <v>2</v>
      </c>
      <c r="L121" s="66">
        <v>3</v>
      </c>
    </row>
    <row r="122" spans="1:12">
      <c r="A122" s="66" t="s">
        <v>50</v>
      </c>
      <c r="B122" s="66" t="s">
        <v>66</v>
      </c>
      <c r="C122" s="66" t="s">
        <v>62</v>
      </c>
      <c r="D122" s="66" t="s">
        <v>53</v>
      </c>
      <c r="E122" s="66"/>
      <c r="F122" s="66"/>
      <c r="G122" s="66"/>
      <c r="H122" s="66"/>
      <c r="I122" s="66"/>
      <c r="J122" s="66">
        <v>9</v>
      </c>
      <c r="K122" s="66">
        <v>1</v>
      </c>
      <c r="L122" s="66">
        <f>J122*K122</f>
        <v>9</v>
      </c>
    </row>
    <row r="123" spans="1:12">
      <c r="A123" s="66" t="s">
        <v>50</v>
      </c>
      <c r="B123" s="66" t="s">
        <v>66</v>
      </c>
      <c r="C123" s="66" t="s">
        <v>62</v>
      </c>
      <c r="D123" s="66"/>
      <c r="E123" s="66" t="s">
        <v>53</v>
      </c>
      <c r="F123" s="66"/>
      <c r="G123" s="66"/>
      <c r="H123" s="66"/>
      <c r="I123" s="66"/>
      <c r="J123" s="66">
        <v>9</v>
      </c>
      <c r="K123" s="66">
        <v>1</v>
      </c>
      <c r="L123" s="66">
        <f t="shared" ref="L123:L132" si="8">J123*K123</f>
        <v>9</v>
      </c>
    </row>
    <row r="124" spans="1:12">
      <c r="A124" s="66" t="s">
        <v>50</v>
      </c>
      <c r="B124" s="66" t="s">
        <v>66</v>
      </c>
      <c r="C124" s="66" t="s">
        <v>73</v>
      </c>
      <c r="D124" s="66"/>
      <c r="E124" s="66"/>
      <c r="F124" s="66" t="s">
        <v>53</v>
      </c>
      <c r="G124" s="66"/>
      <c r="H124" s="66"/>
      <c r="I124" s="66"/>
      <c r="J124" s="66">
        <v>5.8</v>
      </c>
      <c r="K124" s="66">
        <v>1</v>
      </c>
      <c r="L124" s="66">
        <f t="shared" si="8"/>
        <v>5.8</v>
      </c>
    </row>
    <row r="125" spans="1:12">
      <c r="A125" s="66" t="s">
        <v>50</v>
      </c>
      <c r="B125" s="66" t="s">
        <v>66</v>
      </c>
      <c r="C125" s="66" t="s">
        <v>74</v>
      </c>
      <c r="D125" s="66" t="s">
        <v>53</v>
      </c>
      <c r="E125" s="66"/>
      <c r="F125" s="66"/>
      <c r="G125" s="66"/>
      <c r="H125" s="66"/>
      <c r="I125" s="66"/>
      <c r="J125" s="66">
        <v>0.2</v>
      </c>
      <c r="K125" s="66">
        <v>3</v>
      </c>
      <c r="L125" s="66">
        <f t="shared" si="8"/>
        <v>0.60000000000000009</v>
      </c>
    </row>
    <row r="126" spans="1:12">
      <c r="A126" s="66" t="s">
        <v>50</v>
      </c>
      <c r="B126" s="66" t="s">
        <v>66</v>
      </c>
      <c r="C126" s="66" t="s">
        <v>74</v>
      </c>
      <c r="D126" s="66"/>
      <c r="E126" s="66" t="s">
        <v>53</v>
      </c>
      <c r="F126" s="66"/>
      <c r="G126" s="66"/>
      <c r="H126" s="66"/>
      <c r="I126" s="66"/>
      <c r="J126" s="66">
        <v>0.2</v>
      </c>
      <c r="K126" s="66">
        <v>3</v>
      </c>
      <c r="L126" s="66">
        <f t="shared" si="8"/>
        <v>0.60000000000000009</v>
      </c>
    </row>
    <row r="127" spans="1:12">
      <c r="A127" s="66" t="s">
        <v>50</v>
      </c>
      <c r="B127" s="66" t="s">
        <v>66</v>
      </c>
      <c r="C127" s="66" t="s">
        <v>52</v>
      </c>
      <c r="D127" s="66" t="s">
        <v>53</v>
      </c>
      <c r="E127" s="66"/>
      <c r="F127" s="66"/>
      <c r="G127" s="66"/>
      <c r="H127" s="66"/>
      <c r="I127" s="66"/>
      <c r="J127" s="66">
        <v>0.2</v>
      </c>
      <c r="K127" s="66">
        <v>13</v>
      </c>
      <c r="L127" s="66">
        <f t="shared" si="8"/>
        <v>2.6</v>
      </c>
    </row>
    <row r="128" spans="1:12">
      <c r="A128" s="66" t="s">
        <v>50</v>
      </c>
      <c r="B128" s="66" t="s">
        <v>66</v>
      </c>
      <c r="C128" s="66" t="s">
        <v>52</v>
      </c>
      <c r="D128" s="66"/>
      <c r="E128" s="66" t="s">
        <v>53</v>
      </c>
      <c r="F128" s="66"/>
      <c r="G128" s="66"/>
      <c r="H128" s="66"/>
      <c r="I128" s="66"/>
      <c r="J128" s="66">
        <v>0.2</v>
      </c>
      <c r="K128" s="66">
        <v>13</v>
      </c>
      <c r="L128" s="66">
        <f t="shared" si="8"/>
        <v>2.6</v>
      </c>
    </row>
    <row r="129" spans="1:12">
      <c r="A129" s="66" t="s">
        <v>50</v>
      </c>
      <c r="B129" s="66" t="s">
        <v>66</v>
      </c>
      <c r="C129" s="66" t="s">
        <v>75</v>
      </c>
      <c r="D129" s="66"/>
      <c r="E129" s="66"/>
      <c r="F129" s="66" t="s">
        <v>53</v>
      </c>
      <c r="G129" s="66"/>
      <c r="H129" s="66"/>
      <c r="I129" s="66"/>
      <c r="J129" s="66">
        <v>5.8</v>
      </c>
      <c r="K129" s="66">
        <v>1</v>
      </c>
      <c r="L129" s="66">
        <f t="shared" si="8"/>
        <v>5.8</v>
      </c>
    </row>
    <row r="130" spans="1:12">
      <c r="A130" s="66" t="s">
        <v>50</v>
      </c>
      <c r="B130" s="68">
        <v>-1</v>
      </c>
      <c r="C130" s="66" t="s">
        <v>76</v>
      </c>
      <c r="D130" s="66" t="s">
        <v>53</v>
      </c>
      <c r="E130" s="66"/>
      <c r="F130" s="66"/>
      <c r="G130" s="66"/>
      <c r="H130" s="66"/>
      <c r="I130" s="66"/>
      <c r="J130" s="66">
        <v>12.5</v>
      </c>
      <c r="K130" s="66">
        <v>1</v>
      </c>
      <c r="L130" s="66">
        <f t="shared" si="8"/>
        <v>12.5</v>
      </c>
    </row>
    <row r="131" spans="1:12">
      <c r="A131" s="66" t="s">
        <v>50</v>
      </c>
      <c r="B131" s="68">
        <v>-1</v>
      </c>
      <c r="C131" s="66" t="s">
        <v>77</v>
      </c>
      <c r="D131" s="66"/>
      <c r="E131" s="66" t="s">
        <v>53</v>
      </c>
      <c r="F131" s="66"/>
      <c r="G131" s="66"/>
      <c r="H131" s="66"/>
      <c r="I131" s="66"/>
      <c r="J131" s="66">
        <v>12.5</v>
      </c>
      <c r="K131" s="66">
        <v>1</v>
      </c>
      <c r="L131" s="66">
        <f t="shared" si="8"/>
        <v>12.5</v>
      </c>
    </row>
    <row r="132" spans="1:12">
      <c r="A132" s="66" t="s">
        <v>50</v>
      </c>
      <c r="B132" s="68">
        <v>-1</v>
      </c>
      <c r="C132" s="66" t="s">
        <v>78</v>
      </c>
      <c r="D132" s="66" t="s">
        <v>53</v>
      </c>
      <c r="E132" s="66"/>
      <c r="F132" s="66"/>
      <c r="G132" s="66"/>
      <c r="H132" s="66"/>
      <c r="I132" s="66"/>
      <c r="J132" s="66">
        <v>3</v>
      </c>
      <c r="K132" s="66">
        <v>1</v>
      </c>
      <c r="L132" s="66">
        <f t="shared" si="8"/>
        <v>3</v>
      </c>
    </row>
    <row r="133" spans="1:12">
      <c r="A133" s="66" t="s">
        <v>50</v>
      </c>
      <c r="B133" s="68">
        <v>-1</v>
      </c>
      <c r="C133" s="66" t="s">
        <v>78</v>
      </c>
      <c r="D133" s="66"/>
      <c r="E133" s="66" t="s">
        <v>53</v>
      </c>
      <c r="F133" s="66"/>
      <c r="G133" s="66"/>
      <c r="H133" s="66"/>
      <c r="I133" s="66"/>
      <c r="J133" s="66">
        <v>3</v>
      </c>
      <c r="K133" s="66">
        <v>1</v>
      </c>
      <c r="L133" s="66">
        <v>3</v>
      </c>
    </row>
    <row r="134" spans="1:12">
      <c r="A134" s="66" t="s">
        <v>50</v>
      </c>
      <c r="B134" s="66" t="s">
        <v>66</v>
      </c>
      <c r="C134" s="66" t="s">
        <v>79</v>
      </c>
      <c r="D134" s="66"/>
      <c r="E134" s="66"/>
      <c r="F134" s="66" t="s">
        <v>53</v>
      </c>
      <c r="G134" s="66"/>
      <c r="H134" s="66"/>
      <c r="I134" s="66"/>
      <c r="J134" s="66">
        <v>0</v>
      </c>
      <c r="K134" s="66">
        <v>0</v>
      </c>
      <c r="L134" s="66">
        <v>3.4</v>
      </c>
    </row>
    <row r="135" spans="1:12">
      <c r="A135" s="66" t="s">
        <v>50</v>
      </c>
      <c r="B135" s="66" t="s">
        <v>66</v>
      </c>
      <c r="C135" s="66" t="s">
        <v>52</v>
      </c>
      <c r="D135" s="66" t="s">
        <v>53</v>
      </c>
      <c r="E135" s="66"/>
      <c r="F135" s="66"/>
      <c r="G135" s="66"/>
      <c r="H135" s="66"/>
      <c r="I135" s="66"/>
      <c r="J135" s="66">
        <v>3</v>
      </c>
      <c r="K135" s="66">
        <v>3</v>
      </c>
      <c r="L135" s="66">
        <v>9</v>
      </c>
    </row>
    <row r="136" spans="1:12">
      <c r="A136" s="66" t="s">
        <v>50</v>
      </c>
      <c r="B136" s="66" t="s">
        <v>66</v>
      </c>
      <c r="C136" s="66" t="s">
        <v>52</v>
      </c>
      <c r="D136" s="66"/>
      <c r="E136" s="66" t="s">
        <v>53</v>
      </c>
      <c r="F136" s="66"/>
      <c r="G136" s="66"/>
      <c r="H136" s="66"/>
      <c r="I136" s="66"/>
      <c r="J136" s="66">
        <v>3</v>
      </c>
      <c r="K136" s="66">
        <v>3</v>
      </c>
      <c r="L136" s="66">
        <v>9</v>
      </c>
    </row>
    <row r="137" spans="1:12">
      <c r="A137" s="66" t="s">
        <v>50</v>
      </c>
      <c r="B137" s="66" t="s">
        <v>66</v>
      </c>
      <c r="C137" s="66" t="s">
        <v>80</v>
      </c>
      <c r="D137" s="66"/>
      <c r="E137" s="66"/>
      <c r="F137" s="66" t="s">
        <v>53</v>
      </c>
      <c r="G137" s="66"/>
      <c r="H137" s="66"/>
      <c r="I137" s="66"/>
      <c r="J137" s="66">
        <v>0</v>
      </c>
      <c r="K137" s="66">
        <v>0</v>
      </c>
      <c r="L137" s="66">
        <v>27.5</v>
      </c>
    </row>
    <row r="138" spans="1:12">
      <c r="A138" s="66" t="s">
        <v>50</v>
      </c>
      <c r="B138" s="66" t="s">
        <v>66</v>
      </c>
      <c r="C138" s="66" t="s">
        <v>81</v>
      </c>
      <c r="D138" s="66" t="s">
        <v>53</v>
      </c>
      <c r="E138" s="66"/>
      <c r="F138" s="66"/>
      <c r="G138" s="66"/>
      <c r="H138" s="66"/>
      <c r="I138" s="66"/>
      <c r="J138" s="66">
        <v>2.5</v>
      </c>
      <c r="K138" s="66">
        <v>3</v>
      </c>
      <c r="L138" s="66">
        <f>J138*K138</f>
        <v>7.5</v>
      </c>
    </row>
    <row r="139" spans="1:12">
      <c r="A139" s="66" t="s">
        <v>50</v>
      </c>
      <c r="B139" s="66" t="s">
        <v>66</v>
      </c>
      <c r="C139" s="66" t="s">
        <v>81</v>
      </c>
      <c r="D139" s="66"/>
      <c r="E139" s="66" t="s">
        <v>53</v>
      </c>
      <c r="F139" s="66"/>
      <c r="G139" s="66"/>
      <c r="H139" s="66"/>
      <c r="I139" s="66"/>
      <c r="J139" s="66">
        <v>2.5</v>
      </c>
      <c r="K139" s="66">
        <v>3</v>
      </c>
      <c r="L139" s="66">
        <f>J139*K139</f>
        <v>7.5</v>
      </c>
    </row>
    <row r="140" spans="1:12">
      <c r="A140" s="66" t="s">
        <v>50</v>
      </c>
      <c r="B140" s="66" t="s">
        <v>66</v>
      </c>
      <c r="C140" s="66" t="s">
        <v>73</v>
      </c>
      <c r="D140" s="66"/>
      <c r="E140" s="66"/>
      <c r="F140" s="66" t="s">
        <v>53</v>
      </c>
      <c r="G140" s="66"/>
      <c r="H140" s="66"/>
      <c r="I140" s="66"/>
      <c r="J140" s="66">
        <v>3.9</v>
      </c>
      <c r="K140" s="66">
        <v>1</v>
      </c>
      <c r="L140" s="66">
        <f>J140*K140</f>
        <v>3.9</v>
      </c>
    </row>
    <row r="141" spans="1:12">
      <c r="A141" s="66" t="s">
        <v>50</v>
      </c>
      <c r="B141" s="66" t="s">
        <v>66</v>
      </c>
      <c r="C141" s="66" t="s">
        <v>52</v>
      </c>
      <c r="D141" s="66" t="s">
        <v>53</v>
      </c>
      <c r="E141" s="66"/>
      <c r="F141" s="66"/>
      <c r="G141" s="66"/>
      <c r="H141" s="66"/>
      <c r="I141" s="66"/>
      <c r="J141" s="66">
        <v>4.5999999999999996</v>
      </c>
      <c r="K141" s="66">
        <v>2</v>
      </c>
      <c r="L141" s="66">
        <f t="shared" ref="L141:L152" si="9">J141*K141</f>
        <v>9.1999999999999993</v>
      </c>
    </row>
    <row r="142" spans="1:12">
      <c r="A142" s="66" t="s">
        <v>50</v>
      </c>
      <c r="B142" s="66" t="s">
        <v>66</v>
      </c>
      <c r="C142" s="66" t="s">
        <v>52</v>
      </c>
      <c r="D142" s="66"/>
      <c r="E142" s="66" t="s">
        <v>53</v>
      </c>
      <c r="F142" s="66"/>
      <c r="G142" s="66"/>
      <c r="H142" s="66"/>
      <c r="I142" s="66"/>
      <c r="J142" s="66">
        <v>4.5999999999999996</v>
      </c>
      <c r="K142" s="66">
        <v>2</v>
      </c>
      <c r="L142" s="66">
        <f t="shared" si="9"/>
        <v>9.1999999999999993</v>
      </c>
    </row>
    <row r="143" spans="1:12">
      <c r="A143" s="66" t="s">
        <v>50</v>
      </c>
      <c r="B143" s="66" t="s">
        <v>66</v>
      </c>
      <c r="C143" s="66" t="s">
        <v>54</v>
      </c>
      <c r="D143" s="66" t="s">
        <v>53</v>
      </c>
      <c r="E143" s="66"/>
      <c r="F143" s="66"/>
      <c r="G143" s="66"/>
      <c r="H143" s="66"/>
      <c r="I143" s="66"/>
      <c r="J143" s="66">
        <v>1.9</v>
      </c>
      <c r="K143" s="66">
        <v>2</v>
      </c>
      <c r="L143" s="66">
        <f t="shared" si="9"/>
        <v>3.8</v>
      </c>
    </row>
    <row r="144" spans="1:12">
      <c r="A144" s="66" t="s">
        <v>50</v>
      </c>
      <c r="B144" s="66" t="s">
        <v>66</v>
      </c>
      <c r="C144" s="66" t="s">
        <v>54</v>
      </c>
      <c r="D144" s="66"/>
      <c r="E144" s="66" t="s">
        <v>53</v>
      </c>
      <c r="F144" s="66"/>
      <c r="G144" s="66"/>
      <c r="H144" s="66"/>
      <c r="I144" s="66"/>
      <c r="J144" s="66">
        <v>1.9</v>
      </c>
      <c r="K144" s="66">
        <v>2</v>
      </c>
      <c r="L144" s="66">
        <f t="shared" si="9"/>
        <v>3.8</v>
      </c>
    </row>
    <row r="145" spans="1:12">
      <c r="A145" s="66" t="s">
        <v>50</v>
      </c>
      <c r="B145" s="66" t="s">
        <v>66</v>
      </c>
      <c r="C145" s="66" t="s">
        <v>52</v>
      </c>
      <c r="D145" s="66" t="s">
        <v>53</v>
      </c>
      <c r="E145" s="66"/>
      <c r="F145" s="66"/>
      <c r="G145" s="66"/>
      <c r="H145" s="66"/>
      <c r="I145" s="66"/>
      <c r="J145" s="66">
        <v>1.4</v>
      </c>
      <c r="K145" s="66">
        <v>2</v>
      </c>
      <c r="L145" s="66">
        <f t="shared" si="9"/>
        <v>2.8</v>
      </c>
    </row>
    <row r="146" spans="1:12">
      <c r="A146" s="66" t="s">
        <v>50</v>
      </c>
      <c r="B146" s="66" t="s">
        <v>66</v>
      </c>
      <c r="C146" s="66" t="s">
        <v>52</v>
      </c>
      <c r="D146" s="66"/>
      <c r="E146" s="66" t="s">
        <v>53</v>
      </c>
      <c r="F146" s="66"/>
      <c r="G146" s="66"/>
      <c r="H146" s="66"/>
      <c r="I146" s="66"/>
      <c r="J146" s="66">
        <v>1.4</v>
      </c>
      <c r="K146" s="66">
        <v>2</v>
      </c>
      <c r="L146" s="66">
        <f t="shared" si="9"/>
        <v>2.8</v>
      </c>
    </row>
    <row r="147" spans="1:12">
      <c r="A147" s="66" t="s">
        <v>50</v>
      </c>
      <c r="B147" s="66" t="s">
        <v>66</v>
      </c>
      <c r="C147" s="66" t="s">
        <v>82</v>
      </c>
      <c r="D147" s="66" t="s">
        <v>53</v>
      </c>
      <c r="E147" s="66"/>
      <c r="F147" s="66"/>
      <c r="G147" s="66"/>
      <c r="H147" s="66"/>
      <c r="I147" s="66"/>
      <c r="J147" s="66">
        <v>0.6</v>
      </c>
      <c r="K147" s="66">
        <v>2</v>
      </c>
      <c r="L147" s="66">
        <f t="shared" si="9"/>
        <v>1.2</v>
      </c>
    </row>
    <row r="148" spans="1:12">
      <c r="A148" s="66" t="s">
        <v>50</v>
      </c>
      <c r="B148" s="66" t="s">
        <v>66</v>
      </c>
      <c r="C148" s="66" t="s">
        <v>52</v>
      </c>
      <c r="D148" s="66"/>
      <c r="E148" s="66" t="s">
        <v>53</v>
      </c>
      <c r="F148" s="66"/>
      <c r="G148" s="66"/>
      <c r="H148" s="66"/>
      <c r="I148" s="66"/>
      <c r="J148" s="66">
        <v>0.6</v>
      </c>
      <c r="K148" s="66">
        <v>2</v>
      </c>
      <c r="L148" s="66">
        <f t="shared" si="9"/>
        <v>1.2</v>
      </c>
    </row>
    <row r="149" spans="1:12">
      <c r="A149" s="66" t="s">
        <v>50</v>
      </c>
      <c r="B149" s="66" t="s">
        <v>66</v>
      </c>
      <c r="C149" s="66" t="s">
        <v>52</v>
      </c>
      <c r="D149" s="66" t="s">
        <v>53</v>
      </c>
      <c r="E149" s="66"/>
      <c r="F149" s="66"/>
      <c r="G149" s="66"/>
      <c r="H149" s="66"/>
      <c r="I149" s="66"/>
      <c r="J149" s="66">
        <v>8.6</v>
      </c>
      <c r="K149" s="66">
        <v>16</v>
      </c>
      <c r="L149" s="66">
        <f t="shared" si="9"/>
        <v>137.6</v>
      </c>
    </row>
    <row r="150" spans="1:12">
      <c r="A150" s="66" t="s">
        <v>50</v>
      </c>
      <c r="B150" s="66" t="s">
        <v>66</v>
      </c>
      <c r="C150" s="66" t="s">
        <v>52</v>
      </c>
      <c r="D150" s="66"/>
      <c r="E150" s="66" t="s">
        <v>53</v>
      </c>
      <c r="F150" s="66"/>
      <c r="G150" s="66"/>
      <c r="H150" s="66"/>
      <c r="I150" s="66"/>
      <c r="J150" s="66">
        <v>8.6</v>
      </c>
      <c r="K150" s="66">
        <v>16</v>
      </c>
      <c r="L150" s="66">
        <f t="shared" si="9"/>
        <v>137.6</v>
      </c>
    </row>
    <row r="151" spans="1:12">
      <c r="A151" s="66" t="s">
        <v>50</v>
      </c>
      <c r="B151" s="66" t="s">
        <v>66</v>
      </c>
      <c r="C151" s="66" t="s">
        <v>54</v>
      </c>
      <c r="D151" s="66" t="s">
        <v>53</v>
      </c>
      <c r="E151" s="66"/>
      <c r="F151" s="66"/>
      <c r="G151" s="66"/>
      <c r="H151" s="66"/>
      <c r="I151" s="66"/>
      <c r="J151" s="66">
        <v>1.9</v>
      </c>
      <c r="K151" s="66">
        <v>16</v>
      </c>
      <c r="L151" s="66">
        <f t="shared" si="9"/>
        <v>30.4</v>
      </c>
    </row>
    <row r="152" spans="1:12">
      <c r="A152" s="66" t="s">
        <v>50</v>
      </c>
      <c r="B152" s="66" t="s">
        <v>66</v>
      </c>
      <c r="C152" s="66" t="s">
        <v>54</v>
      </c>
      <c r="D152" s="66"/>
      <c r="E152" s="66" t="s">
        <v>53</v>
      </c>
      <c r="F152" s="66"/>
      <c r="G152" s="66"/>
      <c r="H152" s="66"/>
      <c r="I152" s="66"/>
      <c r="J152" s="66">
        <v>1.9</v>
      </c>
      <c r="K152" s="66">
        <v>16</v>
      </c>
      <c r="L152" s="66">
        <f t="shared" si="9"/>
        <v>30.4</v>
      </c>
    </row>
    <row r="153" spans="1:12">
      <c r="A153" s="66" t="s">
        <v>50</v>
      </c>
      <c r="B153" s="66" t="s">
        <v>66</v>
      </c>
      <c r="C153" s="66" t="s">
        <v>83</v>
      </c>
      <c r="D153" s="66"/>
      <c r="E153" s="66"/>
      <c r="F153" s="66" t="s">
        <v>53</v>
      </c>
      <c r="G153" s="66"/>
      <c r="H153" s="66"/>
      <c r="I153" s="66"/>
      <c r="J153" s="66">
        <v>0</v>
      </c>
      <c r="K153" s="66">
        <v>0</v>
      </c>
      <c r="L153" s="66">
        <v>12.5</v>
      </c>
    </row>
    <row r="154" spans="1:12">
      <c r="A154" s="66" t="s">
        <v>50</v>
      </c>
      <c r="B154" s="66" t="s">
        <v>66</v>
      </c>
      <c r="C154" s="66" t="s">
        <v>55</v>
      </c>
      <c r="D154" s="66"/>
      <c r="E154" s="66"/>
      <c r="F154" s="66" t="s">
        <v>53</v>
      </c>
      <c r="G154" s="66"/>
      <c r="H154" s="66"/>
      <c r="I154" s="66"/>
      <c r="J154" s="66">
        <v>1.5</v>
      </c>
      <c r="K154" s="66">
        <v>2</v>
      </c>
      <c r="L154" s="66">
        <f t="shared" ref="L154:L217" si="10">J154*K154</f>
        <v>3</v>
      </c>
    </row>
    <row r="155" spans="1:12">
      <c r="A155" s="66" t="s">
        <v>50</v>
      </c>
      <c r="B155" s="66" t="s">
        <v>66</v>
      </c>
      <c r="C155" s="66" t="s">
        <v>55</v>
      </c>
      <c r="D155" s="66"/>
      <c r="E155" s="66"/>
      <c r="F155" s="66" t="s">
        <v>53</v>
      </c>
      <c r="G155" s="66"/>
      <c r="H155" s="66"/>
      <c r="I155" s="66"/>
      <c r="J155" s="66">
        <v>4</v>
      </c>
      <c r="K155" s="66">
        <v>1</v>
      </c>
      <c r="L155" s="66">
        <f t="shared" si="10"/>
        <v>4</v>
      </c>
    </row>
    <row r="156" spans="1:12">
      <c r="A156" s="66" t="s">
        <v>50</v>
      </c>
      <c r="B156" s="66" t="s">
        <v>66</v>
      </c>
      <c r="C156" s="66" t="s">
        <v>56</v>
      </c>
      <c r="D156" s="66"/>
      <c r="E156" s="66"/>
      <c r="F156" s="66" t="s">
        <v>53</v>
      </c>
      <c r="G156" s="66"/>
      <c r="H156" s="66"/>
      <c r="I156" s="66"/>
      <c r="J156" s="66">
        <v>9.3000000000000007</v>
      </c>
      <c r="K156" s="66">
        <v>1</v>
      </c>
      <c r="L156" s="66">
        <f t="shared" si="10"/>
        <v>9.3000000000000007</v>
      </c>
    </row>
    <row r="157" spans="1:12">
      <c r="A157" s="66" t="s">
        <v>50</v>
      </c>
      <c r="B157" s="66" t="s">
        <v>66</v>
      </c>
      <c r="C157" s="66" t="s">
        <v>52</v>
      </c>
      <c r="D157" s="66" t="s">
        <v>53</v>
      </c>
      <c r="E157" s="66"/>
      <c r="F157" s="66"/>
      <c r="G157" s="66"/>
      <c r="H157" s="66"/>
      <c r="I157" s="66"/>
      <c r="J157" s="66">
        <v>2.5</v>
      </c>
      <c r="K157" s="66">
        <v>1</v>
      </c>
      <c r="L157" s="66">
        <f t="shared" si="10"/>
        <v>2.5</v>
      </c>
    </row>
    <row r="158" spans="1:12">
      <c r="A158" s="66" t="s">
        <v>50</v>
      </c>
      <c r="B158" s="66" t="s">
        <v>66</v>
      </c>
      <c r="C158" s="66" t="s">
        <v>52</v>
      </c>
      <c r="D158" s="66"/>
      <c r="E158" s="66" t="s">
        <v>53</v>
      </c>
      <c r="F158" s="66"/>
      <c r="G158" s="66"/>
      <c r="H158" s="66"/>
      <c r="I158" s="66"/>
      <c r="J158" s="66">
        <v>2.5</v>
      </c>
      <c r="K158" s="66">
        <v>1</v>
      </c>
      <c r="L158" s="66">
        <f t="shared" si="10"/>
        <v>2.5</v>
      </c>
    </row>
    <row r="159" spans="1:12">
      <c r="A159" s="66" t="s">
        <v>84</v>
      </c>
      <c r="B159" s="66" t="s">
        <v>66</v>
      </c>
      <c r="C159" s="66" t="s">
        <v>85</v>
      </c>
      <c r="D159" s="66" t="s">
        <v>53</v>
      </c>
      <c r="E159" s="66"/>
      <c r="F159" s="66"/>
      <c r="G159" s="66"/>
      <c r="H159" s="66"/>
      <c r="I159" s="66"/>
      <c r="J159" s="66">
        <v>2</v>
      </c>
      <c r="K159" s="66">
        <v>1</v>
      </c>
      <c r="L159" s="66">
        <f t="shared" si="10"/>
        <v>2</v>
      </c>
    </row>
    <row r="160" spans="1:12">
      <c r="A160" s="66" t="s">
        <v>84</v>
      </c>
      <c r="B160" s="66" t="s">
        <v>66</v>
      </c>
      <c r="C160" s="66" t="s">
        <v>85</v>
      </c>
      <c r="D160" s="66"/>
      <c r="E160" s="66" t="s">
        <v>53</v>
      </c>
      <c r="F160" s="66"/>
      <c r="G160" s="66"/>
      <c r="H160" s="66"/>
      <c r="I160" s="66"/>
      <c r="J160" s="66">
        <v>2</v>
      </c>
      <c r="K160" s="66">
        <v>1</v>
      </c>
      <c r="L160" s="66">
        <f t="shared" si="10"/>
        <v>2</v>
      </c>
    </row>
    <row r="161" spans="1:12">
      <c r="A161" s="66" t="s">
        <v>84</v>
      </c>
      <c r="B161" s="66" t="s">
        <v>66</v>
      </c>
      <c r="C161" s="66" t="s">
        <v>52</v>
      </c>
      <c r="D161" s="66" t="s">
        <v>53</v>
      </c>
      <c r="E161" s="66"/>
      <c r="F161" s="66"/>
      <c r="G161" s="66"/>
      <c r="H161" s="66"/>
      <c r="I161" s="66"/>
      <c r="J161" s="66">
        <v>4.4000000000000004</v>
      </c>
      <c r="K161" s="66">
        <v>13</v>
      </c>
      <c r="L161" s="66">
        <f t="shared" si="10"/>
        <v>57.2</v>
      </c>
    </row>
    <row r="162" spans="1:12">
      <c r="A162" s="66" t="s">
        <v>84</v>
      </c>
      <c r="B162" s="66" t="s">
        <v>66</v>
      </c>
      <c r="C162" s="66" t="s">
        <v>52</v>
      </c>
      <c r="D162" s="66"/>
      <c r="E162" s="66" t="s">
        <v>53</v>
      </c>
      <c r="F162" s="66"/>
      <c r="G162" s="66"/>
      <c r="H162" s="66"/>
      <c r="I162" s="66"/>
      <c r="J162" s="66">
        <v>4.4000000000000004</v>
      </c>
      <c r="K162" s="66">
        <v>13</v>
      </c>
      <c r="L162" s="66">
        <f t="shared" si="10"/>
        <v>57.2</v>
      </c>
    </row>
    <row r="163" spans="1:12">
      <c r="A163" s="66" t="s">
        <v>84</v>
      </c>
      <c r="B163" s="66" t="s">
        <v>66</v>
      </c>
      <c r="C163" s="66" t="s">
        <v>52</v>
      </c>
      <c r="D163" s="66" t="s">
        <v>53</v>
      </c>
      <c r="E163" s="66"/>
      <c r="F163" s="66"/>
      <c r="G163" s="66"/>
      <c r="H163" s="66"/>
      <c r="I163" s="66"/>
      <c r="J163" s="66">
        <v>6.3</v>
      </c>
      <c r="K163" s="66">
        <v>1</v>
      </c>
      <c r="L163" s="66">
        <f t="shared" si="10"/>
        <v>6.3</v>
      </c>
    </row>
    <row r="164" spans="1:12">
      <c r="A164" s="66" t="s">
        <v>84</v>
      </c>
      <c r="B164" s="66" t="s">
        <v>66</v>
      </c>
      <c r="C164" s="66" t="s">
        <v>52</v>
      </c>
      <c r="D164" s="66"/>
      <c r="E164" s="66" t="s">
        <v>53</v>
      </c>
      <c r="F164" s="66"/>
      <c r="G164" s="66"/>
      <c r="H164" s="66"/>
      <c r="I164" s="66"/>
      <c r="J164" s="66">
        <v>6.3</v>
      </c>
      <c r="K164" s="66">
        <v>1</v>
      </c>
      <c r="L164" s="66">
        <f t="shared" si="10"/>
        <v>6.3</v>
      </c>
    </row>
    <row r="165" spans="1:12">
      <c r="A165" s="66" t="s">
        <v>84</v>
      </c>
      <c r="B165" s="66" t="s">
        <v>66</v>
      </c>
      <c r="C165" s="66" t="s">
        <v>52</v>
      </c>
      <c r="D165" s="66" t="s">
        <v>53</v>
      </c>
      <c r="E165" s="66"/>
      <c r="F165" s="66"/>
      <c r="G165" s="66"/>
      <c r="H165" s="66"/>
      <c r="I165" s="66"/>
      <c r="J165" s="66">
        <v>2.5</v>
      </c>
      <c r="K165" s="66">
        <v>1</v>
      </c>
      <c r="L165" s="66">
        <f t="shared" si="10"/>
        <v>2.5</v>
      </c>
    </row>
    <row r="166" spans="1:12">
      <c r="A166" s="66" t="s">
        <v>84</v>
      </c>
      <c r="B166" s="66" t="s">
        <v>66</v>
      </c>
      <c r="C166" s="66" t="s">
        <v>52</v>
      </c>
      <c r="D166" s="66"/>
      <c r="E166" s="66" t="s">
        <v>53</v>
      </c>
      <c r="F166" s="66"/>
      <c r="G166" s="66"/>
      <c r="H166" s="66"/>
      <c r="I166" s="66"/>
      <c r="J166" s="66">
        <v>2.5</v>
      </c>
      <c r="K166" s="66">
        <v>1</v>
      </c>
      <c r="L166" s="66">
        <f t="shared" si="10"/>
        <v>2.5</v>
      </c>
    </row>
    <row r="167" spans="1:12">
      <c r="A167" s="66" t="s">
        <v>84</v>
      </c>
      <c r="B167" s="66" t="s">
        <v>66</v>
      </c>
      <c r="C167" s="66" t="s">
        <v>56</v>
      </c>
      <c r="D167" s="66"/>
      <c r="E167" s="66"/>
      <c r="F167" s="66" t="s">
        <v>53</v>
      </c>
      <c r="G167" s="66"/>
      <c r="H167" s="66"/>
      <c r="I167" s="66"/>
      <c r="J167" s="66">
        <v>2.6</v>
      </c>
      <c r="K167" s="66">
        <v>1</v>
      </c>
      <c r="L167" s="66">
        <f t="shared" si="10"/>
        <v>2.6</v>
      </c>
    </row>
    <row r="168" spans="1:12">
      <c r="A168" s="66" t="s">
        <v>84</v>
      </c>
      <c r="B168" s="66" t="s">
        <v>66</v>
      </c>
      <c r="C168" s="66" t="s">
        <v>86</v>
      </c>
      <c r="D168" s="66" t="s">
        <v>53</v>
      </c>
      <c r="E168" s="66"/>
      <c r="F168" s="66"/>
      <c r="G168" s="66"/>
      <c r="H168" s="66"/>
      <c r="I168" s="66"/>
      <c r="J168" s="66">
        <v>0.6</v>
      </c>
      <c r="K168" s="66">
        <v>26</v>
      </c>
      <c r="L168" s="66">
        <f t="shared" si="10"/>
        <v>15.6</v>
      </c>
    </row>
    <row r="169" spans="1:12">
      <c r="A169" s="66" t="s">
        <v>84</v>
      </c>
      <c r="B169" s="66" t="s">
        <v>66</v>
      </c>
      <c r="C169" s="66" t="s">
        <v>86</v>
      </c>
      <c r="D169" s="66"/>
      <c r="E169" s="66" t="s">
        <v>53</v>
      </c>
      <c r="F169" s="66"/>
      <c r="G169" s="66"/>
      <c r="H169" s="66"/>
      <c r="I169" s="66"/>
      <c r="J169" s="66">
        <v>0.6</v>
      </c>
      <c r="K169" s="66">
        <v>26</v>
      </c>
      <c r="L169" s="66">
        <f t="shared" si="10"/>
        <v>15.6</v>
      </c>
    </row>
    <row r="170" spans="1:12">
      <c r="A170" s="66" t="s">
        <v>84</v>
      </c>
      <c r="B170" s="66" t="s">
        <v>66</v>
      </c>
      <c r="C170" s="66" t="s">
        <v>87</v>
      </c>
      <c r="D170" s="66"/>
      <c r="E170" s="66"/>
      <c r="F170" s="66" t="s">
        <v>53</v>
      </c>
      <c r="G170" s="66"/>
      <c r="H170" s="66"/>
      <c r="I170" s="66"/>
      <c r="J170" s="66">
        <v>0.8</v>
      </c>
      <c r="K170" s="66">
        <v>3</v>
      </c>
      <c r="L170" s="66">
        <f t="shared" si="10"/>
        <v>2.4000000000000004</v>
      </c>
    </row>
    <row r="171" spans="1:12">
      <c r="A171" s="66" t="s">
        <v>84</v>
      </c>
      <c r="B171" s="66" t="s">
        <v>66</v>
      </c>
      <c r="C171" s="66" t="s">
        <v>88</v>
      </c>
      <c r="D171" s="66"/>
      <c r="E171" s="66"/>
      <c r="F171" s="66" t="s">
        <v>53</v>
      </c>
      <c r="G171" s="66"/>
      <c r="H171" s="66"/>
      <c r="I171" s="66"/>
      <c r="J171" s="66">
        <v>29.4</v>
      </c>
      <c r="K171" s="66">
        <v>1</v>
      </c>
      <c r="L171" s="66">
        <f t="shared" si="10"/>
        <v>29.4</v>
      </c>
    </row>
    <row r="172" spans="1:12">
      <c r="A172" s="66" t="s">
        <v>84</v>
      </c>
      <c r="B172" s="66" t="s">
        <v>66</v>
      </c>
      <c r="C172" s="66" t="s">
        <v>52</v>
      </c>
      <c r="D172" s="66" t="s">
        <v>53</v>
      </c>
      <c r="E172" s="66"/>
      <c r="F172" s="66"/>
      <c r="G172" s="66"/>
      <c r="H172" s="66"/>
      <c r="I172" s="66"/>
      <c r="J172" s="66">
        <v>8.9</v>
      </c>
      <c r="K172" s="66">
        <v>1</v>
      </c>
      <c r="L172" s="66">
        <f t="shared" si="10"/>
        <v>8.9</v>
      </c>
    </row>
    <row r="173" spans="1:12">
      <c r="A173" s="66" t="s">
        <v>84</v>
      </c>
      <c r="B173" s="66" t="s">
        <v>66</v>
      </c>
      <c r="C173" s="66" t="s">
        <v>52</v>
      </c>
      <c r="D173" s="66"/>
      <c r="E173" s="66" t="s">
        <v>53</v>
      </c>
      <c r="F173" s="66"/>
      <c r="G173" s="66"/>
      <c r="H173" s="66"/>
      <c r="I173" s="66"/>
      <c r="J173" s="66">
        <v>8.9</v>
      </c>
      <c r="K173" s="66">
        <v>1</v>
      </c>
      <c r="L173" s="66">
        <f t="shared" si="10"/>
        <v>8.9</v>
      </c>
    </row>
    <row r="174" spans="1:12">
      <c r="A174" s="66" t="s">
        <v>84</v>
      </c>
      <c r="B174" s="66" t="s">
        <v>66</v>
      </c>
      <c r="C174" s="66" t="s">
        <v>52</v>
      </c>
      <c r="D174" s="66" t="s">
        <v>53</v>
      </c>
      <c r="E174" s="66"/>
      <c r="F174" s="66"/>
      <c r="G174" s="66"/>
      <c r="H174" s="66"/>
      <c r="I174" s="66"/>
      <c r="J174" s="66">
        <v>6.5</v>
      </c>
      <c r="K174" s="66">
        <v>1</v>
      </c>
      <c r="L174" s="66">
        <f t="shared" si="10"/>
        <v>6.5</v>
      </c>
    </row>
    <row r="175" spans="1:12">
      <c r="A175" s="66" t="s">
        <v>84</v>
      </c>
      <c r="B175" s="66" t="s">
        <v>66</v>
      </c>
      <c r="C175" s="66" t="s">
        <v>52</v>
      </c>
      <c r="D175" s="66"/>
      <c r="E175" s="66" t="s">
        <v>53</v>
      </c>
      <c r="F175" s="66"/>
      <c r="G175" s="66"/>
      <c r="H175" s="66"/>
      <c r="I175" s="66"/>
      <c r="J175" s="66">
        <v>6.5</v>
      </c>
      <c r="K175" s="66">
        <v>1</v>
      </c>
      <c r="L175" s="66">
        <f t="shared" si="10"/>
        <v>6.5</v>
      </c>
    </row>
    <row r="176" spans="1:12">
      <c r="A176" s="66" t="s">
        <v>84</v>
      </c>
      <c r="B176" s="66" t="s">
        <v>66</v>
      </c>
      <c r="C176" s="66" t="s">
        <v>89</v>
      </c>
      <c r="D176" s="66" t="s">
        <v>53</v>
      </c>
      <c r="E176" s="66"/>
      <c r="F176" s="66"/>
      <c r="G176" s="66"/>
      <c r="H176" s="66"/>
      <c r="I176" s="66"/>
      <c r="J176" s="66">
        <v>29</v>
      </c>
      <c r="K176" s="66">
        <v>1</v>
      </c>
      <c r="L176" s="66">
        <f t="shared" si="10"/>
        <v>29</v>
      </c>
    </row>
    <row r="177" spans="1:12">
      <c r="A177" s="66" t="s">
        <v>84</v>
      </c>
      <c r="B177" s="66" t="s">
        <v>66</v>
      </c>
      <c r="C177" s="66" t="s">
        <v>89</v>
      </c>
      <c r="D177" s="66"/>
      <c r="E177" s="66" t="s">
        <v>53</v>
      </c>
      <c r="F177" s="66"/>
      <c r="G177" s="66"/>
      <c r="H177" s="66"/>
      <c r="I177" s="66"/>
      <c r="J177" s="66">
        <v>29</v>
      </c>
      <c r="K177" s="66">
        <v>1</v>
      </c>
      <c r="L177" s="66">
        <f t="shared" si="10"/>
        <v>29</v>
      </c>
    </row>
    <row r="178" spans="1:12">
      <c r="A178" s="66" t="s">
        <v>84</v>
      </c>
      <c r="B178" s="66" t="s">
        <v>66</v>
      </c>
      <c r="C178" s="66" t="s">
        <v>89</v>
      </c>
      <c r="D178" s="66"/>
      <c r="E178" s="66"/>
      <c r="F178" s="66" t="s">
        <v>53</v>
      </c>
      <c r="G178" s="66"/>
      <c r="H178" s="66"/>
      <c r="I178" s="66"/>
      <c r="J178" s="66">
        <v>28.2</v>
      </c>
      <c r="K178" s="66">
        <v>1</v>
      </c>
      <c r="L178" s="66">
        <f t="shared" si="10"/>
        <v>28.2</v>
      </c>
    </row>
    <row r="179" spans="1:12">
      <c r="A179" s="66" t="s">
        <v>84</v>
      </c>
      <c r="B179" s="66" t="s">
        <v>66</v>
      </c>
      <c r="C179" s="66" t="s">
        <v>90</v>
      </c>
      <c r="D179" s="66" t="s">
        <v>53</v>
      </c>
      <c r="E179" s="66"/>
      <c r="F179" s="66"/>
      <c r="G179" s="66"/>
      <c r="H179" s="66"/>
      <c r="I179" s="66"/>
      <c r="J179" s="66">
        <v>45.5</v>
      </c>
      <c r="K179" s="66">
        <v>1</v>
      </c>
      <c r="L179" s="66">
        <f t="shared" si="10"/>
        <v>45.5</v>
      </c>
    </row>
    <row r="180" spans="1:12">
      <c r="A180" s="66" t="s">
        <v>84</v>
      </c>
      <c r="B180" s="66" t="s">
        <v>66</v>
      </c>
      <c r="C180" s="66" t="s">
        <v>90</v>
      </c>
      <c r="D180" s="66"/>
      <c r="E180" s="66" t="s">
        <v>53</v>
      </c>
      <c r="F180" s="66"/>
      <c r="G180" s="66"/>
      <c r="H180" s="66"/>
      <c r="I180" s="66"/>
      <c r="J180" s="66">
        <v>45.5</v>
      </c>
      <c r="K180" s="66">
        <v>1</v>
      </c>
      <c r="L180" s="66">
        <f t="shared" si="10"/>
        <v>45.5</v>
      </c>
    </row>
    <row r="181" spans="1:12">
      <c r="A181" s="66" t="s">
        <v>84</v>
      </c>
      <c r="B181" s="66" t="s">
        <v>66</v>
      </c>
      <c r="C181" s="66" t="s">
        <v>56</v>
      </c>
      <c r="D181" s="66"/>
      <c r="E181" s="66"/>
      <c r="F181" s="66" t="s">
        <v>53</v>
      </c>
      <c r="G181" s="66"/>
      <c r="H181" s="66"/>
      <c r="I181" s="66"/>
      <c r="J181" s="66">
        <v>2.9</v>
      </c>
      <c r="K181" s="66">
        <v>1</v>
      </c>
      <c r="L181" s="66">
        <f t="shared" si="10"/>
        <v>2.9</v>
      </c>
    </row>
    <row r="182" spans="1:12">
      <c r="A182" s="66" t="s">
        <v>84</v>
      </c>
      <c r="B182" s="66" t="s">
        <v>66</v>
      </c>
      <c r="C182" s="66" t="s">
        <v>52</v>
      </c>
      <c r="D182" s="66" t="s">
        <v>53</v>
      </c>
      <c r="E182" s="66"/>
      <c r="F182" s="66"/>
      <c r="G182" s="66"/>
      <c r="H182" s="66"/>
      <c r="I182" s="66"/>
      <c r="J182" s="66">
        <v>4.4000000000000004</v>
      </c>
      <c r="K182" s="66">
        <v>1</v>
      </c>
      <c r="L182" s="66">
        <f t="shared" si="10"/>
        <v>4.4000000000000004</v>
      </c>
    </row>
    <row r="183" spans="1:12">
      <c r="A183" s="66" t="s">
        <v>84</v>
      </c>
      <c r="B183" s="66" t="s">
        <v>66</v>
      </c>
      <c r="C183" s="66" t="s">
        <v>52</v>
      </c>
      <c r="D183" s="66"/>
      <c r="E183" s="66" t="s">
        <v>53</v>
      </c>
      <c r="F183" s="66"/>
      <c r="G183" s="66"/>
      <c r="H183" s="66"/>
      <c r="I183" s="66"/>
      <c r="J183" s="66">
        <v>4.4000000000000004</v>
      </c>
      <c r="K183" s="66">
        <v>1</v>
      </c>
      <c r="L183" s="66">
        <f t="shared" si="10"/>
        <v>4.4000000000000004</v>
      </c>
    </row>
    <row r="184" spans="1:12">
      <c r="A184" s="66" t="s">
        <v>84</v>
      </c>
      <c r="B184" s="66" t="s">
        <v>66</v>
      </c>
      <c r="C184" s="66" t="s">
        <v>52</v>
      </c>
      <c r="D184" s="66" t="s">
        <v>53</v>
      </c>
      <c r="E184" s="66"/>
      <c r="F184" s="66"/>
      <c r="G184" s="66"/>
      <c r="H184" s="66"/>
      <c r="I184" s="66"/>
      <c r="J184" s="66">
        <v>27</v>
      </c>
      <c r="K184" s="66">
        <v>1</v>
      </c>
      <c r="L184" s="66">
        <f t="shared" si="10"/>
        <v>27</v>
      </c>
    </row>
    <row r="185" spans="1:12">
      <c r="A185" s="66" t="s">
        <v>84</v>
      </c>
      <c r="B185" s="66" t="s">
        <v>66</v>
      </c>
      <c r="C185" s="66" t="s">
        <v>52</v>
      </c>
      <c r="D185" s="66"/>
      <c r="E185" s="66" t="s">
        <v>53</v>
      </c>
      <c r="F185" s="66"/>
      <c r="G185" s="66"/>
      <c r="H185" s="66"/>
      <c r="I185" s="66"/>
      <c r="J185" s="66">
        <v>27</v>
      </c>
      <c r="K185" s="66">
        <v>1</v>
      </c>
      <c r="L185" s="66">
        <f t="shared" si="10"/>
        <v>27</v>
      </c>
    </row>
    <row r="186" spans="1:12">
      <c r="A186" s="66" t="s">
        <v>84</v>
      </c>
      <c r="B186" s="66" t="s">
        <v>66</v>
      </c>
      <c r="C186" s="66" t="s">
        <v>56</v>
      </c>
      <c r="D186" s="66"/>
      <c r="E186" s="66"/>
      <c r="F186" s="66" t="s">
        <v>53</v>
      </c>
      <c r="G186" s="66"/>
      <c r="H186" s="66"/>
      <c r="I186" s="66"/>
      <c r="J186" s="66">
        <v>8</v>
      </c>
      <c r="K186" s="66">
        <v>1</v>
      </c>
      <c r="L186" s="66">
        <f t="shared" si="10"/>
        <v>8</v>
      </c>
    </row>
    <row r="187" spans="1:12">
      <c r="A187" s="66" t="s">
        <v>84</v>
      </c>
      <c r="B187" s="66" t="s">
        <v>66</v>
      </c>
      <c r="C187" s="66" t="s">
        <v>55</v>
      </c>
      <c r="D187" s="66"/>
      <c r="E187" s="66"/>
      <c r="F187" s="66" t="s">
        <v>53</v>
      </c>
      <c r="G187" s="66"/>
      <c r="H187" s="66"/>
      <c r="I187" s="66"/>
      <c r="J187" s="66">
        <v>1.5</v>
      </c>
      <c r="K187" s="66">
        <v>2</v>
      </c>
      <c r="L187" s="66">
        <f t="shared" si="10"/>
        <v>3</v>
      </c>
    </row>
    <row r="188" spans="1:12">
      <c r="A188" s="66" t="s">
        <v>50</v>
      </c>
      <c r="B188" s="68">
        <v>-1</v>
      </c>
      <c r="C188" s="66" t="s">
        <v>69</v>
      </c>
      <c r="D188" s="66"/>
      <c r="E188" s="66"/>
      <c r="F188" s="66" t="s">
        <v>53</v>
      </c>
      <c r="G188" s="66"/>
      <c r="H188" s="66"/>
      <c r="I188" s="66"/>
      <c r="J188" s="66">
        <v>4.8</v>
      </c>
      <c r="K188" s="66">
        <v>1</v>
      </c>
      <c r="L188" s="66">
        <f t="shared" si="10"/>
        <v>4.8</v>
      </c>
    </row>
    <row r="189" spans="1:12">
      <c r="A189" s="66" t="s">
        <v>50</v>
      </c>
      <c r="B189" s="68">
        <v>-1</v>
      </c>
      <c r="C189" s="66" t="s">
        <v>52</v>
      </c>
      <c r="D189" s="66" t="s">
        <v>53</v>
      </c>
      <c r="E189" s="66"/>
      <c r="F189" s="66"/>
      <c r="G189" s="66"/>
      <c r="H189" s="66"/>
      <c r="I189" s="66"/>
      <c r="J189" s="66">
        <v>20.8</v>
      </c>
      <c r="K189" s="66">
        <v>1</v>
      </c>
      <c r="L189" s="66">
        <f t="shared" si="10"/>
        <v>20.8</v>
      </c>
    </row>
    <row r="190" spans="1:12">
      <c r="A190" s="66" t="s">
        <v>50</v>
      </c>
      <c r="B190" s="68">
        <v>-1</v>
      </c>
      <c r="C190" s="66" t="s">
        <v>52</v>
      </c>
      <c r="D190" s="66"/>
      <c r="E190" s="66" t="s">
        <v>53</v>
      </c>
      <c r="F190" s="66"/>
      <c r="G190" s="66"/>
      <c r="H190" s="66"/>
      <c r="I190" s="66"/>
      <c r="J190" s="66">
        <v>20.8</v>
      </c>
      <c r="K190" s="66">
        <v>1</v>
      </c>
      <c r="L190" s="66">
        <f t="shared" si="10"/>
        <v>20.8</v>
      </c>
    </row>
    <row r="191" spans="1:12">
      <c r="A191" s="66" t="s">
        <v>50</v>
      </c>
      <c r="B191" s="68">
        <v>-1</v>
      </c>
      <c r="C191" s="66" t="s">
        <v>52</v>
      </c>
      <c r="D191" s="66" t="s">
        <v>53</v>
      </c>
      <c r="E191" s="66"/>
      <c r="F191" s="66"/>
      <c r="G191" s="66"/>
      <c r="H191" s="66"/>
      <c r="I191" s="66"/>
      <c r="J191" s="66">
        <v>4.5</v>
      </c>
      <c r="K191" s="66">
        <v>1</v>
      </c>
      <c r="L191" s="66">
        <f t="shared" si="10"/>
        <v>4.5</v>
      </c>
    </row>
    <row r="192" spans="1:12">
      <c r="A192" s="66" t="s">
        <v>50</v>
      </c>
      <c r="B192" s="68">
        <v>-1</v>
      </c>
      <c r="C192" s="66" t="s">
        <v>52</v>
      </c>
      <c r="D192" s="66"/>
      <c r="E192" s="66" t="s">
        <v>53</v>
      </c>
      <c r="F192" s="66"/>
      <c r="G192" s="66"/>
      <c r="H192" s="66"/>
      <c r="I192" s="66"/>
      <c r="J192" s="66">
        <v>4.5</v>
      </c>
      <c r="K192" s="66">
        <v>1</v>
      </c>
      <c r="L192" s="66">
        <f t="shared" si="10"/>
        <v>4.5</v>
      </c>
    </row>
    <row r="193" spans="1:12">
      <c r="A193" s="66" t="s">
        <v>50</v>
      </c>
      <c r="B193" s="68">
        <v>-1</v>
      </c>
      <c r="C193" s="66" t="s">
        <v>56</v>
      </c>
      <c r="D193" s="66"/>
      <c r="E193" s="66"/>
      <c r="F193" s="66" t="s">
        <v>53</v>
      </c>
      <c r="G193" s="66"/>
      <c r="H193" s="66"/>
      <c r="I193" s="66"/>
      <c r="J193" s="66">
        <v>3.8</v>
      </c>
      <c r="K193" s="66">
        <v>1</v>
      </c>
      <c r="L193" s="66">
        <f t="shared" si="10"/>
        <v>3.8</v>
      </c>
    </row>
    <row r="194" spans="1:12">
      <c r="A194" s="66" t="s">
        <v>50</v>
      </c>
      <c r="B194" s="68">
        <v>-1</v>
      </c>
      <c r="C194" s="66" t="s">
        <v>69</v>
      </c>
      <c r="D194" s="66"/>
      <c r="E194" s="66"/>
      <c r="F194" s="66" t="s">
        <v>53</v>
      </c>
      <c r="G194" s="66"/>
      <c r="H194" s="66"/>
      <c r="I194" s="66"/>
      <c r="J194" s="66">
        <v>26.9</v>
      </c>
      <c r="K194" s="66">
        <v>1</v>
      </c>
      <c r="L194" s="66">
        <f t="shared" si="10"/>
        <v>26.9</v>
      </c>
    </row>
    <row r="195" spans="1:12">
      <c r="A195" s="66" t="s">
        <v>50</v>
      </c>
      <c r="B195" s="68">
        <v>-1</v>
      </c>
      <c r="C195" s="66" t="s">
        <v>69</v>
      </c>
      <c r="D195" s="66"/>
      <c r="E195" s="66"/>
      <c r="F195" s="66" t="s">
        <v>53</v>
      </c>
      <c r="G195" s="66"/>
      <c r="H195" s="66"/>
      <c r="I195" s="66"/>
      <c r="J195" s="66">
        <v>58</v>
      </c>
      <c r="K195" s="66">
        <v>1</v>
      </c>
      <c r="L195" s="66">
        <f t="shared" si="10"/>
        <v>58</v>
      </c>
    </row>
    <row r="196" spans="1:12">
      <c r="A196" s="66" t="s">
        <v>50</v>
      </c>
      <c r="B196" s="68">
        <v>-1</v>
      </c>
      <c r="C196" s="66" t="s">
        <v>52</v>
      </c>
      <c r="D196" s="66" t="s">
        <v>53</v>
      </c>
      <c r="E196" s="66"/>
      <c r="F196" s="66"/>
      <c r="G196" s="66"/>
      <c r="H196" s="66"/>
      <c r="I196" s="66"/>
      <c r="J196" s="66">
        <v>3.6</v>
      </c>
      <c r="K196" s="66">
        <v>4</v>
      </c>
      <c r="L196" s="66">
        <f t="shared" si="10"/>
        <v>14.4</v>
      </c>
    </row>
    <row r="197" spans="1:12">
      <c r="A197" s="66" t="s">
        <v>50</v>
      </c>
      <c r="B197" s="68">
        <v>-1</v>
      </c>
      <c r="C197" s="66" t="s">
        <v>52</v>
      </c>
      <c r="D197" s="66"/>
      <c r="E197" s="66" t="s">
        <v>53</v>
      </c>
      <c r="F197" s="66"/>
      <c r="G197" s="66"/>
      <c r="H197" s="66"/>
      <c r="I197" s="66"/>
      <c r="J197" s="66">
        <v>3.6</v>
      </c>
      <c r="K197" s="66">
        <v>4</v>
      </c>
      <c r="L197" s="66">
        <f t="shared" si="10"/>
        <v>14.4</v>
      </c>
    </row>
    <row r="198" spans="1:12">
      <c r="A198" s="66" t="s">
        <v>50</v>
      </c>
      <c r="B198" s="68">
        <v>-1</v>
      </c>
      <c r="C198" s="66" t="s">
        <v>52</v>
      </c>
      <c r="D198" s="66" t="s">
        <v>53</v>
      </c>
      <c r="E198" s="66"/>
      <c r="F198" s="66"/>
      <c r="G198" s="66"/>
      <c r="H198" s="66"/>
      <c r="I198" s="66"/>
      <c r="J198" s="66">
        <v>3.5</v>
      </c>
      <c r="K198" s="66">
        <v>1</v>
      </c>
      <c r="L198" s="66">
        <f t="shared" si="10"/>
        <v>3.5</v>
      </c>
    </row>
    <row r="199" spans="1:12">
      <c r="A199" s="66" t="s">
        <v>50</v>
      </c>
      <c r="B199" s="68">
        <v>-1</v>
      </c>
      <c r="C199" s="66" t="s">
        <v>52</v>
      </c>
      <c r="D199" s="66"/>
      <c r="E199" s="66" t="s">
        <v>53</v>
      </c>
      <c r="F199" s="66"/>
      <c r="G199" s="66"/>
      <c r="H199" s="66"/>
      <c r="I199" s="66"/>
      <c r="J199" s="66">
        <v>3.5</v>
      </c>
      <c r="K199" s="66">
        <v>1</v>
      </c>
      <c r="L199" s="66">
        <f t="shared" si="10"/>
        <v>3.5</v>
      </c>
    </row>
    <row r="200" spans="1:12">
      <c r="A200" s="66" t="s">
        <v>50</v>
      </c>
      <c r="B200" s="68">
        <v>-1</v>
      </c>
      <c r="C200" s="66" t="s">
        <v>69</v>
      </c>
      <c r="D200" s="66"/>
      <c r="E200" s="66"/>
      <c r="F200" s="66" t="s">
        <v>53</v>
      </c>
      <c r="G200" s="66"/>
      <c r="H200" s="66"/>
      <c r="I200" s="66"/>
      <c r="J200" s="66">
        <v>1.4</v>
      </c>
      <c r="K200" s="66">
        <v>6</v>
      </c>
      <c r="L200" s="66">
        <f t="shared" si="10"/>
        <v>8.3999999999999986</v>
      </c>
    </row>
    <row r="201" spans="1:12">
      <c r="A201" s="66" t="s">
        <v>50</v>
      </c>
      <c r="B201" s="68">
        <v>-1</v>
      </c>
      <c r="C201" s="66" t="s">
        <v>56</v>
      </c>
      <c r="D201" s="66" t="s">
        <v>53</v>
      </c>
      <c r="E201" s="66"/>
      <c r="F201" s="66"/>
      <c r="G201" s="66"/>
      <c r="H201" s="66"/>
      <c r="I201" s="66"/>
      <c r="J201" s="66">
        <v>4.5999999999999996</v>
      </c>
      <c r="K201" s="66">
        <v>1</v>
      </c>
      <c r="L201" s="66">
        <f t="shared" si="10"/>
        <v>4.5999999999999996</v>
      </c>
    </row>
    <row r="202" spans="1:12">
      <c r="A202" s="66" t="s">
        <v>50</v>
      </c>
      <c r="B202" s="68">
        <v>-1</v>
      </c>
      <c r="C202" s="66" t="s">
        <v>56</v>
      </c>
      <c r="D202" s="66"/>
      <c r="E202" s="66" t="s">
        <v>53</v>
      </c>
      <c r="F202" s="66"/>
      <c r="G202" s="66"/>
      <c r="H202" s="66"/>
      <c r="I202" s="66"/>
      <c r="J202" s="66">
        <v>4.5999999999999996</v>
      </c>
      <c r="K202" s="66">
        <v>1</v>
      </c>
      <c r="L202" s="66">
        <f t="shared" si="10"/>
        <v>4.5999999999999996</v>
      </c>
    </row>
    <row r="203" spans="1:12">
      <c r="A203" s="66" t="s">
        <v>50</v>
      </c>
      <c r="B203" s="68">
        <v>-1</v>
      </c>
      <c r="C203" s="66" t="s">
        <v>91</v>
      </c>
      <c r="D203" s="66" t="s">
        <v>53</v>
      </c>
      <c r="E203" s="66"/>
      <c r="F203" s="66"/>
      <c r="G203" s="66"/>
      <c r="H203" s="66"/>
      <c r="I203" s="66"/>
      <c r="J203" s="66">
        <v>2.5</v>
      </c>
      <c r="K203" s="66">
        <v>23</v>
      </c>
      <c r="L203" s="66">
        <f t="shared" si="10"/>
        <v>57.5</v>
      </c>
    </row>
    <row r="204" spans="1:12">
      <c r="A204" s="66" t="s">
        <v>50</v>
      </c>
      <c r="B204" s="68">
        <v>-1</v>
      </c>
      <c r="C204" s="66" t="s">
        <v>91</v>
      </c>
      <c r="D204" s="66"/>
      <c r="E204" s="66" t="s">
        <v>53</v>
      </c>
      <c r="F204" s="66"/>
      <c r="G204" s="66"/>
      <c r="H204" s="66"/>
      <c r="I204" s="66"/>
      <c r="J204" s="66">
        <v>2.5</v>
      </c>
      <c r="K204" s="66">
        <v>23</v>
      </c>
      <c r="L204" s="66">
        <f t="shared" si="10"/>
        <v>57.5</v>
      </c>
    </row>
    <row r="205" spans="1:12">
      <c r="A205" s="66" t="s">
        <v>50</v>
      </c>
      <c r="B205" s="68">
        <v>-1</v>
      </c>
      <c r="C205" s="66" t="s">
        <v>92</v>
      </c>
      <c r="D205" s="66" t="s">
        <v>53</v>
      </c>
      <c r="E205" s="66"/>
      <c r="F205" s="66"/>
      <c r="G205" s="66"/>
      <c r="H205" s="66"/>
      <c r="I205" s="66"/>
      <c r="J205" s="66">
        <v>13</v>
      </c>
      <c r="K205" s="66">
        <v>2</v>
      </c>
      <c r="L205" s="66">
        <f t="shared" si="10"/>
        <v>26</v>
      </c>
    </row>
    <row r="206" spans="1:12">
      <c r="A206" s="66" t="s">
        <v>50</v>
      </c>
      <c r="B206" s="68">
        <v>-1</v>
      </c>
      <c r="C206" s="66" t="s">
        <v>92</v>
      </c>
      <c r="D206" s="66"/>
      <c r="E206" s="66" t="s">
        <v>53</v>
      </c>
      <c r="F206" s="66"/>
      <c r="G206" s="66"/>
      <c r="H206" s="66"/>
      <c r="I206" s="66"/>
      <c r="J206" s="66">
        <v>13</v>
      </c>
      <c r="K206" s="66">
        <v>2</v>
      </c>
      <c r="L206" s="66">
        <f t="shared" si="10"/>
        <v>26</v>
      </c>
    </row>
    <row r="207" spans="1:12">
      <c r="A207" s="66" t="s">
        <v>50</v>
      </c>
      <c r="B207" s="68">
        <v>-1</v>
      </c>
      <c r="C207" s="66" t="s">
        <v>79</v>
      </c>
      <c r="D207" s="66"/>
      <c r="E207" s="66"/>
      <c r="F207" s="66" t="s">
        <v>53</v>
      </c>
      <c r="G207" s="66"/>
      <c r="H207" s="66"/>
      <c r="I207" s="66"/>
      <c r="J207" s="66">
        <v>10</v>
      </c>
      <c r="K207" s="66">
        <v>1</v>
      </c>
      <c r="L207" s="66">
        <f t="shared" si="10"/>
        <v>10</v>
      </c>
    </row>
    <row r="208" spans="1:12">
      <c r="A208" s="66" t="s">
        <v>50</v>
      </c>
      <c r="B208" s="68" t="s">
        <v>66</v>
      </c>
      <c r="C208" s="66" t="s">
        <v>52</v>
      </c>
      <c r="D208" s="66" t="s">
        <v>53</v>
      </c>
      <c r="E208" s="66"/>
      <c r="F208" s="66"/>
      <c r="G208" s="66"/>
      <c r="H208" s="66"/>
      <c r="I208" s="66"/>
      <c r="J208" s="66">
        <v>8.6999999999999993</v>
      </c>
      <c r="K208" s="66">
        <v>1</v>
      </c>
      <c r="L208" s="66">
        <f t="shared" si="10"/>
        <v>8.6999999999999993</v>
      </c>
    </row>
    <row r="209" spans="1:12">
      <c r="A209" s="66" t="s">
        <v>50</v>
      </c>
      <c r="B209" s="68" t="s">
        <v>66</v>
      </c>
      <c r="C209" s="66" t="s">
        <v>52</v>
      </c>
      <c r="D209" s="66"/>
      <c r="E209" s="66" t="s">
        <v>53</v>
      </c>
      <c r="F209" s="66"/>
      <c r="G209" s="66"/>
      <c r="H209" s="66"/>
      <c r="I209" s="66"/>
      <c r="J209" s="66">
        <v>8.6999999999999993</v>
      </c>
      <c r="K209" s="66">
        <v>1</v>
      </c>
      <c r="L209" s="66">
        <f t="shared" si="10"/>
        <v>8.6999999999999993</v>
      </c>
    </row>
    <row r="210" spans="1:12">
      <c r="A210" s="66" t="s">
        <v>50</v>
      </c>
      <c r="B210" s="68" t="s">
        <v>66</v>
      </c>
      <c r="C210" s="66" t="s">
        <v>54</v>
      </c>
      <c r="D210" s="66" t="s">
        <v>53</v>
      </c>
      <c r="E210" s="66"/>
      <c r="F210" s="66"/>
      <c r="G210" s="66"/>
      <c r="H210" s="66"/>
      <c r="I210" s="66"/>
      <c r="J210" s="66">
        <v>1.7</v>
      </c>
      <c r="K210" s="66">
        <v>1</v>
      </c>
      <c r="L210" s="66">
        <f t="shared" si="10"/>
        <v>1.7</v>
      </c>
    </row>
    <row r="211" spans="1:12">
      <c r="A211" s="66" t="s">
        <v>50</v>
      </c>
      <c r="B211" s="68" t="s">
        <v>66</v>
      </c>
      <c r="C211" s="66" t="s">
        <v>54</v>
      </c>
      <c r="D211" s="66"/>
      <c r="E211" s="66" t="s">
        <v>53</v>
      </c>
      <c r="F211" s="66"/>
      <c r="G211" s="66"/>
      <c r="H211" s="66"/>
      <c r="I211" s="66"/>
      <c r="J211" s="66">
        <v>1.7</v>
      </c>
      <c r="K211" s="66">
        <v>1</v>
      </c>
      <c r="L211" s="66">
        <f t="shared" si="10"/>
        <v>1.7</v>
      </c>
    </row>
    <row r="212" spans="1:12">
      <c r="A212" s="66" t="s">
        <v>50</v>
      </c>
      <c r="B212" s="68" t="s">
        <v>66</v>
      </c>
      <c r="C212" s="66" t="s">
        <v>52</v>
      </c>
      <c r="D212" s="66" t="s">
        <v>53</v>
      </c>
      <c r="E212" s="66"/>
      <c r="F212" s="66"/>
      <c r="G212" s="66"/>
      <c r="H212" s="66"/>
      <c r="I212" s="66"/>
      <c r="J212" s="66">
        <v>5.6</v>
      </c>
      <c r="K212" s="66">
        <v>1</v>
      </c>
      <c r="L212" s="66">
        <f t="shared" si="10"/>
        <v>5.6</v>
      </c>
    </row>
    <row r="213" spans="1:12">
      <c r="A213" s="66" t="s">
        <v>50</v>
      </c>
      <c r="B213" s="68" t="s">
        <v>66</v>
      </c>
      <c r="C213" s="66" t="s">
        <v>52</v>
      </c>
      <c r="D213" s="66"/>
      <c r="E213" s="66" t="s">
        <v>53</v>
      </c>
      <c r="F213" s="66"/>
      <c r="G213" s="66"/>
      <c r="H213" s="66"/>
      <c r="I213" s="66"/>
      <c r="J213" s="66">
        <v>5.6</v>
      </c>
      <c r="K213" s="66">
        <v>1</v>
      </c>
      <c r="L213" s="66">
        <f t="shared" si="10"/>
        <v>5.6</v>
      </c>
    </row>
    <row r="214" spans="1:12">
      <c r="A214" s="66" t="s">
        <v>50</v>
      </c>
      <c r="B214" s="68" t="s">
        <v>66</v>
      </c>
      <c r="C214" s="66" t="s">
        <v>52</v>
      </c>
      <c r="D214" s="66" t="s">
        <v>53</v>
      </c>
      <c r="E214" s="66"/>
      <c r="F214" s="66"/>
      <c r="G214" s="66"/>
      <c r="H214" s="66"/>
      <c r="I214" s="66"/>
      <c r="J214" s="66">
        <v>7.3</v>
      </c>
      <c r="K214" s="66">
        <v>4</v>
      </c>
      <c r="L214" s="66">
        <f t="shared" si="10"/>
        <v>29.2</v>
      </c>
    </row>
    <row r="215" spans="1:12">
      <c r="A215" s="66" t="s">
        <v>50</v>
      </c>
      <c r="B215" s="68" t="s">
        <v>66</v>
      </c>
      <c r="C215" s="66" t="s">
        <v>52</v>
      </c>
      <c r="D215" s="66"/>
      <c r="E215" s="66" t="s">
        <v>53</v>
      </c>
      <c r="F215" s="66"/>
      <c r="G215" s="66"/>
      <c r="H215" s="66"/>
      <c r="I215" s="66"/>
      <c r="J215" s="66">
        <v>7.3</v>
      </c>
      <c r="K215" s="66">
        <v>4</v>
      </c>
      <c r="L215" s="66">
        <f t="shared" si="10"/>
        <v>29.2</v>
      </c>
    </row>
    <row r="216" spans="1:12">
      <c r="A216" s="66" t="s">
        <v>50</v>
      </c>
      <c r="B216" s="68" t="s">
        <v>66</v>
      </c>
      <c r="C216" s="74" t="s">
        <v>109</v>
      </c>
      <c r="D216" s="74" t="s">
        <v>8</v>
      </c>
      <c r="E216" s="66"/>
      <c r="F216" s="66"/>
      <c r="G216" s="74" t="s">
        <v>53</v>
      </c>
      <c r="H216" s="74"/>
      <c r="I216" s="74"/>
      <c r="J216" s="66">
        <v>30.6</v>
      </c>
      <c r="K216" s="66">
        <v>1</v>
      </c>
      <c r="L216" s="66">
        <f t="shared" si="10"/>
        <v>30.6</v>
      </c>
    </row>
    <row r="217" spans="1:12">
      <c r="A217" s="66" t="s">
        <v>50</v>
      </c>
      <c r="B217" s="68" t="s">
        <v>66</v>
      </c>
      <c r="C217" s="74" t="s">
        <v>109</v>
      </c>
      <c r="D217" s="66"/>
      <c r="E217" s="74" t="s">
        <v>9</v>
      </c>
      <c r="F217" s="66"/>
      <c r="G217" s="74" t="s">
        <v>53</v>
      </c>
      <c r="H217" s="74"/>
      <c r="I217" s="74"/>
      <c r="J217" s="66">
        <v>30.6</v>
      </c>
      <c r="K217" s="66">
        <v>1</v>
      </c>
      <c r="L217" s="66">
        <f t="shared" si="10"/>
        <v>30.6</v>
      </c>
    </row>
    <row r="218" spans="1:12">
      <c r="A218" s="66" t="s">
        <v>50</v>
      </c>
      <c r="B218" s="68" t="s">
        <v>66</v>
      </c>
      <c r="C218" s="74" t="s">
        <v>109</v>
      </c>
      <c r="D218" s="74" t="s">
        <v>8</v>
      </c>
      <c r="E218" s="66"/>
      <c r="F218" s="66"/>
      <c r="G218" s="74" t="s">
        <v>53</v>
      </c>
      <c r="H218" s="74"/>
      <c r="I218" s="74"/>
      <c r="J218" s="66">
        <v>15.6</v>
      </c>
      <c r="K218" s="66">
        <v>1</v>
      </c>
      <c r="L218" s="66">
        <f t="shared" ref="L218:L257" si="11">J218*K218</f>
        <v>15.6</v>
      </c>
    </row>
    <row r="219" spans="1:12">
      <c r="A219" s="66" t="s">
        <v>50</v>
      </c>
      <c r="B219" s="68" t="s">
        <v>66</v>
      </c>
      <c r="C219" s="74" t="s">
        <v>109</v>
      </c>
      <c r="D219" s="66"/>
      <c r="E219" s="74" t="s">
        <v>9</v>
      </c>
      <c r="F219" s="66"/>
      <c r="G219" s="74" t="s">
        <v>53</v>
      </c>
      <c r="H219" s="74"/>
      <c r="I219" s="74"/>
      <c r="J219" s="66">
        <v>15.6</v>
      </c>
      <c r="K219" s="66">
        <v>1</v>
      </c>
      <c r="L219" s="66">
        <f t="shared" si="11"/>
        <v>15.6</v>
      </c>
    </row>
    <row r="220" spans="1:12">
      <c r="A220" s="66" t="s">
        <v>50</v>
      </c>
      <c r="B220" s="68" t="s">
        <v>66</v>
      </c>
      <c r="C220" s="66" t="s">
        <v>69</v>
      </c>
      <c r="D220" s="66"/>
      <c r="E220" s="66"/>
      <c r="F220" s="66" t="s">
        <v>53</v>
      </c>
      <c r="G220" s="66"/>
      <c r="H220" s="66"/>
      <c r="I220" s="66"/>
      <c r="J220" s="66">
        <v>27.5</v>
      </c>
      <c r="K220" s="66">
        <v>1</v>
      </c>
      <c r="L220" s="66">
        <f t="shared" si="11"/>
        <v>27.5</v>
      </c>
    </row>
    <row r="221" spans="1:12">
      <c r="A221" s="66" t="s">
        <v>50</v>
      </c>
      <c r="B221" s="68" t="s">
        <v>66</v>
      </c>
      <c r="C221" s="74" t="s">
        <v>111</v>
      </c>
      <c r="D221" s="66"/>
      <c r="E221" s="66"/>
      <c r="F221" s="74" t="s">
        <v>47</v>
      </c>
      <c r="G221" s="74" t="s">
        <v>53</v>
      </c>
      <c r="H221" s="74"/>
      <c r="I221" s="74"/>
      <c r="J221" s="66">
        <v>10.4</v>
      </c>
      <c r="K221" s="66">
        <v>1</v>
      </c>
      <c r="L221" s="66">
        <f>(J221*2)*K221</f>
        <v>20.8</v>
      </c>
    </row>
    <row r="222" spans="1:12">
      <c r="A222" s="66" t="s">
        <v>50</v>
      </c>
      <c r="B222" s="68" t="s">
        <v>66</v>
      </c>
      <c r="C222" s="66" t="s">
        <v>69</v>
      </c>
      <c r="D222" s="66"/>
      <c r="E222" s="66"/>
      <c r="F222" s="66" t="s">
        <v>53</v>
      </c>
      <c r="G222" s="66"/>
      <c r="H222" s="66"/>
      <c r="I222" s="66"/>
      <c r="J222" s="66">
        <v>7.2</v>
      </c>
      <c r="K222" s="66">
        <v>1</v>
      </c>
      <c r="L222" s="66">
        <f t="shared" si="11"/>
        <v>7.2</v>
      </c>
    </row>
    <row r="223" spans="1:12">
      <c r="A223" s="66" t="s">
        <v>50</v>
      </c>
      <c r="B223" s="68" t="s">
        <v>66</v>
      </c>
      <c r="C223" s="66" t="s">
        <v>56</v>
      </c>
      <c r="D223" s="66"/>
      <c r="E223" s="66"/>
      <c r="F223" s="66" t="s">
        <v>53</v>
      </c>
      <c r="G223" s="66"/>
      <c r="H223" s="66"/>
      <c r="I223" s="66"/>
      <c r="J223" s="66">
        <v>3.7</v>
      </c>
      <c r="K223" s="66">
        <v>1</v>
      </c>
      <c r="L223" s="66">
        <f t="shared" si="11"/>
        <v>3.7</v>
      </c>
    </row>
    <row r="224" spans="1:12">
      <c r="A224" s="66" t="s">
        <v>50</v>
      </c>
      <c r="B224" s="68" t="s">
        <v>66</v>
      </c>
      <c r="C224" s="66" t="s">
        <v>52</v>
      </c>
      <c r="D224" s="66" t="s">
        <v>53</v>
      </c>
      <c r="E224" s="66"/>
      <c r="F224" s="66"/>
      <c r="G224" s="66"/>
      <c r="H224" s="66"/>
      <c r="I224" s="66"/>
      <c r="J224" s="66">
        <v>0.78</v>
      </c>
      <c r="K224" s="66">
        <v>15</v>
      </c>
      <c r="L224" s="66">
        <f t="shared" si="11"/>
        <v>11.700000000000001</v>
      </c>
    </row>
    <row r="225" spans="1:12">
      <c r="A225" s="66" t="s">
        <v>50</v>
      </c>
      <c r="B225" s="68" t="s">
        <v>66</v>
      </c>
      <c r="C225" s="66" t="s">
        <v>52</v>
      </c>
      <c r="D225" s="66"/>
      <c r="E225" s="66" t="s">
        <v>53</v>
      </c>
      <c r="F225" s="66"/>
      <c r="G225" s="66"/>
      <c r="H225" s="66"/>
      <c r="I225" s="66"/>
      <c r="J225" s="66">
        <v>0.78</v>
      </c>
      <c r="K225" s="66">
        <v>15</v>
      </c>
      <c r="L225" s="66">
        <f t="shared" si="11"/>
        <v>11.700000000000001</v>
      </c>
    </row>
    <row r="226" spans="1:12">
      <c r="A226" s="66" t="s">
        <v>50</v>
      </c>
      <c r="B226" s="68" t="s">
        <v>66</v>
      </c>
      <c r="C226" s="66" t="s">
        <v>94</v>
      </c>
      <c r="D226" s="74" t="s">
        <v>8</v>
      </c>
      <c r="E226" s="66"/>
      <c r="F226" s="66"/>
      <c r="G226" s="66"/>
      <c r="H226" s="66"/>
      <c r="I226" s="74" t="s">
        <v>53</v>
      </c>
      <c r="J226" s="66">
        <v>2</v>
      </c>
      <c r="K226" s="66">
        <v>1</v>
      </c>
      <c r="L226" s="66">
        <f t="shared" si="11"/>
        <v>2</v>
      </c>
    </row>
    <row r="227" spans="1:12">
      <c r="A227" s="66" t="s">
        <v>50</v>
      </c>
      <c r="B227" s="68" t="s">
        <v>66</v>
      </c>
      <c r="C227" s="66" t="s">
        <v>94</v>
      </c>
      <c r="D227" s="66"/>
      <c r="E227" s="74" t="s">
        <v>9</v>
      </c>
      <c r="F227" s="66"/>
      <c r="G227" s="66"/>
      <c r="H227" s="66"/>
      <c r="I227" s="74" t="s">
        <v>53</v>
      </c>
      <c r="J227" s="66">
        <v>2</v>
      </c>
      <c r="K227" s="66">
        <v>1</v>
      </c>
      <c r="L227" s="66">
        <f t="shared" si="11"/>
        <v>2</v>
      </c>
    </row>
    <row r="228" spans="1:12">
      <c r="A228" s="66" t="s">
        <v>50</v>
      </c>
      <c r="B228" s="68" t="s">
        <v>66</v>
      </c>
      <c r="C228" s="66" t="s">
        <v>94</v>
      </c>
      <c r="D228" s="66"/>
      <c r="E228" s="66"/>
      <c r="F228" s="74" t="s">
        <v>47</v>
      </c>
      <c r="G228" s="66"/>
      <c r="H228" s="66"/>
      <c r="I228" s="74" t="s">
        <v>53</v>
      </c>
      <c r="J228" s="66">
        <v>19</v>
      </c>
      <c r="K228" s="66">
        <v>1</v>
      </c>
      <c r="L228" s="66">
        <f>(J228*2)*K228</f>
        <v>38</v>
      </c>
    </row>
    <row r="229" spans="1:12">
      <c r="A229" s="66" t="s">
        <v>50</v>
      </c>
      <c r="B229" s="68" t="s">
        <v>66</v>
      </c>
      <c r="C229" s="66" t="s">
        <v>69</v>
      </c>
      <c r="D229" s="66"/>
      <c r="E229" s="66"/>
      <c r="F229" s="66" t="s">
        <v>53</v>
      </c>
      <c r="G229" s="66"/>
      <c r="H229" s="66"/>
      <c r="I229" s="66"/>
      <c r="J229" s="66">
        <v>13.8</v>
      </c>
      <c r="K229" s="66">
        <v>1</v>
      </c>
      <c r="L229" s="66">
        <f t="shared" si="11"/>
        <v>13.8</v>
      </c>
    </row>
    <row r="230" spans="1:12">
      <c r="A230" s="66" t="s">
        <v>50</v>
      </c>
      <c r="B230" s="68" t="s">
        <v>66</v>
      </c>
      <c r="C230" s="66" t="s">
        <v>95</v>
      </c>
      <c r="D230" s="66" t="s">
        <v>53</v>
      </c>
      <c r="E230" s="66"/>
      <c r="F230" s="66"/>
      <c r="G230" s="66"/>
      <c r="H230" s="66"/>
      <c r="I230" s="66"/>
      <c r="J230" s="66">
        <v>7</v>
      </c>
      <c r="K230" s="66">
        <v>1</v>
      </c>
      <c r="L230" s="66">
        <f t="shared" si="11"/>
        <v>7</v>
      </c>
    </row>
    <row r="231" spans="1:12">
      <c r="A231" s="66" t="s">
        <v>50</v>
      </c>
      <c r="B231" s="68" t="s">
        <v>66</v>
      </c>
      <c r="C231" s="66" t="s">
        <v>95</v>
      </c>
      <c r="D231" s="66"/>
      <c r="E231" s="66" t="s">
        <v>53</v>
      </c>
      <c r="F231" s="66"/>
      <c r="G231" s="66"/>
      <c r="H231" s="66"/>
      <c r="I231" s="66"/>
      <c r="J231" s="66">
        <v>7</v>
      </c>
      <c r="K231" s="66">
        <v>1</v>
      </c>
      <c r="L231" s="66">
        <f t="shared" si="11"/>
        <v>7</v>
      </c>
    </row>
    <row r="232" spans="1:12">
      <c r="A232" s="66" t="s">
        <v>50</v>
      </c>
      <c r="B232" s="68" t="s">
        <v>66</v>
      </c>
      <c r="C232" s="66" t="s">
        <v>69</v>
      </c>
      <c r="D232" s="66"/>
      <c r="E232" s="66"/>
      <c r="F232" s="66" t="s">
        <v>53</v>
      </c>
      <c r="G232" s="66"/>
      <c r="H232" s="66"/>
      <c r="I232" s="66"/>
      <c r="J232" s="66">
        <v>3.8</v>
      </c>
      <c r="K232" s="66">
        <v>1</v>
      </c>
      <c r="L232" s="66">
        <f t="shared" si="11"/>
        <v>3.8</v>
      </c>
    </row>
    <row r="233" spans="1:12">
      <c r="A233" s="66" t="s">
        <v>50</v>
      </c>
      <c r="B233" s="68" t="s">
        <v>66</v>
      </c>
      <c r="C233" s="66" t="s">
        <v>52</v>
      </c>
      <c r="D233" s="66" t="s">
        <v>53</v>
      </c>
      <c r="E233" s="66"/>
      <c r="F233" s="66"/>
      <c r="G233" s="66"/>
      <c r="H233" s="66"/>
      <c r="I233" s="66"/>
      <c r="J233" s="66">
        <v>3.5</v>
      </c>
      <c r="K233" s="66">
        <v>1</v>
      </c>
      <c r="L233" s="66">
        <f t="shared" si="11"/>
        <v>3.5</v>
      </c>
    </row>
    <row r="234" spans="1:12">
      <c r="A234" s="66" t="s">
        <v>50</v>
      </c>
      <c r="B234" s="68" t="s">
        <v>66</v>
      </c>
      <c r="C234" s="66" t="s">
        <v>52</v>
      </c>
      <c r="D234" s="66"/>
      <c r="E234" s="66" t="s">
        <v>53</v>
      </c>
      <c r="F234" s="66"/>
      <c r="G234" s="66"/>
      <c r="H234" s="66"/>
      <c r="I234" s="66"/>
      <c r="J234" s="66">
        <v>3.5</v>
      </c>
      <c r="K234" s="66">
        <v>1</v>
      </c>
      <c r="L234" s="66">
        <f t="shared" si="11"/>
        <v>3.5</v>
      </c>
    </row>
    <row r="235" spans="1:12">
      <c r="A235" s="66" t="s">
        <v>50</v>
      </c>
      <c r="B235" s="68" t="s">
        <v>66</v>
      </c>
      <c r="C235" s="66" t="s">
        <v>96</v>
      </c>
      <c r="D235" s="66"/>
      <c r="E235" s="66"/>
      <c r="F235" s="74" t="s">
        <v>47</v>
      </c>
      <c r="G235" s="66"/>
      <c r="H235" s="66"/>
      <c r="I235" s="74" t="s">
        <v>53</v>
      </c>
      <c r="J235" s="66">
        <v>3</v>
      </c>
      <c r="K235" s="66">
        <v>1</v>
      </c>
      <c r="L235" s="66">
        <f>(J235*2)*K235</f>
        <v>6</v>
      </c>
    </row>
    <row r="236" spans="1:12">
      <c r="A236" s="66" t="s">
        <v>50</v>
      </c>
      <c r="B236" s="68" t="s">
        <v>66</v>
      </c>
      <c r="C236" s="66" t="s">
        <v>69</v>
      </c>
      <c r="D236" s="66"/>
      <c r="E236" s="66"/>
      <c r="F236" s="66" t="s">
        <v>53</v>
      </c>
      <c r="G236" s="66"/>
      <c r="H236" s="66"/>
      <c r="I236" s="66"/>
      <c r="J236" s="66">
        <v>2</v>
      </c>
      <c r="K236" s="66">
        <v>1</v>
      </c>
      <c r="L236" s="66">
        <f t="shared" si="11"/>
        <v>2</v>
      </c>
    </row>
    <row r="237" spans="1:12">
      <c r="A237" s="66" t="s">
        <v>50</v>
      </c>
      <c r="B237" s="68" t="s">
        <v>66</v>
      </c>
      <c r="C237" s="66" t="s">
        <v>97</v>
      </c>
      <c r="D237" s="66" t="s">
        <v>53</v>
      </c>
      <c r="E237" s="66"/>
      <c r="F237" s="66"/>
      <c r="G237" s="66"/>
      <c r="H237" s="66"/>
      <c r="I237" s="66"/>
      <c r="J237" s="66">
        <v>43.2</v>
      </c>
      <c r="K237" s="66">
        <v>1</v>
      </c>
      <c r="L237" s="66">
        <f t="shared" si="11"/>
        <v>43.2</v>
      </c>
    </row>
    <row r="238" spans="1:12">
      <c r="A238" s="66" t="s">
        <v>50</v>
      </c>
      <c r="B238" s="68" t="s">
        <v>66</v>
      </c>
      <c r="C238" s="66" t="s">
        <v>97</v>
      </c>
      <c r="D238" s="66"/>
      <c r="E238" s="66" t="s">
        <v>53</v>
      </c>
      <c r="F238" s="66"/>
      <c r="G238" s="66"/>
      <c r="H238" s="66"/>
      <c r="I238" s="66"/>
      <c r="J238" s="66">
        <v>43.2</v>
      </c>
      <c r="K238" s="66">
        <v>1</v>
      </c>
      <c r="L238" s="66">
        <f t="shared" si="11"/>
        <v>43.2</v>
      </c>
    </row>
    <row r="239" spans="1:12">
      <c r="A239" s="66" t="s">
        <v>50</v>
      </c>
      <c r="B239" s="68" t="s">
        <v>66</v>
      </c>
      <c r="C239" s="66" t="s">
        <v>79</v>
      </c>
      <c r="D239" s="66" t="s">
        <v>53</v>
      </c>
      <c r="E239" s="66"/>
      <c r="F239" s="66"/>
      <c r="G239" s="66"/>
      <c r="H239" s="66"/>
      <c r="I239" s="66"/>
      <c r="J239" s="66">
        <v>12.8</v>
      </c>
      <c r="K239" s="66">
        <v>1</v>
      </c>
      <c r="L239" s="66">
        <f t="shared" si="11"/>
        <v>12.8</v>
      </c>
    </row>
    <row r="240" spans="1:12">
      <c r="A240" s="66" t="s">
        <v>50</v>
      </c>
      <c r="B240" s="68" t="s">
        <v>66</v>
      </c>
      <c r="C240" s="66" t="s">
        <v>79</v>
      </c>
      <c r="D240" s="66"/>
      <c r="E240" s="66" t="s">
        <v>53</v>
      </c>
      <c r="F240" s="66"/>
      <c r="G240" s="66"/>
      <c r="H240" s="66"/>
      <c r="I240" s="66"/>
      <c r="J240" s="66">
        <v>12.8</v>
      </c>
      <c r="K240" s="66">
        <v>1</v>
      </c>
      <c r="L240" s="66">
        <f t="shared" si="11"/>
        <v>12.8</v>
      </c>
    </row>
    <row r="241" spans="1:12">
      <c r="A241" s="66" t="s">
        <v>50</v>
      </c>
      <c r="B241" s="68" t="s">
        <v>66</v>
      </c>
      <c r="C241" s="66" t="s">
        <v>79</v>
      </c>
      <c r="D241" s="66"/>
      <c r="E241" s="66"/>
      <c r="F241" s="66" t="s">
        <v>53</v>
      </c>
      <c r="G241" s="66"/>
      <c r="H241" s="66"/>
      <c r="I241" s="66"/>
      <c r="J241" s="66">
        <v>5.8</v>
      </c>
      <c r="K241" s="66">
        <v>1</v>
      </c>
      <c r="L241" s="66">
        <f t="shared" si="11"/>
        <v>5.8</v>
      </c>
    </row>
    <row r="242" spans="1:12">
      <c r="A242" s="66" t="s">
        <v>50</v>
      </c>
      <c r="B242" s="68" t="s">
        <v>66</v>
      </c>
      <c r="C242" s="66" t="s">
        <v>52</v>
      </c>
      <c r="D242" s="66" t="s">
        <v>53</v>
      </c>
      <c r="E242" s="66"/>
      <c r="F242" s="66"/>
      <c r="G242" s="66"/>
      <c r="H242" s="66"/>
      <c r="I242" s="66"/>
      <c r="J242" s="66">
        <v>28.5</v>
      </c>
      <c r="K242" s="66">
        <v>1</v>
      </c>
      <c r="L242" s="66">
        <f t="shared" si="11"/>
        <v>28.5</v>
      </c>
    </row>
    <row r="243" spans="1:12">
      <c r="A243" s="66" t="s">
        <v>50</v>
      </c>
      <c r="B243" s="68" t="s">
        <v>66</v>
      </c>
      <c r="C243" s="66" t="s">
        <v>52</v>
      </c>
      <c r="D243" s="66"/>
      <c r="E243" s="66" t="s">
        <v>53</v>
      </c>
      <c r="F243" s="66"/>
      <c r="G243" s="66"/>
      <c r="H243" s="66"/>
      <c r="I243" s="66"/>
      <c r="J243" s="66">
        <v>28.5</v>
      </c>
      <c r="K243" s="66">
        <v>1</v>
      </c>
      <c r="L243" s="66">
        <f t="shared" si="11"/>
        <v>28.5</v>
      </c>
    </row>
    <row r="244" spans="1:12">
      <c r="A244" s="66" t="s">
        <v>50</v>
      </c>
      <c r="B244" s="68" t="s">
        <v>66</v>
      </c>
      <c r="C244" s="66" t="s">
        <v>69</v>
      </c>
      <c r="D244" s="66"/>
      <c r="E244" s="66"/>
      <c r="F244" s="66" t="s">
        <v>53</v>
      </c>
      <c r="G244" s="66"/>
      <c r="H244" s="66"/>
      <c r="I244" s="66"/>
      <c r="J244" s="66">
        <v>6.5</v>
      </c>
      <c r="K244" s="66">
        <v>1</v>
      </c>
      <c r="L244" s="66">
        <f t="shared" si="11"/>
        <v>6.5</v>
      </c>
    </row>
    <row r="245" spans="1:12">
      <c r="A245" s="66" t="s">
        <v>50</v>
      </c>
      <c r="B245" s="68" t="s">
        <v>66</v>
      </c>
      <c r="C245" s="66" t="s">
        <v>98</v>
      </c>
      <c r="D245" s="66" t="s">
        <v>53</v>
      </c>
      <c r="E245" s="66"/>
      <c r="F245" s="66"/>
      <c r="G245" s="66"/>
      <c r="H245" s="66"/>
      <c r="I245" s="66"/>
      <c r="J245" s="66">
        <v>1.5</v>
      </c>
      <c r="K245" s="66">
        <v>6</v>
      </c>
      <c r="L245" s="66">
        <f t="shared" si="11"/>
        <v>9</v>
      </c>
    </row>
    <row r="246" spans="1:12">
      <c r="A246" s="66" t="s">
        <v>50</v>
      </c>
      <c r="B246" s="68" t="s">
        <v>66</v>
      </c>
      <c r="C246" s="66" t="s">
        <v>98</v>
      </c>
      <c r="D246" s="66"/>
      <c r="E246" s="66" t="s">
        <v>53</v>
      </c>
      <c r="F246" s="66"/>
      <c r="G246" s="66"/>
      <c r="H246" s="66"/>
      <c r="I246" s="66"/>
      <c r="J246" s="66">
        <v>1.5</v>
      </c>
      <c r="K246" s="66">
        <v>6</v>
      </c>
      <c r="L246" s="66">
        <f t="shared" si="11"/>
        <v>9</v>
      </c>
    </row>
    <row r="247" spans="1:12">
      <c r="A247" s="66" t="s">
        <v>50</v>
      </c>
      <c r="B247" s="68" t="s">
        <v>66</v>
      </c>
      <c r="C247" s="66" t="s">
        <v>99</v>
      </c>
      <c r="D247" s="66" t="s">
        <v>53</v>
      </c>
      <c r="E247" s="66"/>
      <c r="F247" s="66"/>
      <c r="G247" s="66"/>
      <c r="H247" s="66"/>
      <c r="I247" s="66"/>
      <c r="J247" s="66">
        <v>28.5</v>
      </c>
      <c r="K247" s="66">
        <v>1</v>
      </c>
      <c r="L247" s="66">
        <f t="shared" si="11"/>
        <v>28.5</v>
      </c>
    </row>
    <row r="248" spans="1:12">
      <c r="A248" s="66" t="s">
        <v>50</v>
      </c>
      <c r="B248" s="68" t="s">
        <v>66</v>
      </c>
      <c r="C248" s="66" t="s">
        <v>99</v>
      </c>
      <c r="D248" s="66"/>
      <c r="E248" s="66" t="s">
        <v>53</v>
      </c>
      <c r="F248" s="66"/>
      <c r="G248" s="66"/>
      <c r="H248" s="66"/>
      <c r="I248" s="66"/>
      <c r="J248" s="66">
        <v>28.5</v>
      </c>
      <c r="K248" s="66">
        <v>1</v>
      </c>
      <c r="L248" s="66">
        <f t="shared" si="11"/>
        <v>28.5</v>
      </c>
    </row>
    <row r="249" spans="1:12">
      <c r="A249" s="66" t="s">
        <v>50</v>
      </c>
      <c r="B249" s="68" t="s">
        <v>66</v>
      </c>
      <c r="C249" s="66" t="s">
        <v>100</v>
      </c>
      <c r="D249" s="66"/>
      <c r="E249" s="66" t="s">
        <v>53</v>
      </c>
      <c r="F249" s="66"/>
      <c r="G249" s="66"/>
      <c r="H249" s="66"/>
      <c r="I249" s="66"/>
      <c r="J249" s="66">
        <v>18</v>
      </c>
      <c r="K249" s="66">
        <v>1</v>
      </c>
      <c r="L249" s="66">
        <f t="shared" si="11"/>
        <v>18</v>
      </c>
    </row>
    <row r="250" spans="1:12">
      <c r="A250" s="66" t="s">
        <v>50</v>
      </c>
      <c r="B250" s="68" t="s">
        <v>66</v>
      </c>
      <c r="C250" s="66" t="s">
        <v>100</v>
      </c>
      <c r="D250" s="66"/>
      <c r="E250" s="66" t="s">
        <v>53</v>
      </c>
      <c r="F250" s="66"/>
      <c r="G250" s="66"/>
      <c r="H250" s="66"/>
      <c r="I250" s="66"/>
      <c r="J250" s="66">
        <v>15.5</v>
      </c>
      <c r="K250" s="66">
        <v>2</v>
      </c>
      <c r="L250" s="66">
        <f t="shared" si="11"/>
        <v>31</v>
      </c>
    </row>
    <row r="251" spans="1:12">
      <c r="A251" s="66" t="s">
        <v>50</v>
      </c>
      <c r="B251" s="68" t="s">
        <v>101</v>
      </c>
      <c r="C251" s="66" t="s">
        <v>55</v>
      </c>
      <c r="D251" s="74" t="s">
        <v>8</v>
      </c>
      <c r="E251" s="66"/>
      <c r="F251" s="66"/>
      <c r="G251" s="66"/>
      <c r="H251" s="74" t="s">
        <v>189</v>
      </c>
      <c r="I251" s="74"/>
      <c r="J251" s="66">
        <v>2</v>
      </c>
      <c r="K251" s="66">
        <v>24</v>
      </c>
      <c r="L251" s="66">
        <f t="shared" si="11"/>
        <v>48</v>
      </c>
    </row>
    <row r="252" spans="1:12">
      <c r="A252" s="66" t="s">
        <v>50</v>
      </c>
      <c r="B252" s="68" t="s">
        <v>101</v>
      </c>
      <c r="C252" s="66" t="s">
        <v>55</v>
      </c>
      <c r="D252" s="66"/>
      <c r="E252" s="74" t="s">
        <v>53</v>
      </c>
      <c r="F252" s="66"/>
      <c r="G252" s="66"/>
      <c r="H252" s="74"/>
      <c r="I252" s="74"/>
      <c r="J252" s="66">
        <v>2</v>
      </c>
      <c r="K252" s="66">
        <v>24</v>
      </c>
      <c r="L252" s="66">
        <f t="shared" si="11"/>
        <v>48</v>
      </c>
    </row>
    <row r="253" spans="1:12">
      <c r="A253" s="66" t="s">
        <v>50</v>
      </c>
      <c r="B253" s="68" t="s">
        <v>101</v>
      </c>
      <c r="C253" s="66" t="s">
        <v>55</v>
      </c>
      <c r="D253" s="74" t="s">
        <v>8</v>
      </c>
      <c r="E253" s="66"/>
      <c r="F253" s="66"/>
      <c r="G253" s="66"/>
      <c r="H253" s="74" t="s">
        <v>189</v>
      </c>
      <c r="I253" s="74"/>
      <c r="J253" s="66">
        <v>2</v>
      </c>
      <c r="K253" s="66">
        <v>18</v>
      </c>
      <c r="L253" s="66">
        <f t="shared" si="11"/>
        <v>36</v>
      </c>
    </row>
    <row r="254" spans="1:12">
      <c r="A254" s="66" t="s">
        <v>50</v>
      </c>
      <c r="B254" s="68" t="s">
        <v>101</v>
      </c>
      <c r="C254" s="66" t="s">
        <v>55</v>
      </c>
      <c r="D254" s="66"/>
      <c r="E254" s="74" t="s">
        <v>53</v>
      </c>
      <c r="F254" s="66"/>
      <c r="G254" s="66"/>
      <c r="H254" s="74"/>
      <c r="I254" s="74"/>
      <c r="J254" s="66">
        <v>2</v>
      </c>
      <c r="K254" s="66">
        <v>18</v>
      </c>
      <c r="L254" s="66">
        <f t="shared" si="11"/>
        <v>36</v>
      </c>
    </row>
    <row r="255" spans="1:12">
      <c r="A255" s="66" t="s">
        <v>50</v>
      </c>
      <c r="B255" s="68" t="s">
        <v>66</v>
      </c>
      <c r="C255" s="66" t="s">
        <v>102</v>
      </c>
      <c r="D255" s="74" t="s">
        <v>8</v>
      </c>
      <c r="E255" s="66"/>
      <c r="F255" s="66"/>
      <c r="G255" s="66"/>
      <c r="H255" s="74" t="s">
        <v>189</v>
      </c>
      <c r="I255" s="74"/>
      <c r="J255" s="66">
        <v>6.5</v>
      </c>
      <c r="K255" s="66">
        <v>6</v>
      </c>
      <c r="L255" s="66">
        <f t="shared" si="11"/>
        <v>39</v>
      </c>
    </row>
    <row r="256" spans="1:12">
      <c r="A256" s="66" t="s">
        <v>50</v>
      </c>
      <c r="B256" s="68" t="s">
        <v>66</v>
      </c>
      <c r="C256" s="66" t="s">
        <v>102</v>
      </c>
      <c r="D256" s="66"/>
      <c r="E256" s="74" t="s">
        <v>9</v>
      </c>
      <c r="F256" s="66"/>
      <c r="G256" s="66"/>
      <c r="H256" s="66"/>
      <c r="I256" s="74" t="s">
        <v>53</v>
      </c>
      <c r="J256" s="66">
        <v>6.5</v>
      </c>
      <c r="K256" s="66">
        <v>6</v>
      </c>
      <c r="L256" s="66">
        <f t="shared" si="11"/>
        <v>39</v>
      </c>
    </row>
    <row r="257" spans="1:12">
      <c r="A257" s="66" t="s">
        <v>50</v>
      </c>
      <c r="B257" s="68" t="s">
        <v>66</v>
      </c>
      <c r="C257" s="66" t="s">
        <v>102</v>
      </c>
      <c r="D257" s="66"/>
      <c r="E257" s="74" t="s">
        <v>9</v>
      </c>
      <c r="F257" s="66"/>
      <c r="G257" s="66"/>
      <c r="H257" s="66"/>
      <c r="I257" s="74" t="s">
        <v>53</v>
      </c>
      <c r="J257" s="66">
        <v>7.2</v>
      </c>
      <c r="K257" s="66">
        <v>3</v>
      </c>
      <c r="L257" s="66">
        <f t="shared" si="11"/>
        <v>21.6</v>
      </c>
    </row>
    <row r="258" spans="1:12">
      <c r="A258" s="162" t="s">
        <v>103</v>
      </c>
      <c r="B258" s="163"/>
      <c r="C258" s="163"/>
      <c r="D258" s="163"/>
      <c r="E258" s="163"/>
      <c r="F258" s="163"/>
      <c r="G258" s="163"/>
      <c r="H258" s="163"/>
      <c r="I258" s="163"/>
      <c r="J258" s="163"/>
      <c r="K258" s="164"/>
      <c r="L258" s="66">
        <f>SUM(L4:L257)</f>
        <v>5049.2000000000016</v>
      </c>
    </row>
    <row r="261" spans="1:12">
      <c r="B261" s="168" t="s">
        <v>9</v>
      </c>
      <c r="C261" s="165" t="s">
        <v>192</v>
      </c>
      <c r="D261" s="166"/>
      <c r="E261" s="166"/>
      <c r="F261" s="166"/>
      <c r="G261" s="166"/>
      <c r="H261" s="170" t="s">
        <v>191</v>
      </c>
      <c r="I261" s="171"/>
      <c r="J261" s="128">
        <v>48</v>
      </c>
      <c r="K261" s="172">
        <v>1</v>
      </c>
      <c r="L261" s="172">
        <f>J261*K261</f>
        <v>48</v>
      </c>
    </row>
    <row r="262" spans="1:12">
      <c r="B262" s="169"/>
      <c r="C262" s="167"/>
      <c r="D262" s="167"/>
      <c r="E262" s="167"/>
      <c r="F262" s="167"/>
      <c r="G262" s="167"/>
      <c r="H262" s="169"/>
      <c r="I262" s="169"/>
      <c r="J262" s="129"/>
      <c r="K262" s="169"/>
      <c r="L262" s="169"/>
    </row>
  </sheetData>
  <autoFilter ref="A3:L258" xr:uid="{00000000-0009-0000-0000-000003000000}"/>
  <mergeCells count="7">
    <mergeCell ref="A2:L2"/>
    <mergeCell ref="A258:K258"/>
    <mergeCell ref="C261:G262"/>
    <mergeCell ref="B261:B262"/>
    <mergeCell ref="H261:I262"/>
    <mergeCell ref="K261:K262"/>
    <mergeCell ref="L261:L262"/>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V63"/>
  <sheetViews>
    <sheetView topLeftCell="B1" workbookViewId="0">
      <selection activeCell="L9" sqref="L9:L10"/>
    </sheetView>
  </sheetViews>
  <sheetFormatPr defaultColWidth="8" defaultRowHeight="12"/>
  <cols>
    <col min="1" max="1" width="25.28515625" style="32" bestFit="1" customWidth="1"/>
    <col min="2" max="2" width="4.5703125" style="31" bestFit="1" customWidth="1"/>
    <col min="3" max="3" width="5.42578125" style="32" bestFit="1" customWidth="1"/>
    <col min="4" max="4" width="9" style="32" bestFit="1" customWidth="1"/>
    <col min="5" max="5" width="9.42578125" style="32" bestFit="1" customWidth="1"/>
    <col min="6" max="6" width="8.140625" style="32" bestFit="1" customWidth="1"/>
    <col min="7" max="8" width="6.7109375" style="32" customWidth="1"/>
    <col min="9" max="9" width="15.5703125" style="32" hidden="1" customWidth="1"/>
    <col min="10" max="10" width="9.28515625" style="32" customWidth="1"/>
    <col min="11" max="11" width="4.140625" style="32" bestFit="1" customWidth="1"/>
    <col min="12" max="12" width="13.140625" style="33" bestFit="1" customWidth="1"/>
    <col min="13" max="13" width="11" style="33" customWidth="1"/>
    <col min="14" max="14" width="25.5703125" style="34" bestFit="1" customWidth="1"/>
    <col min="15" max="15" width="9.140625" style="34" bestFit="1" customWidth="1"/>
    <col min="16" max="16" width="8" style="32"/>
    <col min="17" max="17" width="14.140625" style="32" bestFit="1" customWidth="1"/>
    <col min="18" max="18" width="23.42578125" style="32" bestFit="1" customWidth="1"/>
    <col min="19" max="19" width="23.85546875" style="32" bestFit="1" customWidth="1"/>
    <col min="20" max="20" width="30" style="32" bestFit="1" customWidth="1"/>
    <col min="21" max="21" width="9.42578125" style="32" bestFit="1" customWidth="1"/>
    <col min="22" max="22" width="16" style="32" bestFit="1" customWidth="1"/>
    <col min="23" max="16384" width="8" style="32"/>
  </cols>
  <sheetData>
    <row r="1" spans="1:22" ht="17.100000000000001" customHeight="1">
      <c r="A1" s="30" t="s">
        <v>114</v>
      </c>
    </row>
    <row r="2" spans="1:22" ht="17.100000000000001" customHeight="1">
      <c r="A2" s="35" t="s">
        <v>19</v>
      </c>
      <c r="B2" s="36" t="s">
        <v>20</v>
      </c>
      <c r="C2" s="35" t="s">
        <v>21</v>
      </c>
      <c r="D2" s="35" t="s">
        <v>22</v>
      </c>
      <c r="E2" s="35" t="s">
        <v>23</v>
      </c>
      <c r="F2" s="35" t="s">
        <v>24</v>
      </c>
      <c r="G2" s="37" t="s">
        <v>25</v>
      </c>
      <c r="H2" s="35" t="s">
        <v>26</v>
      </c>
      <c r="I2" s="35" t="s">
        <v>27</v>
      </c>
      <c r="J2" s="35" t="s">
        <v>28</v>
      </c>
      <c r="K2" s="38" t="s">
        <v>29</v>
      </c>
      <c r="L2" s="35" t="s">
        <v>38</v>
      </c>
      <c r="M2" s="35" t="s">
        <v>37</v>
      </c>
      <c r="N2" s="39" t="s">
        <v>30</v>
      </c>
      <c r="O2" s="40" t="s">
        <v>137</v>
      </c>
      <c r="P2" s="40" t="s">
        <v>9</v>
      </c>
      <c r="Q2" s="40" t="s">
        <v>143</v>
      </c>
      <c r="R2" s="40" t="s">
        <v>138</v>
      </c>
      <c r="S2" s="40" t="s">
        <v>139</v>
      </c>
      <c r="T2" s="40" t="s">
        <v>142</v>
      </c>
      <c r="U2" s="40" t="s">
        <v>140</v>
      </c>
      <c r="V2" s="40" t="s">
        <v>141</v>
      </c>
    </row>
    <row r="3" spans="1:22" ht="17.100000000000001" customHeight="1">
      <c r="A3" s="41" t="s">
        <v>115</v>
      </c>
      <c r="B3" s="42"/>
      <c r="C3" s="41"/>
      <c r="D3" s="43">
        <v>1.5</v>
      </c>
      <c r="E3" s="43">
        <v>2.06</v>
      </c>
      <c r="F3" s="44">
        <v>21</v>
      </c>
      <c r="G3" s="45">
        <v>21</v>
      </c>
      <c r="H3" s="56">
        <v>21</v>
      </c>
      <c r="I3" s="57"/>
      <c r="J3" s="46"/>
      <c r="K3" s="58"/>
      <c r="L3" s="47">
        <f t="shared" ref="L3:L8" si="0">IF(H3=0,"",(D3*E3)*F3)</f>
        <v>64.89</v>
      </c>
      <c r="M3" s="47">
        <f>L3*2</f>
        <v>129.78</v>
      </c>
      <c r="N3" s="48" t="s">
        <v>116</v>
      </c>
      <c r="O3" s="132" t="s">
        <v>53</v>
      </c>
      <c r="P3" s="132" t="s">
        <v>53</v>
      </c>
      <c r="Q3" s="132"/>
      <c r="R3" s="132"/>
      <c r="S3" s="132"/>
      <c r="T3" s="48"/>
      <c r="U3" s="48"/>
      <c r="V3" s="48"/>
    </row>
    <row r="4" spans="1:22" ht="17.100000000000001" customHeight="1">
      <c r="A4" s="41" t="s">
        <v>115</v>
      </c>
      <c r="B4" s="42"/>
      <c r="C4" s="41"/>
      <c r="D4" s="43">
        <v>1.3</v>
      </c>
      <c r="E4" s="43">
        <v>1.51</v>
      </c>
      <c r="F4" s="44">
        <v>1</v>
      </c>
      <c r="G4" s="45">
        <v>1</v>
      </c>
      <c r="H4" s="56">
        <v>1</v>
      </c>
      <c r="I4" s="57"/>
      <c r="J4" s="46"/>
      <c r="K4" s="58"/>
      <c r="L4" s="47">
        <f t="shared" si="0"/>
        <v>1.9630000000000001</v>
      </c>
      <c r="M4" s="47">
        <f t="shared" ref="M4:M62" si="1">L4*2</f>
        <v>3.9260000000000002</v>
      </c>
      <c r="N4" s="48" t="s">
        <v>116</v>
      </c>
      <c r="O4" s="132" t="s">
        <v>53</v>
      </c>
      <c r="P4" s="132" t="s">
        <v>53</v>
      </c>
      <c r="Q4" s="132"/>
      <c r="R4" s="132"/>
      <c r="S4" s="132"/>
      <c r="T4" s="48"/>
      <c r="U4" s="48"/>
      <c r="V4" s="48"/>
    </row>
    <row r="5" spans="1:22" ht="17.100000000000001" customHeight="1">
      <c r="A5" s="41" t="s">
        <v>115</v>
      </c>
      <c r="B5" s="42"/>
      <c r="C5" s="41"/>
      <c r="D5" s="43">
        <v>1.99</v>
      </c>
      <c r="E5" s="43">
        <v>0.88</v>
      </c>
      <c r="F5" s="44">
        <v>1</v>
      </c>
      <c r="G5" s="45">
        <v>1</v>
      </c>
      <c r="H5" s="56">
        <v>1</v>
      </c>
      <c r="I5" s="57"/>
      <c r="J5" s="46"/>
      <c r="K5" s="58"/>
      <c r="L5" s="47">
        <f t="shared" si="0"/>
        <v>1.7512000000000001</v>
      </c>
      <c r="M5" s="47">
        <f t="shared" si="1"/>
        <v>3.5024000000000002</v>
      </c>
      <c r="N5" s="48" t="s">
        <v>117</v>
      </c>
      <c r="O5" s="48" t="s">
        <v>53</v>
      </c>
      <c r="P5" s="48" t="s">
        <v>53</v>
      </c>
      <c r="Q5" s="48"/>
      <c r="R5" s="48"/>
      <c r="S5" s="48"/>
      <c r="T5" s="48"/>
      <c r="U5" s="48"/>
      <c r="V5" s="48"/>
    </row>
    <row r="6" spans="1:22" ht="17.100000000000001" customHeight="1">
      <c r="A6" s="41" t="s">
        <v>115</v>
      </c>
      <c r="B6" s="42"/>
      <c r="C6" s="41"/>
      <c r="D6" s="43">
        <v>1.5</v>
      </c>
      <c r="E6" s="43">
        <v>2.39</v>
      </c>
      <c r="F6" s="44">
        <v>128</v>
      </c>
      <c r="G6" s="45">
        <v>128</v>
      </c>
      <c r="H6" s="56">
        <v>128</v>
      </c>
      <c r="I6" s="57"/>
      <c r="J6" s="46"/>
      <c r="K6" s="58"/>
      <c r="L6" s="47">
        <f t="shared" si="0"/>
        <v>458.88</v>
      </c>
      <c r="M6" s="47">
        <f t="shared" si="1"/>
        <v>917.76</v>
      </c>
      <c r="N6" s="48" t="s">
        <v>118</v>
      </c>
      <c r="O6" s="48"/>
      <c r="P6" s="48"/>
      <c r="Q6" s="48"/>
      <c r="R6" s="48" t="s">
        <v>53</v>
      </c>
      <c r="S6" s="48" t="s">
        <v>53</v>
      </c>
      <c r="T6" s="48"/>
      <c r="U6" s="48"/>
      <c r="V6" s="48"/>
    </row>
    <row r="7" spans="1:22" ht="17.100000000000001" customHeight="1">
      <c r="A7" s="41" t="s">
        <v>115</v>
      </c>
      <c r="B7" s="42"/>
      <c r="C7" s="41"/>
      <c r="D7" s="43">
        <v>5.2</v>
      </c>
      <c r="E7" s="43">
        <v>1.86</v>
      </c>
      <c r="F7" s="44">
        <v>16</v>
      </c>
      <c r="G7" s="45">
        <v>16</v>
      </c>
      <c r="H7" s="56">
        <v>16</v>
      </c>
      <c r="I7" s="57"/>
      <c r="J7" s="46"/>
      <c r="K7" s="58"/>
      <c r="L7" s="47">
        <f t="shared" si="0"/>
        <v>154.75200000000001</v>
      </c>
      <c r="M7" s="47">
        <f t="shared" si="1"/>
        <v>309.50400000000002</v>
      </c>
      <c r="N7" s="48" t="s">
        <v>118</v>
      </c>
      <c r="O7" s="48"/>
      <c r="P7" s="48"/>
      <c r="Q7" s="48"/>
      <c r="R7" s="48" t="s">
        <v>53</v>
      </c>
      <c r="S7" s="48" t="s">
        <v>53</v>
      </c>
      <c r="T7" s="48"/>
      <c r="U7" s="48"/>
      <c r="V7" s="48"/>
    </row>
    <row r="8" spans="1:22" ht="17.100000000000001" customHeight="1">
      <c r="A8" s="41" t="s">
        <v>115</v>
      </c>
      <c r="B8" s="42"/>
      <c r="C8" s="41"/>
      <c r="D8" s="43">
        <v>2.37</v>
      </c>
      <c r="E8" s="43">
        <v>0.89</v>
      </c>
      <c r="F8" s="44">
        <v>64</v>
      </c>
      <c r="G8" s="45">
        <v>64</v>
      </c>
      <c r="H8" s="56">
        <v>64</v>
      </c>
      <c r="I8" s="57"/>
      <c r="J8" s="46"/>
      <c r="K8" s="58"/>
      <c r="L8" s="47">
        <f t="shared" si="0"/>
        <v>134.99520000000001</v>
      </c>
      <c r="M8" s="47">
        <f t="shared" si="1"/>
        <v>269.99040000000002</v>
      </c>
      <c r="N8" s="48" t="s">
        <v>118</v>
      </c>
      <c r="O8" s="48"/>
      <c r="P8" s="48"/>
      <c r="Q8" s="48"/>
      <c r="R8" s="48" t="s">
        <v>53</v>
      </c>
      <c r="S8" s="48" t="s">
        <v>53</v>
      </c>
      <c r="T8" s="48"/>
      <c r="U8" s="48"/>
      <c r="V8" s="48"/>
    </row>
    <row r="9" spans="1:22" ht="17.100000000000001" customHeight="1">
      <c r="A9" s="41" t="s">
        <v>115</v>
      </c>
      <c r="B9" s="42"/>
      <c r="C9" s="41"/>
      <c r="D9" s="43">
        <v>1.46</v>
      </c>
      <c r="E9" s="43">
        <v>0.9</v>
      </c>
      <c r="F9" s="44">
        <v>32</v>
      </c>
      <c r="G9" s="45"/>
      <c r="H9" s="56"/>
      <c r="I9" s="57"/>
      <c r="J9" s="46"/>
      <c r="K9" s="58">
        <v>32</v>
      </c>
      <c r="L9" s="47">
        <f>IF(K9=0,"",(D9*E9)*F9)</f>
        <v>42.048000000000002</v>
      </c>
      <c r="M9" s="47">
        <f t="shared" si="1"/>
        <v>84.096000000000004</v>
      </c>
      <c r="N9" s="48" t="s">
        <v>118</v>
      </c>
      <c r="O9" s="48"/>
      <c r="P9" s="48"/>
      <c r="Q9" s="48"/>
      <c r="R9" s="48"/>
      <c r="S9" s="48"/>
      <c r="T9" s="48" t="s">
        <v>53</v>
      </c>
      <c r="U9" s="48"/>
      <c r="V9" s="48"/>
    </row>
    <row r="10" spans="1:22" ht="17.100000000000001" customHeight="1">
      <c r="A10" s="41" t="s">
        <v>115</v>
      </c>
      <c r="B10" s="42"/>
      <c r="C10" s="41"/>
      <c r="D10" s="43">
        <v>1.71</v>
      </c>
      <c r="E10" s="43">
        <v>0.74</v>
      </c>
      <c r="F10" s="44">
        <v>32</v>
      </c>
      <c r="G10" s="45"/>
      <c r="H10" s="56"/>
      <c r="I10" s="57"/>
      <c r="J10" s="46"/>
      <c r="K10" s="58">
        <v>32</v>
      </c>
      <c r="L10" s="47">
        <f>IF(K10=0,"",(D10*E10)*F10)</f>
        <v>40.492799999999995</v>
      </c>
      <c r="M10" s="47">
        <f t="shared" si="1"/>
        <v>80.985599999999991</v>
      </c>
      <c r="N10" s="48" t="s">
        <v>118</v>
      </c>
      <c r="O10" s="48"/>
      <c r="P10" s="48"/>
      <c r="Q10" s="48"/>
      <c r="R10" s="48"/>
      <c r="S10" s="48"/>
      <c r="T10" s="48" t="s">
        <v>53</v>
      </c>
      <c r="U10" s="48"/>
      <c r="V10" s="48"/>
    </row>
    <row r="11" spans="1:22" ht="17.100000000000001" customHeight="1">
      <c r="A11" s="41" t="s">
        <v>115</v>
      </c>
      <c r="B11" s="42"/>
      <c r="C11" s="41"/>
      <c r="D11" s="43">
        <v>2.4</v>
      </c>
      <c r="E11" s="43">
        <v>3.97</v>
      </c>
      <c r="F11" s="44">
        <v>16</v>
      </c>
      <c r="G11" s="45">
        <v>16</v>
      </c>
      <c r="H11" s="56">
        <v>16</v>
      </c>
      <c r="I11" s="57"/>
      <c r="J11" s="46"/>
      <c r="K11" s="58"/>
      <c r="L11" s="47">
        <f>IF(H11=0,"",(D11*E11)*F11)</f>
        <v>152.44800000000001</v>
      </c>
      <c r="M11" s="47">
        <f t="shared" si="1"/>
        <v>304.89600000000002</v>
      </c>
      <c r="N11" s="48" t="s">
        <v>118</v>
      </c>
      <c r="O11" s="48"/>
      <c r="P11" s="48"/>
      <c r="Q11" s="48"/>
      <c r="R11" s="48" t="s">
        <v>53</v>
      </c>
      <c r="S11" s="48" t="s">
        <v>53</v>
      </c>
      <c r="T11" s="48"/>
      <c r="U11" s="48"/>
      <c r="V11" s="48"/>
    </row>
    <row r="12" spans="1:22" ht="17.100000000000001" customHeight="1">
      <c r="A12" s="41" t="s">
        <v>115</v>
      </c>
      <c r="B12" s="42"/>
      <c r="C12" s="41"/>
      <c r="D12" s="43">
        <v>2.0499999999999998</v>
      </c>
      <c r="E12" s="43">
        <v>0.48</v>
      </c>
      <c r="F12" s="44">
        <v>16</v>
      </c>
      <c r="G12" s="45">
        <v>16</v>
      </c>
      <c r="H12" s="56">
        <v>16</v>
      </c>
      <c r="I12" s="57"/>
      <c r="J12" s="46"/>
      <c r="K12" s="58"/>
      <c r="L12" s="47">
        <f>IF(H12=0,"",(D12*E12)*F12)</f>
        <v>15.743999999999998</v>
      </c>
      <c r="M12" s="47">
        <f t="shared" si="1"/>
        <v>31.487999999999996</v>
      </c>
      <c r="N12" s="48" t="s">
        <v>118</v>
      </c>
      <c r="O12" s="48"/>
      <c r="P12" s="48"/>
      <c r="Q12" s="48"/>
      <c r="R12" s="48" t="s">
        <v>53</v>
      </c>
      <c r="S12" s="48" t="s">
        <v>53</v>
      </c>
      <c r="T12" s="48"/>
      <c r="U12" s="48"/>
      <c r="V12" s="48"/>
    </row>
    <row r="13" spans="1:22" ht="17.100000000000001" customHeight="1">
      <c r="A13" s="41" t="s">
        <v>115</v>
      </c>
      <c r="B13" s="42"/>
      <c r="C13" s="41"/>
      <c r="D13" s="43">
        <v>1.19</v>
      </c>
      <c r="E13" s="43">
        <v>0.82</v>
      </c>
      <c r="F13" s="44">
        <v>20</v>
      </c>
      <c r="G13" s="45"/>
      <c r="H13" s="56"/>
      <c r="I13" s="57"/>
      <c r="J13" s="46"/>
      <c r="K13" s="58">
        <v>20</v>
      </c>
      <c r="L13" s="47">
        <f>IF(K13=0,"",(D13*E13)*F13)</f>
        <v>19.515999999999998</v>
      </c>
      <c r="M13" s="47">
        <f t="shared" si="1"/>
        <v>39.031999999999996</v>
      </c>
      <c r="N13" s="48" t="s">
        <v>119</v>
      </c>
      <c r="O13" s="48"/>
      <c r="P13" s="48"/>
      <c r="Q13" s="48" t="s">
        <v>53</v>
      </c>
      <c r="R13" s="48"/>
      <c r="S13" s="48"/>
      <c r="T13" s="48"/>
      <c r="U13" s="48"/>
      <c r="V13" s="48"/>
    </row>
    <row r="14" spans="1:22" ht="17.100000000000001" customHeight="1">
      <c r="A14" s="41" t="s">
        <v>115</v>
      </c>
      <c r="B14" s="42"/>
      <c r="C14" s="41"/>
      <c r="D14" s="43">
        <v>1.69</v>
      </c>
      <c r="E14" s="43">
        <v>0.73</v>
      </c>
      <c r="F14" s="44">
        <v>1</v>
      </c>
      <c r="G14" s="45"/>
      <c r="H14" s="56"/>
      <c r="I14" s="57"/>
      <c r="J14" s="46"/>
      <c r="K14" s="58">
        <v>1</v>
      </c>
      <c r="L14" s="47">
        <f>IF(K14=0,"",(D14*E14)*F14)</f>
        <v>1.2337</v>
      </c>
      <c r="M14" s="47">
        <f t="shared" si="1"/>
        <v>2.4674</v>
      </c>
      <c r="N14" s="48"/>
      <c r="O14" s="48"/>
      <c r="P14" s="48"/>
      <c r="Q14" s="48" t="s">
        <v>53</v>
      </c>
      <c r="R14" s="48"/>
      <c r="S14" s="48"/>
      <c r="T14" s="48"/>
      <c r="U14" s="48"/>
      <c r="V14" s="48"/>
    </row>
    <row r="15" spans="1:22" ht="17.100000000000001" customHeight="1">
      <c r="A15" s="41" t="s">
        <v>115</v>
      </c>
      <c r="B15" s="42"/>
      <c r="C15" s="41"/>
      <c r="D15" s="43">
        <v>2.15</v>
      </c>
      <c r="E15" s="43">
        <v>0.8</v>
      </c>
      <c r="F15" s="44">
        <v>1</v>
      </c>
      <c r="G15" s="45"/>
      <c r="H15" s="56"/>
      <c r="I15" s="57"/>
      <c r="J15" s="46"/>
      <c r="K15" s="58">
        <v>1</v>
      </c>
      <c r="L15" s="47">
        <f>IF(K15=0,"",(D15*E15)*F15)</f>
        <v>1.72</v>
      </c>
      <c r="M15" s="47">
        <f t="shared" si="1"/>
        <v>3.44</v>
      </c>
      <c r="N15" s="48"/>
      <c r="O15" s="48"/>
      <c r="P15" s="48"/>
      <c r="Q15" s="48" t="s">
        <v>53</v>
      </c>
      <c r="R15" s="48"/>
      <c r="S15" s="48"/>
      <c r="T15" s="48"/>
      <c r="U15" s="48"/>
      <c r="V15" s="48"/>
    </row>
    <row r="16" spans="1:22" ht="17.100000000000001" customHeight="1">
      <c r="A16" s="41" t="s">
        <v>115</v>
      </c>
      <c r="B16" s="42"/>
      <c r="C16" s="41"/>
      <c r="D16" s="43">
        <v>2</v>
      </c>
      <c r="E16" s="43">
        <v>1.03</v>
      </c>
      <c r="F16" s="44">
        <v>4</v>
      </c>
      <c r="G16" s="45">
        <v>4</v>
      </c>
      <c r="H16" s="56">
        <v>4</v>
      </c>
      <c r="I16" s="57"/>
      <c r="J16" s="46"/>
      <c r="K16" s="58"/>
      <c r="L16" s="47">
        <f>IF(H16=0,"",(D16*E16)*F16)</f>
        <v>8.24</v>
      </c>
      <c r="M16" s="47">
        <f t="shared" si="1"/>
        <v>16.48</v>
      </c>
      <c r="N16" s="48" t="s">
        <v>120</v>
      </c>
      <c r="O16" s="48"/>
      <c r="P16" s="48"/>
      <c r="Q16" s="48"/>
      <c r="R16" s="48"/>
      <c r="S16" s="48"/>
      <c r="T16" s="48"/>
      <c r="U16" s="48"/>
      <c r="V16" s="48" t="s">
        <v>53</v>
      </c>
    </row>
    <row r="17" spans="1:22" ht="17.100000000000001" customHeight="1">
      <c r="A17" s="41" t="s">
        <v>115</v>
      </c>
      <c r="B17" s="42"/>
      <c r="C17" s="41"/>
      <c r="D17" s="43">
        <v>4.5199999999999996</v>
      </c>
      <c r="E17" s="43">
        <v>3.03</v>
      </c>
      <c r="F17" s="44">
        <v>1</v>
      </c>
      <c r="G17" s="45">
        <v>1</v>
      </c>
      <c r="H17" s="56">
        <v>1</v>
      </c>
      <c r="I17" s="57"/>
      <c r="J17" s="46"/>
      <c r="K17" s="58"/>
      <c r="L17" s="47">
        <f>IF(H17=0,"",(D17*E17)*F17)</f>
        <v>13.695599999999997</v>
      </c>
      <c r="M17" s="47">
        <f t="shared" si="1"/>
        <v>27.391199999999994</v>
      </c>
      <c r="N17" s="48" t="s">
        <v>121</v>
      </c>
      <c r="O17" s="48"/>
      <c r="P17" s="48"/>
      <c r="Q17" s="48"/>
      <c r="R17" s="48"/>
      <c r="S17" s="48"/>
      <c r="T17" s="48"/>
      <c r="U17" s="48"/>
      <c r="V17" s="48" t="s">
        <v>53</v>
      </c>
    </row>
    <row r="18" spans="1:22" ht="17.100000000000001" customHeight="1">
      <c r="A18" s="41" t="s">
        <v>115</v>
      </c>
      <c r="B18" s="42"/>
      <c r="C18" s="41"/>
      <c r="D18" s="43">
        <v>0.65</v>
      </c>
      <c r="E18" s="43">
        <v>1.48</v>
      </c>
      <c r="F18" s="44">
        <v>19</v>
      </c>
      <c r="G18" s="45"/>
      <c r="H18" s="56"/>
      <c r="I18" s="57"/>
      <c r="J18" s="46"/>
      <c r="K18" s="58">
        <v>19</v>
      </c>
      <c r="L18" s="47">
        <f>IF(K18=0,"",(D18*E18)*F18)</f>
        <v>18.277999999999999</v>
      </c>
      <c r="M18" s="47">
        <f t="shared" si="1"/>
        <v>36.555999999999997</v>
      </c>
      <c r="N18" s="48"/>
      <c r="O18" s="48"/>
      <c r="P18" s="48"/>
      <c r="Q18" s="48" t="s">
        <v>53</v>
      </c>
      <c r="R18" s="48"/>
      <c r="S18" s="48"/>
      <c r="T18" s="48"/>
      <c r="U18" s="48"/>
      <c r="V18" s="48"/>
    </row>
    <row r="19" spans="1:22" ht="17.100000000000001" customHeight="1">
      <c r="A19" s="41" t="s">
        <v>115</v>
      </c>
      <c r="B19" s="42"/>
      <c r="C19" s="41"/>
      <c r="D19" s="43">
        <v>2.15</v>
      </c>
      <c r="E19" s="43">
        <v>0.65</v>
      </c>
      <c r="F19" s="44">
        <v>2</v>
      </c>
      <c r="G19" s="45"/>
      <c r="H19" s="56"/>
      <c r="I19" s="57"/>
      <c r="J19" s="46"/>
      <c r="K19" s="58">
        <v>2</v>
      </c>
      <c r="L19" s="47">
        <f>IF(K19=0,"",(D19*E19)*F19)</f>
        <v>2.7949999999999999</v>
      </c>
      <c r="M19" s="47">
        <f t="shared" si="1"/>
        <v>5.59</v>
      </c>
      <c r="N19" s="48"/>
      <c r="O19" s="48"/>
      <c r="P19" s="48"/>
      <c r="Q19" s="48" t="s">
        <v>53</v>
      </c>
      <c r="R19" s="48"/>
      <c r="S19" s="48"/>
      <c r="T19" s="48"/>
      <c r="U19" s="48"/>
      <c r="V19" s="48"/>
    </row>
    <row r="20" spans="1:22" ht="17.100000000000001" customHeight="1">
      <c r="A20" s="41" t="s">
        <v>115</v>
      </c>
      <c r="B20" s="42"/>
      <c r="C20" s="41"/>
      <c r="D20" s="43">
        <v>3.9590000000000001</v>
      </c>
      <c r="E20" s="43">
        <v>2.15</v>
      </c>
      <c r="F20" s="44">
        <v>2</v>
      </c>
      <c r="G20" s="45">
        <v>2</v>
      </c>
      <c r="H20" s="56">
        <v>2</v>
      </c>
      <c r="I20" s="57"/>
      <c r="J20" s="46"/>
      <c r="K20" s="58"/>
      <c r="L20" s="47">
        <f>IF(H20=0,"",(D20*E20)*F20)</f>
        <v>17.023699999999998</v>
      </c>
      <c r="M20" s="47">
        <f t="shared" si="1"/>
        <v>34.047399999999996</v>
      </c>
      <c r="N20" s="48" t="s">
        <v>122</v>
      </c>
      <c r="O20" s="48" t="s">
        <v>53</v>
      </c>
      <c r="P20" s="48" t="s">
        <v>53</v>
      </c>
      <c r="Q20" s="48"/>
      <c r="R20" s="48"/>
      <c r="S20" s="48"/>
      <c r="T20" s="48"/>
      <c r="U20" s="48"/>
      <c r="V20" s="48"/>
    </row>
    <row r="21" spans="1:22" ht="17.100000000000001" customHeight="1">
      <c r="A21" s="41" t="s">
        <v>115</v>
      </c>
      <c r="B21" s="42"/>
      <c r="C21" s="41"/>
      <c r="D21" s="43">
        <v>4.05</v>
      </c>
      <c r="E21" s="43">
        <v>1.82</v>
      </c>
      <c r="F21" s="44">
        <v>2</v>
      </c>
      <c r="G21" s="45">
        <v>2</v>
      </c>
      <c r="H21" s="56">
        <v>2</v>
      </c>
      <c r="I21" s="57"/>
      <c r="J21" s="46"/>
      <c r="K21" s="58"/>
      <c r="L21" s="47">
        <f>IF(H21=0,"",(D21*E21)*F21)</f>
        <v>14.741999999999999</v>
      </c>
      <c r="M21" s="47">
        <f t="shared" si="1"/>
        <v>29.483999999999998</v>
      </c>
      <c r="N21" s="48" t="s">
        <v>123</v>
      </c>
      <c r="O21" s="48"/>
      <c r="P21" s="48"/>
      <c r="Q21" s="48"/>
      <c r="R21" s="48"/>
      <c r="S21" s="48"/>
      <c r="T21" s="48"/>
      <c r="U21" s="48"/>
      <c r="V21" s="48" t="s">
        <v>53</v>
      </c>
    </row>
    <row r="22" spans="1:22" ht="17.100000000000001" customHeight="1">
      <c r="A22" s="41" t="s">
        <v>115</v>
      </c>
      <c r="B22" s="42"/>
      <c r="C22" s="41"/>
      <c r="D22" s="43">
        <v>2.63</v>
      </c>
      <c r="E22" s="43">
        <v>1.83</v>
      </c>
      <c r="F22" s="44">
        <v>1</v>
      </c>
      <c r="G22" s="45">
        <v>1</v>
      </c>
      <c r="H22" s="56">
        <v>1</v>
      </c>
      <c r="I22" s="57"/>
      <c r="J22" s="46"/>
      <c r="K22" s="58"/>
      <c r="L22" s="47">
        <f>IF(H22=0,"",(D22*E22)*F22)</f>
        <v>4.8129</v>
      </c>
      <c r="M22" s="47">
        <f t="shared" si="1"/>
        <v>9.6257999999999999</v>
      </c>
      <c r="N22" s="48"/>
      <c r="O22" s="48" t="s">
        <v>53</v>
      </c>
      <c r="P22" s="48" t="s">
        <v>53</v>
      </c>
      <c r="Q22" s="48"/>
      <c r="R22" s="48"/>
      <c r="S22" s="48"/>
      <c r="T22" s="48"/>
      <c r="U22" s="48"/>
      <c r="V22" s="48"/>
    </row>
    <row r="23" spans="1:22" ht="17.100000000000001" customHeight="1">
      <c r="A23" s="41" t="s">
        <v>115</v>
      </c>
      <c r="B23" s="42"/>
      <c r="C23" s="41"/>
      <c r="D23" s="43">
        <v>1.42</v>
      </c>
      <c r="E23" s="43">
        <v>1.83</v>
      </c>
      <c r="F23" s="44">
        <v>1</v>
      </c>
      <c r="G23" s="45">
        <v>1</v>
      </c>
      <c r="H23" s="56">
        <v>1</v>
      </c>
      <c r="I23" s="57"/>
      <c r="J23" s="46"/>
      <c r="K23" s="58"/>
      <c r="L23" s="47">
        <f>IF(H23=0,"",(D23*E23)*F23)</f>
        <v>2.5985999999999998</v>
      </c>
      <c r="M23" s="47">
        <f t="shared" si="1"/>
        <v>5.1971999999999996</v>
      </c>
      <c r="N23" s="48" t="s">
        <v>123</v>
      </c>
      <c r="O23" s="48"/>
      <c r="P23" s="48"/>
      <c r="Q23" s="48"/>
      <c r="R23" s="48"/>
      <c r="S23" s="48"/>
      <c r="T23" s="48"/>
      <c r="U23" s="48"/>
      <c r="V23" s="48" t="s">
        <v>53</v>
      </c>
    </row>
    <row r="24" spans="1:22" ht="17.100000000000001" customHeight="1">
      <c r="A24" s="41" t="s">
        <v>115</v>
      </c>
      <c r="B24" s="42"/>
      <c r="C24" s="41"/>
      <c r="D24" s="43">
        <v>2.0299999999999998</v>
      </c>
      <c r="E24" s="43">
        <v>1.82</v>
      </c>
      <c r="F24" s="44">
        <v>1</v>
      </c>
      <c r="G24" s="45"/>
      <c r="H24" s="56"/>
      <c r="I24" s="57"/>
      <c r="J24" s="46"/>
      <c r="K24" s="58">
        <v>1</v>
      </c>
      <c r="L24" s="47">
        <f>IF(K24=0,"",(D24*E24)*F24)</f>
        <v>3.6945999999999999</v>
      </c>
      <c r="M24" s="47">
        <f t="shared" si="1"/>
        <v>7.3891999999999998</v>
      </c>
      <c r="N24" s="48"/>
      <c r="O24" s="48"/>
      <c r="P24" s="48"/>
      <c r="Q24" s="48" t="s">
        <v>53</v>
      </c>
      <c r="R24" s="48"/>
      <c r="S24" s="48"/>
      <c r="T24" s="48"/>
      <c r="U24" s="48"/>
      <c r="V24" s="48"/>
    </row>
    <row r="25" spans="1:22" ht="17.100000000000001" customHeight="1">
      <c r="A25" s="41" t="s">
        <v>115</v>
      </c>
      <c r="B25" s="42"/>
      <c r="C25" s="41"/>
      <c r="D25" s="43">
        <v>2.15</v>
      </c>
      <c r="E25" s="43">
        <v>0.81</v>
      </c>
      <c r="F25" s="44">
        <v>3</v>
      </c>
      <c r="G25" s="45">
        <v>3</v>
      </c>
      <c r="H25" s="56">
        <v>3</v>
      </c>
      <c r="I25" s="57"/>
      <c r="J25" s="46"/>
      <c r="K25" s="58"/>
      <c r="L25" s="47">
        <f>IF(H25=0,"",(D25*E25)*F25)</f>
        <v>5.2244999999999999</v>
      </c>
      <c r="M25" s="47">
        <f t="shared" si="1"/>
        <v>10.449</v>
      </c>
      <c r="N25" s="48" t="s">
        <v>124</v>
      </c>
      <c r="O25" s="48" t="s">
        <v>53</v>
      </c>
      <c r="P25" s="48" t="s">
        <v>53</v>
      </c>
      <c r="Q25" s="48"/>
      <c r="R25" s="48"/>
      <c r="S25" s="48"/>
      <c r="T25" s="48"/>
      <c r="U25" s="48"/>
      <c r="V25" s="48"/>
    </row>
    <row r="26" spans="1:22" ht="17.100000000000001" customHeight="1">
      <c r="A26" s="41" t="s">
        <v>115</v>
      </c>
      <c r="B26" s="42"/>
      <c r="C26" s="41"/>
      <c r="D26" s="43">
        <v>1.53</v>
      </c>
      <c r="E26" s="43">
        <v>1.04</v>
      </c>
      <c r="F26" s="44">
        <v>3</v>
      </c>
      <c r="G26" s="45">
        <v>3</v>
      </c>
      <c r="H26" s="56">
        <v>3</v>
      </c>
      <c r="I26" s="57"/>
      <c r="J26" s="46"/>
      <c r="K26" s="58"/>
      <c r="L26" s="47">
        <f>IF(H26=0,"",(D26*E26)*F26)</f>
        <v>4.7736000000000001</v>
      </c>
      <c r="M26" s="47">
        <f t="shared" si="1"/>
        <v>9.5472000000000001</v>
      </c>
      <c r="N26" s="48"/>
      <c r="O26" s="48" t="s">
        <v>53</v>
      </c>
      <c r="P26" s="48" t="s">
        <v>53</v>
      </c>
      <c r="Q26" s="48"/>
      <c r="R26" s="48"/>
      <c r="S26" s="48"/>
      <c r="T26" s="48"/>
      <c r="U26" s="48"/>
      <c r="V26" s="48"/>
    </row>
    <row r="27" spans="1:22" ht="17.100000000000001" customHeight="1">
      <c r="A27" s="41" t="s">
        <v>115</v>
      </c>
      <c r="B27" s="42"/>
      <c r="C27" s="41"/>
      <c r="D27" s="43">
        <v>1.21</v>
      </c>
      <c r="E27" s="43">
        <v>0.76</v>
      </c>
      <c r="F27" s="44">
        <v>6</v>
      </c>
      <c r="G27" s="45"/>
      <c r="H27" s="56"/>
      <c r="I27" s="57"/>
      <c r="J27" s="46"/>
      <c r="K27" s="58">
        <v>6</v>
      </c>
      <c r="L27" s="47">
        <f t="shared" ref="L27:L32" si="2">IF(K27=0,"",(D27*E27)*F27)</f>
        <v>5.5175999999999998</v>
      </c>
      <c r="M27" s="47">
        <f t="shared" si="1"/>
        <v>11.0352</v>
      </c>
      <c r="N27" s="48"/>
      <c r="O27" s="48"/>
      <c r="P27" s="48"/>
      <c r="Q27" s="48" t="s">
        <v>53</v>
      </c>
      <c r="R27" s="48"/>
      <c r="S27" s="48"/>
      <c r="T27" s="48"/>
      <c r="U27" s="48"/>
      <c r="V27" s="48"/>
    </row>
    <row r="28" spans="1:22" ht="17.100000000000001" customHeight="1">
      <c r="A28" s="41" t="s">
        <v>115</v>
      </c>
      <c r="B28" s="42"/>
      <c r="C28" s="41"/>
      <c r="D28" s="43">
        <v>0.67</v>
      </c>
      <c r="E28" s="43">
        <v>1.5</v>
      </c>
      <c r="F28" s="44">
        <v>3</v>
      </c>
      <c r="G28" s="45"/>
      <c r="H28" s="56"/>
      <c r="I28" s="57"/>
      <c r="J28" s="46"/>
      <c r="K28" s="58">
        <v>3</v>
      </c>
      <c r="L28" s="47">
        <f t="shared" si="2"/>
        <v>3.0150000000000006</v>
      </c>
      <c r="M28" s="47">
        <f t="shared" si="1"/>
        <v>6.0300000000000011</v>
      </c>
      <c r="N28" s="48"/>
      <c r="O28" s="48"/>
      <c r="P28" s="48"/>
      <c r="Q28" s="48" t="s">
        <v>53</v>
      </c>
      <c r="R28" s="48"/>
      <c r="S28" s="48"/>
      <c r="T28" s="48"/>
      <c r="U28" s="48"/>
      <c r="V28" s="48"/>
    </row>
    <row r="29" spans="1:22" ht="17.100000000000001" customHeight="1">
      <c r="A29" s="41" t="s">
        <v>115</v>
      </c>
      <c r="B29" s="42"/>
      <c r="C29" s="41"/>
      <c r="D29" s="43">
        <v>1.98</v>
      </c>
      <c r="E29" s="43">
        <v>1.99</v>
      </c>
      <c r="F29" s="44">
        <v>1</v>
      </c>
      <c r="G29" s="45"/>
      <c r="H29" s="56"/>
      <c r="I29" s="57"/>
      <c r="J29" s="46"/>
      <c r="K29" s="58">
        <v>1</v>
      </c>
      <c r="L29" s="47">
        <f t="shared" si="2"/>
        <v>3.9401999999999999</v>
      </c>
      <c r="M29" s="47">
        <f t="shared" si="1"/>
        <v>7.8803999999999998</v>
      </c>
      <c r="N29" s="48"/>
      <c r="O29" s="48"/>
      <c r="P29" s="48"/>
      <c r="Q29" s="48" t="s">
        <v>53</v>
      </c>
      <c r="R29" s="48"/>
      <c r="S29" s="48"/>
      <c r="T29" s="48"/>
      <c r="U29" s="48"/>
      <c r="V29" s="48"/>
    </row>
    <row r="30" spans="1:22" ht="17.100000000000001" customHeight="1">
      <c r="A30" s="41" t="s">
        <v>115</v>
      </c>
      <c r="B30" s="42"/>
      <c r="C30" s="41"/>
      <c r="D30" s="43">
        <v>1.59</v>
      </c>
      <c r="E30" s="43">
        <v>1.71</v>
      </c>
      <c r="F30" s="44">
        <v>1</v>
      </c>
      <c r="G30" s="45"/>
      <c r="H30" s="56"/>
      <c r="I30" s="57"/>
      <c r="J30" s="46"/>
      <c r="K30" s="58">
        <v>1</v>
      </c>
      <c r="L30" s="47">
        <f t="shared" si="2"/>
        <v>2.7189000000000001</v>
      </c>
      <c r="M30" s="47">
        <f t="shared" si="1"/>
        <v>5.4378000000000002</v>
      </c>
      <c r="N30" s="48"/>
      <c r="O30" s="48"/>
      <c r="P30" s="48"/>
      <c r="Q30" s="48" t="s">
        <v>53</v>
      </c>
      <c r="R30" s="48"/>
      <c r="S30" s="48"/>
      <c r="T30" s="48"/>
      <c r="U30" s="48"/>
      <c r="V30" s="48"/>
    </row>
    <row r="31" spans="1:22" ht="17.100000000000001" customHeight="1">
      <c r="A31" s="41" t="s">
        <v>115</v>
      </c>
      <c r="B31" s="42"/>
      <c r="C31" s="41"/>
      <c r="D31" s="43">
        <v>0.38</v>
      </c>
      <c r="E31" s="43">
        <v>0.75</v>
      </c>
      <c r="F31" s="44">
        <v>1</v>
      </c>
      <c r="G31" s="45"/>
      <c r="H31" s="56"/>
      <c r="I31" s="57"/>
      <c r="J31" s="46"/>
      <c r="K31" s="58">
        <v>1</v>
      </c>
      <c r="L31" s="47">
        <f t="shared" si="2"/>
        <v>0.28500000000000003</v>
      </c>
      <c r="M31" s="47">
        <f t="shared" si="1"/>
        <v>0.57000000000000006</v>
      </c>
      <c r="N31" s="48"/>
      <c r="O31" s="48"/>
      <c r="P31" s="48"/>
      <c r="Q31" s="48" t="s">
        <v>53</v>
      </c>
      <c r="R31" s="48"/>
      <c r="S31" s="48"/>
      <c r="T31" s="48"/>
      <c r="U31" s="48"/>
      <c r="V31" s="48"/>
    </row>
    <row r="32" spans="1:22" ht="17.100000000000001" customHeight="1">
      <c r="A32" s="41" t="s">
        <v>115</v>
      </c>
      <c r="B32" s="42"/>
      <c r="C32" s="41"/>
      <c r="D32" s="43">
        <v>1.69</v>
      </c>
      <c r="E32" s="43">
        <v>0.73</v>
      </c>
      <c r="F32" s="44">
        <v>1</v>
      </c>
      <c r="G32" s="45"/>
      <c r="H32" s="56"/>
      <c r="I32" s="57"/>
      <c r="J32" s="46"/>
      <c r="K32" s="58">
        <v>1</v>
      </c>
      <c r="L32" s="47">
        <f t="shared" si="2"/>
        <v>1.2337</v>
      </c>
      <c r="M32" s="47">
        <f t="shared" si="1"/>
        <v>2.4674</v>
      </c>
      <c r="N32" s="48"/>
      <c r="O32" s="48"/>
      <c r="P32" s="48"/>
      <c r="Q32" s="48" t="s">
        <v>53</v>
      </c>
      <c r="R32" s="48"/>
      <c r="S32" s="48"/>
      <c r="T32" s="48"/>
      <c r="U32" s="48"/>
      <c r="V32" s="48"/>
    </row>
    <row r="33" spans="1:22" ht="17.100000000000001" customHeight="1">
      <c r="A33" s="41" t="s">
        <v>115</v>
      </c>
      <c r="B33" s="42"/>
      <c r="C33" s="41"/>
      <c r="D33" s="43">
        <v>2.36</v>
      </c>
      <c r="E33" s="43">
        <v>1.87</v>
      </c>
      <c r="F33" s="44">
        <v>1</v>
      </c>
      <c r="G33" s="45">
        <v>1</v>
      </c>
      <c r="H33" s="56">
        <v>1</v>
      </c>
      <c r="I33" s="57"/>
      <c r="J33" s="46"/>
      <c r="K33" s="58"/>
      <c r="L33" s="47">
        <f>IF(H33=0,"",(D33*E33)*F33)</f>
        <v>4.4131999999999998</v>
      </c>
      <c r="M33" s="47">
        <f t="shared" si="1"/>
        <v>8.8263999999999996</v>
      </c>
      <c r="N33" s="48"/>
      <c r="O33" s="48" t="s">
        <v>53</v>
      </c>
      <c r="P33" s="48" t="s">
        <v>53</v>
      </c>
      <c r="Q33" s="48"/>
      <c r="R33" s="48"/>
      <c r="S33" s="48"/>
      <c r="T33" s="48"/>
      <c r="U33" s="48"/>
      <c r="V33" s="48"/>
    </row>
    <row r="34" spans="1:22" ht="17.100000000000001" customHeight="1">
      <c r="A34" s="41" t="s">
        <v>115</v>
      </c>
      <c r="B34" s="42"/>
      <c r="C34" s="41"/>
      <c r="D34" s="43">
        <v>2.15</v>
      </c>
      <c r="E34" s="43">
        <v>1.92</v>
      </c>
      <c r="F34" s="44">
        <v>1</v>
      </c>
      <c r="G34" s="45"/>
      <c r="H34" s="56"/>
      <c r="I34" s="57"/>
      <c r="J34" s="46"/>
      <c r="K34" s="58">
        <v>1</v>
      </c>
      <c r="L34" s="47">
        <f>IF(K34=0,"",(D34*E34)*F34)</f>
        <v>4.1280000000000001</v>
      </c>
      <c r="M34" s="47">
        <f t="shared" si="1"/>
        <v>8.2560000000000002</v>
      </c>
      <c r="N34" s="48"/>
      <c r="O34" s="48"/>
      <c r="P34" s="48"/>
      <c r="Q34" s="48" t="s">
        <v>53</v>
      </c>
      <c r="R34" s="48"/>
      <c r="S34" s="48"/>
      <c r="T34" s="48"/>
      <c r="U34" s="48"/>
      <c r="V34" s="48"/>
    </row>
    <row r="35" spans="1:22" ht="17.100000000000001" customHeight="1">
      <c r="A35" s="41" t="s">
        <v>115</v>
      </c>
      <c r="B35" s="42"/>
      <c r="C35" s="41"/>
      <c r="D35" s="43">
        <v>2.5</v>
      </c>
      <c r="E35" s="43">
        <v>3.03</v>
      </c>
      <c r="F35" s="44">
        <v>1</v>
      </c>
      <c r="G35" s="45">
        <v>1</v>
      </c>
      <c r="H35" s="56">
        <v>1</v>
      </c>
      <c r="I35" s="57"/>
      <c r="J35" s="46"/>
      <c r="K35" s="58"/>
      <c r="L35" s="47">
        <f>IF(H35=0,"",(D35*E35)*F35)</f>
        <v>7.5749999999999993</v>
      </c>
      <c r="M35" s="47">
        <f t="shared" si="1"/>
        <v>15.149999999999999</v>
      </c>
      <c r="N35" s="48" t="s">
        <v>125</v>
      </c>
      <c r="O35" s="48"/>
      <c r="P35" s="48"/>
      <c r="Q35" s="48"/>
      <c r="R35" s="48"/>
      <c r="S35" s="48"/>
      <c r="T35" s="48"/>
      <c r="U35" s="48"/>
      <c r="V35" s="48" t="s">
        <v>53</v>
      </c>
    </row>
    <row r="36" spans="1:22" ht="17.100000000000001" customHeight="1">
      <c r="A36" s="41" t="s">
        <v>115</v>
      </c>
      <c r="B36" s="42"/>
      <c r="C36" s="41"/>
      <c r="D36" s="43">
        <v>2.12</v>
      </c>
      <c r="E36" s="43">
        <v>0.99</v>
      </c>
      <c r="F36" s="44">
        <v>4</v>
      </c>
      <c r="G36" s="45"/>
      <c r="H36" s="56"/>
      <c r="I36" s="57"/>
      <c r="J36" s="46"/>
      <c r="K36" s="58">
        <v>4</v>
      </c>
      <c r="L36" s="47">
        <f>IF(K36=0,"",(D36*E36)*F36)</f>
        <v>8.3952000000000009</v>
      </c>
      <c r="M36" s="47">
        <f t="shared" si="1"/>
        <v>16.790400000000002</v>
      </c>
      <c r="N36" s="48" t="s">
        <v>126</v>
      </c>
      <c r="O36" s="48"/>
      <c r="P36" s="48"/>
      <c r="Q36" s="48"/>
      <c r="R36" s="48"/>
      <c r="S36" s="48"/>
      <c r="T36" s="48"/>
      <c r="U36" s="48" t="s">
        <v>53</v>
      </c>
      <c r="V36" s="48"/>
    </row>
    <row r="37" spans="1:22" ht="17.100000000000001" customHeight="1">
      <c r="A37" s="41" t="s">
        <v>115</v>
      </c>
      <c r="B37" s="42"/>
      <c r="C37" s="41"/>
      <c r="D37" s="43">
        <v>2.12</v>
      </c>
      <c r="E37" s="43">
        <v>0.28999999999999998</v>
      </c>
      <c r="F37" s="44">
        <v>1</v>
      </c>
      <c r="G37" s="45"/>
      <c r="H37" s="56"/>
      <c r="I37" s="57"/>
      <c r="J37" s="46"/>
      <c r="K37" s="58">
        <v>1</v>
      </c>
      <c r="L37" s="47">
        <f>IF(K37=0,"",(D37*E37)*F37)</f>
        <v>0.61480000000000001</v>
      </c>
      <c r="M37" s="47">
        <f t="shared" si="1"/>
        <v>1.2296</v>
      </c>
      <c r="N37" s="48"/>
      <c r="O37" s="48"/>
      <c r="P37" s="48"/>
      <c r="Q37" s="48" t="s">
        <v>53</v>
      </c>
      <c r="R37" s="48"/>
      <c r="S37" s="48"/>
      <c r="T37" s="48"/>
      <c r="U37" s="48"/>
      <c r="V37" s="48"/>
    </row>
    <row r="38" spans="1:22" ht="17.100000000000001" customHeight="1">
      <c r="A38" s="41" t="s">
        <v>115</v>
      </c>
      <c r="B38" s="42"/>
      <c r="C38" s="41"/>
      <c r="D38" s="43">
        <v>2.12</v>
      </c>
      <c r="E38" s="43">
        <v>1.03</v>
      </c>
      <c r="F38" s="44">
        <v>3</v>
      </c>
      <c r="G38" s="45"/>
      <c r="H38" s="56"/>
      <c r="I38" s="57"/>
      <c r="J38" s="46"/>
      <c r="K38" s="58">
        <v>3</v>
      </c>
      <c r="L38" s="47">
        <f>IF(K38=0,"",(D38*E38)*F38)</f>
        <v>6.5508000000000006</v>
      </c>
      <c r="M38" s="47">
        <f t="shared" si="1"/>
        <v>13.101600000000001</v>
      </c>
      <c r="O38" s="48"/>
      <c r="P38" s="48"/>
      <c r="Q38" s="48" t="s">
        <v>53</v>
      </c>
      <c r="R38" s="48"/>
      <c r="S38" s="48"/>
      <c r="T38" s="48"/>
      <c r="U38" s="48"/>
      <c r="V38" s="48"/>
    </row>
    <row r="39" spans="1:22" ht="17.100000000000001" customHeight="1">
      <c r="A39" s="41" t="s">
        <v>115</v>
      </c>
      <c r="B39" s="42"/>
      <c r="C39" s="41"/>
      <c r="D39" s="43">
        <v>2.99</v>
      </c>
      <c r="E39" s="43">
        <v>1.52</v>
      </c>
      <c r="F39" s="44">
        <v>10</v>
      </c>
      <c r="G39" s="45"/>
      <c r="H39" s="56"/>
      <c r="I39" s="57"/>
      <c r="J39" s="46"/>
      <c r="K39" s="58">
        <v>10</v>
      </c>
      <c r="L39" s="47">
        <f>IF(K39=0,"",(D39*E39)*F39)</f>
        <v>45.448000000000008</v>
      </c>
      <c r="M39" s="47">
        <f t="shared" si="1"/>
        <v>90.896000000000015</v>
      </c>
      <c r="N39" s="48" t="s">
        <v>127</v>
      </c>
      <c r="O39" s="48"/>
      <c r="P39" s="48"/>
      <c r="Q39" s="48" t="s">
        <v>53</v>
      </c>
      <c r="R39" s="48"/>
      <c r="S39" s="48"/>
      <c r="T39" s="48"/>
      <c r="U39" s="48"/>
      <c r="V39" s="48"/>
    </row>
    <row r="40" spans="1:22" ht="17.100000000000001" customHeight="1">
      <c r="A40" s="41" t="s">
        <v>115</v>
      </c>
      <c r="B40" s="42"/>
      <c r="C40" s="41"/>
      <c r="D40" s="43">
        <v>2.76</v>
      </c>
      <c r="E40" s="43">
        <v>1.18</v>
      </c>
      <c r="F40" s="44">
        <v>1</v>
      </c>
      <c r="G40" s="45"/>
      <c r="H40" s="56"/>
      <c r="I40" s="57"/>
      <c r="J40" s="46"/>
      <c r="K40" s="58">
        <v>1</v>
      </c>
      <c r="L40" s="47">
        <f>IF(K40=0,"",(D40*E40)*F40)</f>
        <v>3.2567999999999997</v>
      </c>
      <c r="M40" s="47">
        <f t="shared" si="1"/>
        <v>6.5135999999999994</v>
      </c>
      <c r="N40" s="48" t="s">
        <v>128</v>
      </c>
      <c r="O40" s="48"/>
      <c r="P40" s="48"/>
      <c r="Q40" s="48"/>
      <c r="R40" s="48"/>
      <c r="S40" s="48"/>
      <c r="T40" s="48"/>
      <c r="U40" s="48"/>
      <c r="V40" s="48" t="s">
        <v>53</v>
      </c>
    </row>
    <row r="41" spans="1:22" ht="17.100000000000001" customHeight="1">
      <c r="A41" s="41" t="s">
        <v>115</v>
      </c>
      <c r="B41" s="42"/>
      <c r="C41" s="41"/>
      <c r="D41" s="43">
        <v>3.12</v>
      </c>
      <c r="E41" s="43">
        <v>1.05</v>
      </c>
      <c r="F41" s="44">
        <v>1</v>
      </c>
      <c r="G41" s="45">
        <v>1</v>
      </c>
      <c r="H41" s="56">
        <v>1</v>
      </c>
      <c r="I41" s="57"/>
      <c r="J41" s="46"/>
      <c r="K41" s="58"/>
      <c r="L41" s="47">
        <f>IF(H41=0,"",(D41*E41)*F41)</f>
        <v>3.2760000000000002</v>
      </c>
      <c r="M41" s="47">
        <f t="shared" si="1"/>
        <v>6.5520000000000005</v>
      </c>
      <c r="N41" s="48"/>
      <c r="O41" s="48" t="s">
        <v>53</v>
      </c>
      <c r="P41" s="48" t="s">
        <v>53</v>
      </c>
      <c r="Q41" s="48"/>
      <c r="R41" s="48"/>
      <c r="S41" s="48"/>
      <c r="T41" s="48"/>
      <c r="U41" s="48"/>
      <c r="V41" s="48"/>
    </row>
    <row r="42" spans="1:22" ht="17.100000000000001" customHeight="1">
      <c r="A42" s="41" t="s">
        <v>115</v>
      </c>
      <c r="B42" s="42"/>
      <c r="C42" s="41"/>
      <c r="D42" s="43">
        <v>2</v>
      </c>
      <c r="E42" s="43">
        <v>1.5</v>
      </c>
      <c r="F42" s="44">
        <v>5</v>
      </c>
      <c r="G42" s="45">
        <v>5</v>
      </c>
      <c r="H42" s="56">
        <v>5</v>
      </c>
      <c r="I42" s="57"/>
      <c r="J42" s="46"/>
      <c r="K42" s="58"/>
      <c r="L42" s="47">
        <f>IF(H42=0,"",(D42*E42)*F42)</f>
        <v>15</v>
      </c>
      <c r="M42" s="47">
        <f t="shared" si="1"/>
        <v>30</v>
      </c>
      <c r="N42" s="48"/>
      <c r="O42" s="48" t="s">
        <v>53</v>
      </c>
      <c r="P42" s="48" t="s">
        <v>53</v>
      </c>
      <c r="Q42" s="48"/>
      <c r="R42" s="48"/>
      <c r="S42" s="48"/>
      <c r="T42" s="48"/>
      <c r="U42" s="48"/>
      <c r="V42" s="48"/>
    </row>
    <row r="43" spans="1:22" ht="17.100000000000001" customHeight="1">
      <c r="A43" s="41" t="s">
        <v>115</v>
      </c>
      <c r="B43" s="42"/>
      <c r="C43" s="41"/>
      <c r="D43" s="43">
        <v>1.58</v>
      </c>
      <c r="E43" s="43">
        <v>1.5</v>
      </c>
      <c r="F43" s="44">
        <v>3</v>
      </c>
      <c r="G43" s="45">
        <v>3</v>
      </c>
      <c r="H43" s="56">
        <v>3</v>
      </c>
      <c r="I43" s="57"/>
      <c r="J43" s="46"/>
      <c r="K43" s="58"/>
      <c r="L43" s="47">
        <f>IF(H43=0,"",(D43*E43)*F43)</f>
        <v>7.11</v>
      </c>
      <c r="M43" s="47">
        <f t="shared" si="1"/>
        <v>14.22</v>
      </c>
      <c r="N43" s="48"/>
      <c r="O43" s="48" t="s">
        <v>53</v>
      </c>
      <c r="P43" s="48" t="s">
        <v>53</v>
      </c>
      <c r="Q43" s="48"/>
      <c r="R43" s="48"/>
      <c r="S43" s="48"/>
      <c r="T43" s="48"/>
      <c r="U43" s="48"/>
      <c r="V43" s="48"/>
    </row>
    <row r="44" spans="1:22" ht="17.100000000000001" customHeight="1">
      <c r="A44" s="41" t="s">
        <v>115</v>
      </c>
      <c r="B44" s="42"/>
      <c r="C44" s="41"/>
      <c r="D44" s="43">
        <v>2.58</v>
      </c>
      <c r="E44" s="43">
        <v>1.33</v>
      </c>
      <c r="F44" s="44">
        <v>1</v>
      </c>
      <c r="G44" s="45"/>
      <c r="H44" s="56"/>
      <c r="I44" s="57"/>
      <c r="J44" s="46"/>
      <c r="K44" s="58">
        <v>1</v>
      </c>
      <c r="L44" s="47">
        <f>IF(K44=0,"",(D44*E44)*F44)</f>
        <v>3.4314000000000004</v>
      </c>
      <c r="M44" s="47">
        <f t="shared" si="1"/>
        <v>6.8628000000000009</v>
      </c>
      <c r="N44" s="48"/>
      <c r="O44" s="48"/>
      <c r="P44" s="48"/>
      <c r="Q44" s="48" t="s">
        <v>53</v>
      </c>
      <c r="R44" s="48"/>
      <c r="S44" s="48"/>
      <c r="T44" s="48"/>
      <c r="U44" s="48"/>
      <c r="V44" s="48"/>
    </row>
    <row r="45" spans="1:22" ht="17.100000000000001" customHeight="1">
      <c r="A45" s="41" t="s">
        <v>115</v>
      </c>
      <c r="B45" s="42"/>
      <c r="C45" s="41"/>
      <c r="D45" s="43">
        <v>0.37</v>
      </c>
      <c r="E45" s="43">
        <v>1.06</v>
      </c>
      <c r="F45" s="44">
        <v>1</v>
      </c>
      <c r="G45" s="45">
        <v>1</v>
      </c>
      <c r="H45" s="56">
        <v>1</v>
      </c>
      <c r="I45" s="57"/>
      <c r="J45" s="46"/>
      <c r="K45" s="58"/>
      <c r="L45" s="47">
        <f>IF(H45=0,"",(D45*E45)*F45)</f>
        <v>0.39219999999999999</v>
      </c>
      <c r="M45" s="47">
        <f t="shared" si="1"/>
        <v>0.78439999999999999</v>
      </c>
      <c r="N45" s="48"/>
      <c r="O45" s="48" t="s">
        <v>53</v>
      </c>
      <c r="P45" s="48" t="s">
        <v>53</v>
      </c>
      <c r="Q45" s="48"/>
      <c r="R45" s="48"/>
      <c r="S45" s="48"/>
      <c r="T45" s="48"/>
      <c r="U45" s="48"/>
      <c r="V45" s="48"/>
    </row>
    <row r="46" spans="1:22" ht="17.100000000000001" customHeight="1">
      <c r="A46" s="41" t="s">
        <v>115</v>
      </c>
      <c r="B46" s="42"/>
      <c r="C46" s="41"/>
      <c r="D46" s="43">
        <v>1.23</v>
      </c>
      <c r="E46" s="43">
        <v>3.64</v>
      </c>
      <c r="F46" s="44">
        <v>1</v>
      </c>
      <c r="G46" s="45">
        <v>1</v>
      </c>
      <c r="H46" s="56">
        <v>1</v>
      </c>
      <c r="I46" s="57"/>
      <c r="J46" s="46"/>
      <c r="K46" s="58"/>
      <c r="L46" s="47">
        <f>IF(H46=0,"",(D46*E46)*F46)</f>
        <v>4.4771999999999998</v>
      </c>
      <c r="M46" s="47">
        <f t="shared" si="1"/>
        <v>8.9543999999999997</v>
      </c>
      <c r="N46" s="48" t="s">
        <v>79</v>
      </c>
      <c r="O46" s="48" t="s">
        <v>53</v>
      </c>
      <c r="P46" s="48" t="s">
        <v>53</v>
      </c>
      <c r="Q46" s="48"/>
      <c r="R46" s="48"/>
      <c r="S46" s="48"/>
      <c r="T46" s="48"/>
      <c r="U46" s="48"/>
      <c r="V46" s="48"/>
    </row>
    <row r="47" spans="1:22" ht="17.100000000000001" customHeight="1">
      <c r="A47" s="41" t="s">
        <v>115</v>
      </c>
      <c r="B47" s="42"/>
      <c r="C47" s="41"/>
      <c r="D47" s="43">
        <v>2.52</v>
      </c>
      <c r="E47" s="43">
        <v>1.63</v>
      </c>
      <c r="F47" s="44">
        <v>1</v>
      </c>
      <c r="G47" s="45"/>
      <c r="H47" s="56"/>
      <c r="I47" s="57"/>
      <c r="J47" s="46"/>
      <c r="K47" s="58">
        <v>1</v>
      </c>
      <c r="L47" s="47">
        <f>IF(K47=0,"",(D47*E47)*F47)</f>
        <v>4.1075999999999997</v>
      </c>
      <c r="M47" s="47">
        <f t="shared" si="1"/>
        <v>8.2151999999999994</v>
      </c>
      <c r="N47" s="48" t="s">
        <v>129</v>
      </c>
      <c r="O47" s="48"/>
      <c r="P47" s="48"/>
      <c r="Q47" s="48" t="s">
        <v>53</v>
      </c>
      <c r="R47" s="48"/>
      <c r="S47" s="48"/>
      <c r="T47" s="48"/>
      <c r="U47" s="48"/>
      <c r="V47" s="48"/>
    </row>
    <row r="48" spans="1:22" ht="17.100000000000001" customHeight="1">
      <c r="A48" s="41" t="s">
        <v>115</v>
      </c>
      <c r="B48" s="42"/>
      <c r="C48" s="41"/>
      <c r="D48" s="43">
        <v>0.45</v>
      </c>
      <c r="E48" s="43">
        <v>0.94</v>
      </c>
      <c r="F48" s="44">
        <v>1</v>
      </c>
      <c r="G48" s="45"/>
      <c r="H48" s="56"/>
      <c r="I48" s="57"/>
      <c r="J48" s="46"/>
      <c r="K48" s="58">
        <v>1</v>
      </c>
      <c r="L48" s="47">
        <f>IF(K48=0,"",(D48*E48)*F48)</f>
        <v>0.42299999999999999</v>
      </c>
      <c r="M48" s="47">
        <f t="shared" si="1"/>
        <v>0.84599999999999997</v>
      </c>
      <c r="N48" s="48" t="s">
        <v>130</v>
      </c>
      <c r="O48" s="48"/>
      <c r="P48" s="48"/>
      <c r="Q48" s="48" t="s">
        <v>53</v>
      </c>
      <c r="R48" s="48"/>
      <c r="S48" s="48"/>
      <c r="T48" s="48"/>
      <c r="U48" s="48"/>
      <c r="V48" s="48"/>
    </row>
    <row r="49" spans="1:22" ht="17.100000000000001" customHeight="1">
      <c r="A49" s="41" t="s">
        <v>115</v>
      </c>
      <c r="B49" s="42"/>
      <c r="C49" s="41"/>
      <c r="D49" s="43">
        <v>2.6</v>
      </c>
      <c r="E49" s="43">
        <v>1.53</v>
      </c>
      <c r="F49" s="44">
        <v>1</v>
      </c>
      <c r="G49" s="45"/>
      <c r="H49" s="56"/>
      <c r="I49" s="57"/>
      <c r="J49" s="46"/>
      <c r="K49" s="58">
        <v>1</v>
      </c>
      <c r="L49" s="47">
        <f>IF(K49=0,"",(D49*E49)*F49)</f>
        <v>3.9780000000000002</v>
      </c>
      <c r="M49" s="47">
        <f t="shared" si="1"/>
        <v>7.9560000000000004</v>
      </c>
      <c r="N49" s="48" t="s">
        <v>93</v>
      </c>
      <c r="O49" s="48"/>
      <c r="P49" s="48"/>
      <c r="Q49" s="48" t="s">
        <v>53</v>
      </c>
      <c r="R49" s="48"/>
      <c r="S49" s="48"/>
      <c r="T49" s="48"/>
      <c r="U49" s="48"/>
      <c r="V49" s="48"/>
    </row>
    <row r="50" spans="1:22" ht="17.100000000000001" customHeight="1">
      <c r="A50" s="41" t="s">
        <v>115</v>
      </c>
      <c r="B50" s="42"/>
      <c r="C50" s="41"/>
      <c r="D50" s="49">
        <v>0.5</v>
      </c>
      <c r="E50" s="49">
        <v>0.94</v>
      </c>
      <c r="F50" s="50">
        <v>1</v>
      </c>
      <c r="G50" s="51"/>
      <c r="H50" s="59"/>
      <c r="I50" s="60"/>
      <c r="J50" s="52"/>
      <c r="K50" s="61">
        <v>1</v>
      </c>
      <c r="L50" s="47">
        <f>IF(K50=0,"",(D50*E50)*F50)</f>
        <v>0.47</v>
      </c>
      <c r="M50" s="47">
        <f t="shared" si="1"/>
        <v>0.94</v>
      </c>
      <c r="N50" s="48" t="s">
        <v>93</v>
      </c>
      <c r="O50" s="48"/>
      <c r="P50" s="48"/>
      <c r="Q50" s="48" t="s">
        <v>53</v>
      </c>
      <c r="R50" s="48"/>
      <c r="S50" s="48"/>
      <c r="T50" s="48"/>
      <c r="U50" s="48"/>
      <c r="V50" s="48"/>
    </row>
    <row r="51" spans="1:22" ht="17.100000000000001" customHeight="1">
      <c r="A51" s="41" t="s">
        <v>115</v>
      </c>
      <c r="B51" s="42"/>
      <c r="C51" s="41"/>
      <c r="D51" s="49">
        <v>2.59</v>
      </c>
      <c r="E51" s="49">
        <v>0.9</v>
      </c>
      <c r="F51" s="50">
        <v>1</v>
      </c>
      <c r="G51" s="51">
        <v>1</v>
      </c>
      <c r="H51" s="59">
        <v>1</v>
      </c>
      <c r="I51" s="60"/>
      <c r="J51" s="52"/>
      <c r="K51" s="61"/>
      <c r="L51" s="47">
        <f>IF(H51=0,"",(D51*E51)*F51)</f>
        <v>2.331</v>
      </c>
      <c r="M51" s="47">
        <f t="shared" si="1"/>
        <v>4.6619999999999999</v>
      </c>
      <c r="N51" s="48" t="s">
        <v>131</v>
      </c>
      <c r="O51" s="48" t="s">
        <v>53</v>
      </c>
      <c r="P51" s="48" t="s">
        <v>53</v>
      </c>
      <c r="Q51" s="48"/>
      <c r="R51" s="48"/>
      <c r="S51" s="48"/>
      <c r="T51" s="48"/>
      <c r="U51" s="48"/>
      <c r="V51" s="48"/>
    </row>
    <row r="52" spans="1:22" ht="17.100000000000001" customHeight="1">
      <c r="A52" s="41" t="s">
        <v>115</v>
      </c>
      <c r="B52" s="42"/>
      <c r="C52" s="41"/>
      <c r="D52" s="49">
        <v>1.69</v>
      </c>
      <c r="E52" s="49">
        <v>2.93</v>
      </c>
      <c r="F52" s="50">
        <v>1</v>
      </c>
      <c r="G52" s="51">
        <v>1</v>
      </c>
      <c r="H52" s="59">
        <v>1</v>
      </c>
      <c r="I52" s="60"/>
      <c r="J52" s="52"/>
      <c r="K52" s="61"/>
      <c r="L52" s="47">
        <f>IF(H52=0,"",(D52*E52)*F52)</f>
        <v>4.9516999999999998</v>
      </c>
      <c r="M52" s="47">
        <f t="shared" si="1"/>
        <v>9.9033999999999995</v>
      </c>
      <c r="N52" s="48" t="s">
        <v>93</v>
      </c>
      <c r="O52" s="48" t="s">
        <v>53</v>
      </c>
      <c r="P52" s="48" t="s">
        <v>53</v>
      </c>
      <c r="Q52" s="48"/>
      <c r="R52" s="48"/>
      <c r="S52" s="48"/>
      <c r="T52" s="48"/>
      <c r="U52" s="48"/>
      <c r="V52" s="48"/>
    </row>
    <row r="53" spans="1:22" ht="17.100000000000001" customHeight="1">
      <c r="A53" s="41" t="s">
        <v>115</v>
      </c>
      <c r="B53" s="42"/>
      <c r="C53" s="41"/>
      <c r="D53" s="49">
        <v>1.69</v>
      </c>
      <c r="E53" s="49">
        <v>3.68</v>
      </c>
      <c r="F53" s="50">
        <v>1</v>
      </c>
      <c r="G53" s="51">
        <v>1</v>
      </c>
      <c r="H53" s="59">
        <v>1</v>
      </c>
      <c r="I53" s="60"/>
      <c r="J53" s="52"/>
      <c r="K53" s="61"/>
      <c r="L53" s="47">
        <f>IF(H53=0,"",(D53*E53)*F53)</f>
        <v>6.2191999999999998</v>
      </c>
      <c r="M53" s="47">
        <f t="shared" si="1"/>
        <v>12.4384</v>
      </c>
      <c r="N53" s="48" t="s">
        <v>93</v>
      </c>
      <c r="O53" s="48" t="s">
        <v>53</v>
      </c>
      <c r="P53" s="48" t="s">
        <v>53</v>
      </c>
      <c r="Q53" s="48"/>
      <c r="R53" s="48"/>
      <c r="S53" s="48"/>
      <c r="T53" s="48"/>
      <c r="U53" s="48"/>
      <c r="V53" s="48"/>
    </row>
    <row r="54" spans="1:22" ht="17.100000000000001" customHeight="1">
      <c r="A54" s="41" t="s">
        <v>115</v>
      </c>
      <c r="B54" s="53"/>
      <c r="C54" s="48"/>
      <c r="D54" s="49">
        <v>2.1</v>
      </c>
      <c r="E54" s="49">
        <v>0.97</v>
      </c>
      <c r="F54" s="50">
        <v>4</v>
      </c>
      <c r="G54" s="51"/>
      <c r="H54" s="59"/>
      <c r="I54" s="60"/>
      <c r="J54" s="52"/>
      <c r="K54" s="61">
        <v>4</v>
      </c>
      <c r="L54" s="47">
        <f>IF(K54=0,"",(D54*E54)*F54)</f>
        <v>8.1479999999999997</v>
      </c>
      <c r="M54" s="47">
        <f t="shared" si="1"/>
        <v>16.295999999999999</v>
      </c>
      <c r="N54" s="48" t="s">
        <v>132</v>
      </c>
      <c r="O54" s="48"/>
      <c r="P54" s="48"/>
      <c r="Q54" s="48"/>
      <c r="R54" s="48"/>
      <c r="S54" s="48"/>
      <c r="T54" s="48"/>
      <c r="U54" s="48" t="s">
        <v>53</v>
      </c>
      <c r="V54" s="48"/>
    </row>
    <row r="55" spans="1:22" ht="17.100000000000001" customHeight="1">
      <c r="A55" s="41" t="s">
        <v>115</v>
      </c>
      <c r="B55" s="53"/>
      <c r="C55" s="48"/>
      <c r="D55" s="49">
        <v>2.1</v>
      </c>
      <c r="E55" s="49">
        <v>1.06</v>
      </c>
      <c r="F55" s="50">
        <v>4</v>
      </c>
      <c r="G55" s="51">
        <v>4</v>
      </c>
      <c r="H55" s="59">
        <v>4</v>
      </c>
      <c r="I55" s="60"/>
      <c r="J55" s="52"/>
      <c r="K55" s="61"/>
      <c r="L55" s="47">
        <f>IF(H55=0,"",(D55*E55)*F55)</f>
        <v>8.9040000000000017</v>
      </c>
      <c r="M55" s="47">
        <f t="shared" si="1"/>
        <v>17.808000000000003</v>
      </c>
      <c r="N55" s="48" t="s">
        <v>133</v>
      </c>
      <c r="O55" s="48"/>
      <c r="P55" s="48"/>
      <c r="Q55" s="48"/>
      <c r="R55" s="48"/>
      <c r="S55" s="48"/>
      <c r="T55" s="48"/>
      <c r="U55" s="48" t="s">
        <v>53</v>
      </c>
      <c r="V55" s="48"/>
    </row>
    <row r="56" spans="1:22" ht="17.100000000000001" customHeight="1">
      <c r="A56" s="41" t="s">
        <v>115</v>
      </c>
      <c r="B56" s="53"/>
      <c r="C56" s="48"/>
      <c r="D56" s="49">
        <v>2.23</v>
      </c>
      <c r="E56" s="49">
        <v>2.0099999999999998</v>
      </c>
      <c r="F56" s="50">
        <v>1</v>
      </c>
      <c r="G56" s="51">
        <v>1</v>
      </c>
      <c r="H56" s="59">
        <v>1</v>
      </c>
      <c r="I56" s="60"/>
      <c r="J56" s="52"/>
      <c r="K56" s="61"/>
      <c r="L56" s="47">
        <f>IF(H56=0,"",(D56*E56)*F56)</f>
        <v>4.4822999999999995</v>
      </c>
      <c r="M56" s="47">
        <f t="shared" si="1"/>
        <v>8.964599999999999</v>
      </c>
      <c r="N56" s="48" t="s">
        <v>134</v>
      </c>
      <c r="O56" s="48" t="s">
        <v>53</v>
      </c>
      <c r="P56" s="48" t="s">
        <v>53</v>
      </c>
      <c r="Q56" s="48"/>
      <c r="R56" s="48"/>
      <c r="S56" s="48"/>
      <c r="T56" s="48"/>
      <c r="U56" s="48"/>
      <c r="V56" s="48"/>
    </row>
    <row r="57" spans="1:22" ht="17.100000000000001" customHeight="1">
      <c r="A57" s="41" t="s">
        <v>115</v>
      </c>
      <c r="B57" s="53"/>
      <c r="C57" s="48"/>
      <c r="D57" s="49">
        <v>2.19</v>
      </c>
      <c r="E57" s="49">
        <v>1.21</v>
      </c>
      <c r="F57" s="50">
        <v>15</v>
      </c>
      <c r="G57" s="51"/>
      <c r="H57" s="59"/>
      <c r="I57" s="60"/>
      <c r="J57" s="52"/>
      <c r="K57" s="61">
        <v>15</v>
      </c>
      <c r="L57" s="47">
        <f>IF(K57=0,"",(D57*E57)*F57)</f>
        <v>39.748499999999993</v>
      </c>
      <c r="M57" s="47">
        <f t="shared" si="1"/>
        <v>79.496999999999986</v>
      </c>
      <c r="N57" s="48"/>
      <c r="O57" s="48"/>
      <c r="P57" s="48"/>
      <c r="Q57" s="48" t="s">
        <v>53</v>
      </c>
      <c r="R57" s="48"/>
      <c r="S57" s="48"/>
      <c r="T57" s="48"/>
      <c r="U57" s="48"/>
      <c r="V57" s="48"/>
    </row>
    <row r="58" spans="1:22" ht="17.100000000000001" customHeight="1">
      <c r="A58" s="41" t="s">
        <v>115</v>
      </c>
      <c r="B58" s="53"/>
      <c r="C58" s="48"/>
      <c r="D58" s="49">
        <v>1.5</v>
      </c>
      <c r="E58" s="49">
        <v>2.46</v>
      </c>
      <c r="F58" s="50">
        <v>5</v>
      </c>
      <c r="G58" s="51">
        <v>5</v>
      </c>
      <c r="H58" s="59">
        <v>5</v>
      </c>
      <c r="I58" s="60"/>
      <c r="J58" s="52"/>
      <c r="K58" s="61"/>
      <c r="L58" s="47">
        <f>IF(H58=0,"",(D58*E58)*F58)</f>
        <v>18.45</v>
      </c>
      <c r="M58" s="47">
        <f t="shared" si="1"/>
        <v>36.9</v>
      </c>
      <c r="N58" s="48"/>
      <c r="O58" s="48" t="s">
        <v>53</v>
      </c>
      <c r="P58" s="48" t="s">
        <v>53</v>
      </c>
      <c r="Q58" s="48"/>
      <c r="R58" s="48"/>
      <c r="S58" s="48"/>
      <c r="T58" s="48"/>
      <c r="U58" s="48"/>
      <c r="V58" s="48"/>
    </row>
    <row r="59" spans="1:22" ht="17.100000000000001" customHeight="1">
      <c r="A59" s="41" t="s">
        <v>115</v>
      </c>
      <c r="B59" s="53"/>
      <c r="C59" s="48"/>
      <c r="D59" s="49">
        <v>1.1000000000000001</v>
      </c>
      <c r="E59" s="49">
        <v>0.9</v>
      </c>
      <c r="F59" s="50">
        <v>1</v>
      </c>
      <c r="G59" s="51">
        <v>1</v>
      </c>
      <c r="H59" s="59">
        <v>1</v>
      </c>
      <c r="I59" s="60"/>
      <c r="J59" s="52"/>
      <c r="K59" s="61"/>
      <c r="L59" s="47">
        <f>IF(H59=0,"",(D59*E59)*F59)</f>
        <v>0.9900000000000001</v>
      </c>
      <c r="M59" s="47">
        <f t="shared" si="1"/>
        <v>1.9800000000000002</v>
      </c>
      <c r="N59" s="48"/>
      <c r="O59" s="48" t="s">
        <v>53</v>
      </c>
      <c r="P59" s="48" t="s">
        <v>53</v>
      </c>
      <c r="Q59" s="48"/>
      <c r="R59" s="48"/>
      <c r="S59" s="48"/>
      <c r="T59" s="48"/>
      <c r="U59" s="48"/>
      <c r="V59" s="48"/>
    </row>
    <row r="60" spans="1:22" ht="17.100000000000001" customHeight="1">
      <c r="A60" s="41" t="s">
        <v>115</v>
      </c>
      <c r="B60" s="53"/>
      <c r="C60" s="48"/>
      <c r="D60" s="49">
        <v>2.52</v>
      </c>
      <c r="E60" s="49">
        <v>0.53</v>
      </c>
      <c r="F60" s="50">
        <v>10</v>
      </c>
      <c r="G60" s="51">
        <v>10</v>
      </c>
      <c r="H60" s="59">
        <v>10</v>
      </c>
      <c r="I60" s="60"/>
      <c r="J60" s="52"/>
      <c r="K60" s="61"/>
      <c r="L60" s="47">
        <f>IF(H60=0,"",(D60*E60)*F60)</f>
        <v>13.356000000000002</v>
      </c>
      <c r="M60" s="47">
        <f t="shared" si="1"/>
        <v>26.712000000000003</v>
      </c>
      <c r="N60" s="48" t="s">
        <v>135</v>
      </c>
      <c r="O60" s="48" t="s">
        <v>53</v>
      </c>
      <c r="P60" s="48" t="s">
        <v>53</v>
      </c>
      <c r="Q60" s="48"/>
      <c r="R60" s="48"/>
      <c r="S60" s="48"/>
      <c r="T60" s="48"/>
      <c r="U60" s="48"/>
      <c r="V60" s="48"/>
    </row>
    <row r="61" spans="1:22" ht="17.100000000000001" customHeight="1">
      <c r="A61" s="41" t="s">
        <v>115</v>
      </c>
      <c r="B61" s="53"/>
      <c r="C61" s="48"/>
      <c r="D61" s="49">
        <v>0.87</v>
      </c>
      <c r="E61" s="49">
        <v>2.61</v>
      </c>
      <c r="F61" s="50">
        <v>1</v>
      </c>
      <c r="G61" s="51">
        <v>1</v>
      </c>
      <c r="H61" s="59">
        <v>1</v>
      </c>
      <c r="I61" s="60"/>
      <c r="J61" s="52"/>
      <c r="K61" s="61"/>
      <c r="L61" s="47">
        <f>IF(H61=0,"",(D61*E61)*F61)</f>
        <v>2.2706999999999997</v>
      </c>
      <c r="M61" s="47">
        <f t="shared" si="1"/>
        <v>4.5413999999999994</v>
      </c>
      <c r="N61" s="48" t="s">
        <v>135</v>
      </c>
      <c r="O61" s="48" t="s">
        <v>53</v>
      </c>
      <c r="P61" s="48" t="s">
        <v>53</v>
      </c>
      <c r="Q61" s="48"/>
      <c r="R61" s="48"/>
      <c r="S61" s="48"/>
      <c r="T61" s="48"/>
      <c r="U61" s="48"/>
      <c r="V61" s="48"/>
    </row>
    <row r="62" spans="1:22" ht="17.100000000000001" customHeight="1">
      <c r="A62" s="41" t="s">
        <v>115</v>
      </c>
      <c r="B62" s="53"/>
      <c r="C62" s="48"/>
      <c r="D62" s="49">
        <v>2.17</v>
      </c>
      <c r="E62" s="49">
        <v>2.46</v>
      </c>
      <c r="F62" s="50">
        <v>1</v>
      </c>
      <c r="G62" s="51">
        <v>1</v>
      </c>
      <c r="H62" s="59">
        <v>1</v>
      </c>
      <c r="I62" s="60"/>
      <c r="J62" s="52"/>
      <c r="K62" s="61"/>
      <c r="L62" s="47">
        <f>IF(H62=0,"",(D62*E62)*F62)</f>
        <v>5.3381999999999996</v>
      </c>
      <c r="M62" s="47">
        <f t="shared" si="1"/>
        <v>10.676399999999999</v>
      </c>
      <c r="N62" s="48" t="s">
        <v>135</v>
      </c>
      <c r="O62" s="48" t="s">
        <v>53</v>
      </c>
      <c r="P62" s="48" t="s">
        <v>53</v>
      </c>
      <c r="Q62" s="48"/>
      <c r="R62" s="48"/>
      <c r="S62" s="48"/>
      <c r="T62" s="48"/>
      <c r="U62" s="48"/>
      <c r="V62" s="48"/>
    </row>
    <row r="63" spans="1:22" ht="17.100000000000001" customHeight="1">
      <c r="A63" s="41"/>
      <c r="B63" s="53"/>
      <c r="C63" s="48"/>
      <c r="D63" s="49"/>
      <c r="E63" s="49"/>
      <c r="F63" s="50"/>
      <c r="G63" s="51"/>
      <c r="H63" s="59"/>
      <c r="I63" s="60"/>
      <c r="J63" s="52"/>
      <c r="K63" s="61"/>
      <c r="L63" s="54">
        <f>SUM(L3:L62)</f>
        <v>1441.2596000000003</v>
      </c>
      <c r="M63" s="54">
        <f>SUM(M3:M62)</f>
        <v>2882.5192000000006</v>
      </c>
      <c r="N63" s="48"/>
      <c r="O63" s="48"/>
      <c r="P63" s="48"/>
      <c r="Q63" s="48"/>
      <c r="R63" s="48"/>
      <c r="S63" s="48"/>
      <c r="T63" s="48"/>
      <c r="U63" s="48"/>
      <c r="V63" s="48"/>
    </row>
  </sheetData>
  <autoFilter ref="A2:V63"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O25"/>
  <sheetViews>
    <sheetView workbookViewId="0">
      <selection activeCell="L6" sqref="L6:L9"/>
    </sheetView>
  </sheetViews>
  <sheetFormatPr defaultColWidth="8" defaultRowHeight="17.100000000000001" customHeight="1"/>
  <cols>
    <col min="1" max="1" width="19.85546875" style="32" bestFit="1" customWidth="1"/>
    <col min="2" max="2" width="21.42578125" style="31" bestFit="1" customWidth="1"/>
    <col min="3" max="3" width="15.42578125" style="32" bestFit="1" customWidth="1"/>
    <col min="4" max="4" width="9" style="32" bestFit="1" customWidth="1"/>
    <col min="5" max="5" width="9.42578125" style="32" bestFit="1" customWidth="1"/>
    <col min="6" max="6" width="8.140625" style="32" bestFit="1" customWidth="1"/>
    <col min="7" max="8" width="6.7109375" style="32" customWidth="1"/>
    <col min="9" max="9" width="15.5703125" style="32" bestFit="1" customWidth="1"/>
    <col min="10" max="10" width="9.28515625" style="32" customWidth="1"/>
    <col min="11" max="11" width="8.140625" style="32" customWidth="1"/>
    <col min="12" max="12" width="15.42578125" style="33" bestFit="1" customWidth="1"/>
    <col min="13" max="13" width="11" style="33" customWidth="1"/>
    <col min="14" max="14" width="22.85546875" style="34" customWidth="1"/>
    <col min="15" max="15" width="18" style="34" customWidth="1"/>
    <col min="16" max="16384" width="8" style="32"/>
  </cols>
  <sheetData>
    <row r="1" spans="1:15" ht="17.100000000000001" customHeight="1">
      <c r="A1" s="30" t="s">
        <v>155</v>
      </c>
    </row>
    <row r="2" spans="1:15" ht="17.100000000000001" customHeight="1">
      <c r="A2" s="35" t="s">
        <v>19</v>
      </c>
      <c r="B2" s="36" t="s">
        <v>20</v>
      </c>
      <c r="C2" s="35" t="s">
        <v>21</v>
      </c>
      <c r="D2" s="35" t="s">
        <v>22</v>
      </c>
      <c r="E2" s="35" t="s">
        <v>23</v>
      </c>
      <c r="F2" s="35" t="s">
        <v>24</v>
      </c>
      <c r="G2" s="37" t="s">
        <v>25</v>
      </c>
      <c r="H2" s="35" t="s">
        <v>26</v>
      </c>
      <c r="I2" s="35" t="s">
        <v>27</v>
      </c>
      <c r="J2" s="35" t="s">
        <v>28</v>
      </c>
      <c r="K2" s="38" t="s">
        <v>29</v>
      </c>
      <c r="L2" s="35" t="s">
        <v>38</v>
      </c>
      <c r="M2" s="35" t="s">
        <v>37</v>
      </c>
      <c r="N2" s="39" t="s">
        <v>30</v>
      </c>
      <c r="O2" s="40" t="s">
        <v>31</v>
      </c>
    </row>
    <row r="3" spans="1:15" ht="17.100000000000001" customHeight="1">
      <c r="A3" s="41" t="s">
        <v>144</v>
      </c>
      <c r="B3" s="42" t="s">
        <v>145</v>
      </c>
      <c r="C3" s="41" t="s">
        <v>146</v>
      </c>
      <c r="D3" s="43">
        <v>2.4</v>
      </c>
      <c r="E3" s="43">
        <v>2.09</v>
      </c>
      <c r="F3" s="44">
        <v>1</v>
      </c>
      <c r="G3" s="45">
        <v>1</v>
      </c>
      <c r="H3" s="56">
        <v>1</v>
      </c>
      <c r="I3" s="57"/>
      <c r="J3" s="46"/>
      <c r="K3" s="58"/>
      <c r="L3" s="47">
        <f>IF(H3=0,"",(D3*E3)*F3)</f>
        <v>5.0159999999999991</v>
      </c>
      <c r="M3" s="47">
        <f>L3*2</f>
        <v>10.031999999999998</v>
      </c>
      <c r="N3" s="48"/>
      <c r="O3" s="48" t="s">
        <v>147</v>
      </c>
    </row>
    <row r="4" spans="1:15" ht="17.100000000000001" customHeight="1">
      <c r="A4" s="41" t="s">
        <v>144</v>
      </c>
      <c r="B4" s="42" t="s">
        <v>145</v>
      </c>
      <c r="C4" s="41" t="s">
        <v>146</v>
      </c>
      <c r="D4" s="49">
        <v>0.79</v>
      </c>
      <c r="E4" s="49">
        <v>0.69</v>
      </c>
      <c r="F4" s="50">
        <v>1</v>
      </c>
      <c r="G4" s="51">
        <v>1</v>
      </c>
      <c r="H4" s="59">
        <v>1</v>
      </c>
      <c r="I4" s="60"/>
      <c r="J4" s="52"/>
      <c r="K4" s="61"/>
      <c r="L4" s="47">
        <f>IF(H4=0,"",(D4*E4)*F4)</f>
        <v>0.54510000000000003</v>
      </c>
      <c r="M4" s="47">
        <f t="shared" ref="M4:M24" si="0">L4*2</f>
        <v>1.0902000000000001</v>
      </c>
      <c r="N4" s="48"/>
      <c r="O4" s="48" t="s">
        <v>147</v>
      </c>
    </row>
    <row r="5" spans="1:15" ht="17.100000000000001" customHeight="1">
      <c r="A5" s="41" t="s">
        <v>144</v>
      </c>
      <c r="B5" s="42" t="s">
        <v>145</v>
      </c>
      <c r="C5" s="41" t="s">
        <v>146</v>
      </c>
      <c r="D5" s="49">
        <v>1.26</v>
      </c>
      <c r="E5" s="49">
        <v>0.23</v>
      </c>
      <c r="F5" s="50">
        <v>2</v>
      </c>
      <c r="G5" s="51">
        <v>1</v>
      </c>
      <c r="H5" s="59">
        <v>1</v>
      </c>
      <c r="I5" s="60"/>
      <c r="J5" s="52"/>
      <c r="K5" s="61"/>
      <c r="L5" s="47">
        <f>IF(H5=0,"",(D5*E5)*F5)</f>
        <v>0.5796</v>
      </c>
      <c r="M5" s="47">
        <f t="shared" si="0"/>
        <v>1.1592</v>
      </c>
      <c r="N5" s="48"/>
      <c r="O5" s="48" t="s">
        <v>147</v>
      </c>
    </row>
    <row r="6" spans="1:15" ht="17.100000000000001" customHeight="1">
      <c r="A6" s="41" t="s">
        <v>144</v>
      </c>
      <c r="B6" s="42"/>
      <c r="C6" s="41" t="s">
        <v>146</v>
      </c>
      <c r="D6" s="49">
        <v>2.77</v>
      </c>
      <c r="E6" s="49">
        <v>1.73</v>
      </c>
      <c r="F6" s="50">
        <v>1</v>
      </c>
      <c r="G6" s="51"/>
      <c r="H6" s="59"/>
      <c r="I6" s="60"/>
      <c r="J6" s="52"/>
      <c r="K6" s="61">
        <v>1</v>
      </c>
      <c r="L6" s="47">
        <f>IF(K6=0,"",(D6*E6)*F6)</f>
        <v>4.7920999999999996</v>
      </c>
      <c r="M6" s="47">
        <f t="shared" si="0"/>
        <v>9.5841999999999992</v>
      </c>
      <c r="N6" s="48"/>
      <c r="O6" s="48" t="s">
        <v>147</v>
      </c>
    </row>
    <row r="7" spans="1:15" ht="17.100000000000001" customHeight="1">
      <c r="A7" s="41" t="s">
        <v>144</v>
      </c>
      <c r="B7" s="42" t="s">
        <v>145</v>
      </c>
      <c r="C7" s="41" t="s">
        <v>146</v>
      </c>
      <c r="D7" s="49">
        <v>0.65</v>
      </c>
      <c r="E7" s="49">
        <v>0.77</v>
      </c>
      <c r="F7" s="50">
        <v>1</v>
      </c>
      <c r="G7" s="51">
        <v>1</v>
      </c>
      <c r="H7" s="59">
        <v>1</v>
      </c>
      <c r="I7" s="60"/>
      <c r="J7" s="52"/>
      <c r="K7" s="61"/>
      <c r="L7" s="47">
        <f>IF(H7=0,"",(D7*E7)*F7)</f>
        <v>0.50050000000000006</v>
      </c>
      <c r="M7" s="47">
        <f t="shared" si="0"/>
        <v>1.0010000000000001</v>
      </c>
      <c r="N7" s="48"/>
      <c r="O7" s="48" t="s">
        <v>147</v>
      </c>
    </row>
    <row r="8" spans="1:15" ht="17.100000000000001" customHeight="1">
      <c r="A8" s="41" t="s">
        <v>144</v>
      </c>
      <c r="B8" s="53" t="s">
        <v>148</v>
      </c>
      <c r="C8" s="48" t="s">
        <v>146</v>
      </c>
      <c r="D8" s="49">
        <v>2.4</v>
      </c>
      <c r="E8" s="49">
        <v>0.75</v>
      </c>
      <c r="F8" s="50">
        <v>8</v>
      </c>
      <c r="G8" s="51">
        <v>8</v>
      </c>
      <c r="H8" s="59">
        <v>8</v>
      </c>
      <c r="I8" s="60"/>
      <c r="J8" s="52"/>
      <c r="K8" s="61"/>
      <c r="L8" s="47">
        <f>IF(H8=0,"",(D8*E8)*F8)</f>
        <v>14.399999999999999</v>
      </c>
      <c r="M8" s="47">
        <f t="shared" si="0"/>
        <v>28.799999999999997</v>
      </c>
      <c r="N8" s="48"/>
      <c r="O8" s="48" t="s">
        <v>147</v>
      </c>
    </row>
    <row r="9" spans="1:15" ht="17.100000000000001" customHeight="1">
      <c r="A9" s="41" t="s">
        <v>144</v>
      </c>
      <c r="B9" s="53"/>
      <c r="C9" s="48" t="s">
        <v>146</v>
      </c>
      <c r="D9" s="49">
        <v>1.43</v>
      </c>
      <c r="E9" s="49">
        <v>0.74</v>
      </c>
      <c r="F9" s="50">
        <v>3</v>
      </c>
      <c r="G9" s="51"/>
      <c r="H9" s="59"/>
      <c r="I9" s="60"/>
      <c r="J9" s="52"/>
      <c r="K9" s="61">
        <v>3</v>
      </c>
      <c r="L9" s="47">
        <f>IF(K9=0,"",(D9*E9)*F9)</f>
        <v>3.1745999999999999</v>
      </c>
      <c r="M9" s="47">
        <f t="shared" si="0"/>
        <v>6.3491999999999997</v>
      </c>
      <c r="N9" s="48"/>
      <c r="O9" s="48" t="s">
        <v>147</v>
      </c>
    </row>
    <row r="10" spans="1:15" ht="17.100000000000001" customHeight="1">
      <c r="A10" s="41" t="s">
        <v>144</v>
      </c>
      <c r="B10" s="53" t="s">
        <v>148</v>
      </c>
      <c r="C10" s="48" t="s">
        <v>146</v>
      </c>
      <c r="D10" s="49">
        <v>1.34</v>
      </c>
      <c r="E10" s="49">
        <v>1.45</v>
      </c>
      <c r="F10" s="50">
        <v>1</v>
      </c>
      <c r="G10" s="51">
        <v>1</v>
      </c>
      <c r="H10" s="59">
        <v>1</v>
      </c>
      <c r="I10" s="60"/>
      <c r="J10" s="52"/>
      <c r="K10" s="61"/>
      <c r="L10" s="47">
        <f t="shared" ref="L10:L24" si="1">IF(H10=0,"",(D10*E10)*F10)</f>
        <v>1.9430000000000001</v>
      </c>
      <c r="M10" s="47">
        <f t="shared" si="0"/>
        <v>3.8860000000000001</v>
      </c>
      <c r="N10" s="48"/>
      <c r="O10" s="48" t="s">
        <v>147</v>
      </c>
    </row>
    <row r="11" spans="1:15" ht="17.100000000000001" customHeight="1">
      <c r="A11" s="41" t="s">
        <v>144</v>
      </c>
      <c r="B11" s="53" t="s">
        <v>148</v>
      </c>
      <c r="C11" s="48" t="s">
        <v>146</v>
      </c>
      <c r="D11" s="49">
        <v>1.98</v>
      </c>
      <c r="E11" s="49">
        <v>2.09</v>
      </c>
      <c r="F11" s="50">
        <v>1</v>
      </c>
      <c r="G11" s="51">
        <v>1</v>
      </c>
      <c r="H11" s="59">
        <v>1</v>
      </c>
      <c r="I11" s="60"/>
      <c r="J11" s="52"/>
      <c r="K11" s="61"/>
      <c r="L11" s="47">
        <f t="shared" si="1"/>
        <v>4.1381999999999994</v>
      </c>
      <c r="M11" s="47">
        <f t="shared" si="0"/>
        <v>8.2763999999999989</v>
      </c>
      <c r="N11" s="48"/>
      <c r="O11" s="48" t="s">
        <v>147</v>
      </c>
    </row>
    <row r="12" spans="1:15" ht="17.100000000000001" customHeight="1">
      <c r="A12" s="41" t="s">
        <v>144</v>
      </c>
      <c r="B12" s="53" t="s">
        <v>149</v>
      </c>
      <c r="C12" s="48" t="s">
        <v>146</v>
      </c>
      <c r="D12" s="49">
        <v>2.4</v>
      </c>
      <c r="E12" s="49">
        <v>2.0099999999999998</v>
      </c>
      <c r="F12" s="50">
        <v>2</v>
      </c>
      <c r="G12" s="51">
        <v>2</v>
      </c>
      <c r="H12" s="59">
        <v>2</v>
      </c>
      <c r="I12" s="60"/>
      <c r="J12" s="52"/>
      <c r="K12" s="61"/>
      <c r="L12" s="47">
        <f t="shared" si="1"/>
        <v>9.6479999999999979</v>
      </c>
      <c r="M12" s="47">
        <f t="shared" si="0"/>
        <v>19.295999999999996</v>
      </c>
      <c r="N12" s="48"/>
      <c r="O12" s="48" t="s">
        <v>147</v>
      </c>
    </row>
    <row r="13" spans="1:15" ht="17.100000000000001" customHeight="1">
      <c r="A13" s="41" t="s">
        <v>144</v>
      </c>
      <c r="B13" s="53" t="s">
        <v>149</v>
      </c>
      <c r="C13" s="48" t="s">
        <v>146</v>
      </c>
      <c r="D13" s="49">
        <v>2.72</v>
      </c>
      <c r="E13" s="49">
        <v>1.29</v>
      </c>
      <c r="F13" s="50">
        <v>2</v>
      </c>
      <c r="G13" s="51">
        <v>2</v>
      </c>
      <c r="H13" s="59">
        <v>2</v>
      </c>
      <c r="I13" s="60"/>
      <c r="J13" s="52"/>
      <c r="K13" s="61"/>
      <c r="L13" s="47">
        <f t="shared" si="1"/>
        <v>7.0176000000000007</v>
      </c>
      <c r="M13" s="47">
        <f t="shared" si="0"/>
        <v>14.035200000000001</v>
      </c>
      <c r="N13" s="48"/>
      <c r="O13" s="48" t="s">
        <v>147</v>
      </c>
    </row>
    <row r="14" spans="1:15" ht="17.100000000000001" customHeight="1">
      <c r="A14" s="41" t="s">
        <v>144</v>
      </c>
      <c r="B14" s="53" t="s">
        <v>149</v>
      </c>
      <c r="C14" s="48" t="s">
        <v>146</v>
      </c>
      <c r="D14" s="49">
        <v>1.19</v>
      </c>
      <c r="E14" s="49">
        <v>0.69</v>
      </c>
      <c r="F14" s="50">
        <v>1</v>
      </c>
      <c r="G14" s="51">
        <v>1</v>
      </c>
      <c r="H14" s="59">
        <v>1</v>
      </c>
      <c r="I14" s="60"/>
      <c r="J14" s="52"/>
      <c r="K14" s="61"/>
      <c r="L14" s="47">
        <f t="shared" si="1"/>
        <v>0.82109999999999994</v>
      </c>
      <c r="M14" s="47">
        <f t="shared" si="0"/>
        <v>1.6421999999999999</v>
      </c>
      <c r="N14" s="48"/>
      <c r="O14" s="48" t="s">
        <v>147</v>
      </c>
    </row>
    <row r="15" spans="1:15" ht="17.100000000000001" customHeight="1">
      <c r="A15" s="41" t="s">
        <v>144</v>
      </c>
      <c r="B15" s="53" t="s">
        <v>149</v>
      </c>
      <c r="C15" s="48" t="s">
        <v>146</v>
      </c>
      <c r="D15" s="49">
        <v>2.23</v>
      </c>
      <c r="E15" s="49">
        <v>0.77</v>
      </c>
      <c r="F15" s="50">
        <v>1</v>
      </c>
      <c r="G15" s="51">
        <v>1</v>
      </c>
      <c r="H15" s="59">
        <v>1</v>
      </c>
      <c r="I15" s="60"/>
      <c r="J15" s="52"/>
      <c r="K15" s="61"/>
      <c r="L15" s="47">
        <f t="shared" si="1"/>
        <v>1.7171000000000001</v>
      </c>
      <c r="M15" s="47">
        <f t="shared" si="0"/>
        <v>3.4342000000000001</v>
      </c>
      <c r="N15" s="48"/>
      <c r="O15" s="48" t="s">
        <v>147</v>
      </c>
    </row>
    <row r="16" spans="1:15" ht="17.100000000000001" customHeight="1">
      <c r="A16" s="41" t="s">
        <v>144</v>
      </c>
      <c r="B16" s="53" t="s">
        <v>150</v>
      </c>
      <c r="C16" s="48" t="s">
        <v>151</v>
      </c>
      <c r="D16" s="49">
        <v>1.28</v>
      </c>
      <c r="E16" s="49">
        <v>0.71</v>
      </c>
      <c r="F16" s="50">
        <v>6</v>
      </c>
      <c r="G16" s="51">
        <v>6</v>
      </c>
      <c r="H16" s="59">
        <v>6</v>
      </c>
      <c r="I16" s="60"/>
      <c r="J16" s="52"/>
      <c r="K16" s="61"/>
      <c r="L16" s="47">
        <f t="shared" si="1"/>
        <v>5.4527999999999999</v>
      </c>
      <c r="M16" s="47">
        <f t="shared" si="0"/>
        <v>10.9056</v>
      </c>
      <c r="N16" s="48"/>
      <c r="O16" s="48" t="s">
        <v>147</v>
      </c>
    </row>
    <row r="17" spans="1:15" ht="17.100000000000001" customHeight="1">
      <c r="A17" s="41" t="s">
        <v>144</v>
      </c>
      <c r="B17" s="53" t="s">
        <v>145</v>
      </c>
      <c r="C17" s="48" t="s">
        <v>151</v>
      </c>
      <c r="D17" s="49">
        <v>1.34</v>
      </c>
      <c r="E17" s="49">
        <v>0.69</v>
      </c>
      <c r="F17" s="50">
        <v>3</v>
      </c>
      <c r="G17" s="51">
        <v>3</v>
      </c>
      <c r="H17" s="59">
        <v>3</v>
      </c>
      <c r="I17" s="60"/>
      <c r="J17" s="52"/>
      <c r="K17" s="61"/>
      <c r="L17" s="47">
        <f t="shared" si="1"/>
        <v>2.7738</v>
      </c>
      <c r="M17" s="47">
        <f t="shared" si="0"/>
        <v>5.5476000000000001</v>
      </c>
      <c r="N17" s="48"/>
      <c r="O17" s="48" t="s">
        <v>147</v>
      </c>
    </row>
    <row r="18" spans="1:15" ht="17.100000000000001" customHeight="1">
      <c r="A18" s="41" t="s">
        <v>144</v>
      </c>
      <c r="B18" s="53" t="s">
        <v>145</v>
      </c>
      <c r="C18" s="48" t="s">
        <v>151</v>
      </c>
      <c r="D18" s="49">
        <v>2.2799999999999998</v>
      </c>
      <c r="E18" s="49">
        <v>0.72</v>
      </c>
      <c r="F18" s="50">
        <v>4</v>
      </c>
      <c r="G18" s="51">
        <v>4</v>
      </c>
      <c r="H18" s="59">
        <v>4</v>
      </c>
      <c r="I18" s="60"/>
      <c r="J18" s="52"/>
      <c r="K18" s="61"/>
      <c r="L18" s="47">
        <f t="shared" si="1"/>
        <v>6.5663999999999989</v>
      </c>
      <c r="M18" s="47">
        <f t="shared" si="0"/>
        <v>13.132799999999998</v>
      </c>
      <c r="N18" s="48"/>
      <c r="O18" s="48" t="s">
        <v>147</v>
      </c>
    </row>
    <row r="19" spans="1:15" ht="17.100000000000001" customHeight="1">
      <c r="A19" s="41" t="s">
        <v>144</v>
      </c>
      <c r="B19" s="53" t="s">
        <v>148</v>
      </c>
      <c r="C19" s="48" t="s">
        <v>151</v>
      </c>
      <c r="D19" s="49">
        <v>2.2799999999999998</v>
      </c>
      <c r="E19" s="49">
        <v>0.69</v>
      </c>
      <c r="F19" s="50">
        <v>14</v>
      </c>
      <c r="G19" s="51">
        <v>14</v>
      </c>
      <c r="H19" s="59">
        <v>14</v>
      </c>
      <c r="I19" s="60"/>
      <c r="J19" s="52"/>
      <c r="K19" s="61"/>
      <c r="L19" s="47">
        <f t="shared" si="1"/>
        <v>22.024799999999995</v>
      </c>
      <c r="M19" s="47">
        <f t="shared" si="0"/>
        <v>44.049599999999991</v>
      </c>
      <c r="N19" s="48"/>
      <c r="O19" s="48" t="s">
        <v>147</v>
      </c>
    </row>
    <row r="20" spans="1:15" ht="17.100000000000001" customHeight="1">
      <c r="A20" s="41" t="s">
        <v>144</v>
      </c>
      <c r="B20" s="53" t="s">
        <v>149</v>
      </c>
      <c r="C20" s="48" t="s">
        <v>151</v>
      </c>
      <c r="D20" s="49">
        <v>2.64</v>
      </c>
      <c r="E20" s="49">
        <v>0.63</v>
      </c>
      <c r="F20" s="50">
        <v>4</v>
      </c>
      <c r="G20" s="51">
        <v>4</v>
      </c>
      <c r="H20" s="59">
        <v>4</v>
      </c>
      <c r="I20" s="60"/>
      <c r="J20" s="52"/>
      <c r="K20" s="61"/>
      <c r="L20" s="47">
        <f t="shared" si="1"/>
        <v>6.6528</v>
      </c>
      <c r="M20" s="47">
        <f t="shared" si="0"/>
        <v>13.3056</v>
      </c>
      <c r="N20" s="48"/>
      <c r="O20" s="48" t="s">
        <v>147</v>
      </c>
    </row>
    <row r="21" spans="1:15" ht="17.100000000000001" customHeight="1">
      <c r="A21" s="41" t="s">
        <v>144</v>
      </c>
      <c r="B21" s="53" t="s">
        <v>152</v>
      </c>
      <c r="C21" s="48" t="s">
        <v>151</v>
      </c>
      <c r="D21" s="49">
        <v>0.98</v>
      </c>
      <c r="E21" s="49">
        <v>0.75</v>
      </c>
      <c r="F21" s="50">
        <v>1</v>
      </c>
      <c r="G21" s="51">
        <v>1</v>
      </c>
      <c r="H21" s="59">
        <v>1</v>
      </c>
      <c r="I21" s="60"/>
      <c r="J21" s="52"/>
      <c r="K21" s="61"/>
      <c r="L21" s="47">
        <f t="shared" si="1"/>
        <v>0.73499999999999999</v>
      </c>
      <c r="M21" s="47">
        <f t="shared" si="0"/>
        <v>1.47</v>
      </c>
      <c r="N21" s="48"/>
      <c r="O21" s="48" t="s">
        <v>147</v>
      </c>
    </row>
    <row r="22" spans="1:15" ht="17.100000000000001" customHeight="1">
      <c r="A22" s="41" t="s">
        <v>144</v>
      </c>
      <c r="B22" s="53" t="s">
        <v>150</v>
      </c>
      <c r="C22" s="48" t="s">
        <v>153</v>
      </c>
      <c r="D22" s="49">
        <v>0.93</v>
      </c>
      <c r="E22" s="49">
        <v>1.99</v>
      </c>
      <c r="F22" s="50">
        <v>1</v>
      </c>
      <c r="G22" s="51">
        <v>1</v>
      </c>
      <c r="H22" s="59">
        <v>1</v>
      </c>
      <c r="I22" s="60"/>
      <c r="J22" s="52"/>
      <c r="K22" s="61"/>
      <c r="L22" s="47">
        <f t="shared" si="1"/>
        <v>1.8507</v>
      </c>
      <c r="M22" s="47">
        <f t="shared" si="0"/>
        <v>3.7014</v>
      </c>
      <c r="N22" s="48"/>
      <c r="O22" s="48" t="s">
        <v>147</v>
      </c>
    </row>
    <row r="23" spans="1:15" ht="17.100000000000001" customHeight="1">
      <c r="A23" s="41" t="s">
        <v>144</v>
      </c>
      <c r="B23" s="53" t="s">
        <v>154</v>
      </c>
      <c r="C23" s="48" t="s">
        <v>153</v>
      </c>
      <c r="D23" s="49">
        <v>0.89</v>
      </c>
      <c r="E23" s="49">
        <v>0.65</v>
      </c>
      <c r="F23" s="50">
        <v>16</v>
      </c>
      <c r="G23" s="51">
        <v>16</v>
      </c>
      <c r="H23" s="59">
        <v>16</v>
      </c>
      <c r="I23" s="60"/>
      <c r="J23" s="52"/>
      <c r="K23" s="61"/>
      <c r="L23" s="47">
        <f t="shared" si="1"/>
        <v>9.2560000000000002</v>
      </c>
      <c r="M23" s="47">
        <f t="shared" si="0"/>
        <v>18.512</v>
      </c>
      <c r="N23" s="48"/>
      <c r="O23" s="48" t="s">
        <v>147</v>
      </c>
    </row>
    <row r="24" spans="1:15" ht="17.100000000000001" customHeight="1">
      <c r="A24" s="41" t="s">
        <v>144</v>
      </c>
      <c r="B24" s="53" t="s">
        <v>149</v>
      </c>
      <c r="C24" s="48" t="s">
        <v>153</v>
      </c>
      <c r="D24" s="49">
        <v>0.56999999999999995</v>
      </c>
      <c r="E24" s="49">
        <v>0.47</v>
      </c>
      <c r="F24" s="50">
        <v>1</v>
      </c>
      <c r="G24" s="51">
        <v>1</v>
      </c>
      <c r="H24" s="59">
        <v>1</v>
      </c>
      <c r="I24" s="60"/>
      <c r="J24" s="52"/>
      <c r="K24" s="61"/>
      <c r="L24" s="47">
        <f t="shared" si="1"/>
        <v>0.26789999999999997</v>
      </c>
      <c r="M24" s="47">
        <f t="shared" si="0"/>
        <v>0.53579999999999994</v>
      </c>
      <c r="N24" s="48"/>
      <c r="O24" s="48" t="s">
        <v>147</v>
      </c>
    </row>
    <row r="25" spans="1:15" ht="17.100000000000001" customHeight="1">
      <c r="A25" s="41"/>
      <c r="B25" s="53"/>
      <c r="C25" s="48"/>
      <c r="D25" s="49"/>
      <c r="E25" s="49"/>
      <c r="F25" s="50"/>
      <c r="G25" s="51"/>
      <c r="H25" s="59"/>
      <c r="I25" s="60"/>
      <c r="J25" s="52"/>
      <c r="K25" s="61"/>
      <c r="L25" s="54">
        <f>SUM(L3:L24)</f>
        <v>109.87309999999999</v>
      </c>
      <c r="M25" s="54">
        <f>SUM(M3:M24)</f>
        <v>219.74619999999999</v>
      </c>
      <c r="N25" s="48"/>
      <c r="O25" s="48"/>
    </row>
  </sheetData>
  <autoFilter ref="A2:O25" xr:uid="{00000000-0009-0000-0000-000005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A8C1E4088DD5643BF90E796302EC8F4" ma:contentTypeVersion="13" ma:contentTypeDescription="Een nieuw document maken." ma:contentTypeScope="" ma:versionID="9a0a6f5f774ba989c6670e24e285541c">
  <xsd:schema xmlns:xsd="http://www.w3.org/2001/XMLSchema" xmlns:xs="http://www.w3.org/2001/XMLSchema" xmlns:p="http://schemas.microsoft.com/office/2006/metadata/properties" xmlns:ns3="45653432-0fd6-41f7-8753-99260a183e16" xmlns:ns4="3afe66c0-61d6-4c44-8217-ab8e3f669279" targetNamespace="http://schemas.microsoft.com/office/2006/metadata/properties" ma:root="true" ma:fieldsID="ba6d467c17f438b60ceac972641a914c" ns3:_="" ns4:_="">
    <xsd:import namespace="45653432-0fd6-41f7-8753-99260a183e16"/>
    <xsd:import namespace="3afe66c0-61d6-4c44-8217-ab8e3f66927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53432-0fd6-41f7-8753-99260a183e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fe66c0-61d6-4c44-8217-ab8e3f669279"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SharingHintHash" ma:index="18"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67F355-6495-4ACE-B249-A5E60CC192B5}">
  <ds:schemaRefs>
    <ds:schemaRef ds:uri="http://purl.org/dc/terms/"/>
    <ds:schemaRef ds:uri="http://www.w3.org/XML/1998/namespace"/>
    <ds:schemaRef ds:uri="http://purl.org/dc/elements/1.1/"/>
    <ds:schemaRef ds:uri="http://schemas.openxmlformats.org/package/2006/metadata/core-properties"/>
    <ds:schemaRef ds:uri="3afe66c0-61d6-4c44-8217-ab8e3f669279"/>
    <ds:schemaRef ds:uri="http://purl.org/dc/dcmitype/"/>
    <ds:schemaRef ds:uri="http://schemas.microsoft.com/office/2006/documentManagement/types"/>
    <ds:schemaRef ds:uri="http://schemas.microsoft.com/office/infopath/2007/PartnerControls"/>
    <ds:schemaRef ds:uri="45653432-0fd6-41f7-8753-99260a183e16"/>
    <ds:schemaRef ds:uri="http://schemas.microsoft.com/office/2006/metadata/properties"/>
  </ds:schemaRefs>
</ds:datastoreItem>
</file>

<file path=customXml/itemProps2.xml><?xml version="1.0" encoding="utf-8"?>
<ds:datastoreItem xmlns:ds="http://schemas.openxmlformats.org/officeDocument/2006/customXml" ds:itemID="{6EA6F18F-9457-45B2-88D6-583AB3FB9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53432-0fd6-41f7-8753-99260a183e16"/>
    <ds:schemaRef ds:uri="3afe66c0-61d6-4c44-8217-ab8e3f6692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EAA944-15F7-44A0-8BC0-2074E5CF4C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Instructie en toelichting</vt:lpstr>
      <vt:lpstr>Glasbewassing Inschrijfblad</vt:lpstr>
      <vt:lpstr>specificatie Campus Amsterdam</vt:lpstr>
      <vt:lpstr>Specificatie Campus Den Haag</vt:lpstr>
      <vt:lpstr>Specificatie Skotel Den Haag</vt:lpstr>
      <vt:lpstr>Specificatie Villa Den Haag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Bosman</dc:creator>
  <cp:lastModifiedBy>Bakker - Dijkman, V.M. Ms.</cp:lastModifiedBy>
  <cp:lastPrinted>2018-06-29T07:12:21Z</cp:lastPrinted>
  <dcterms:created xsi:type="dcterms:W3CDTF">2007-06-11T10:06:07Z</dcterms:created>
  <dcterms:modified xsi:type="dcterms:W3CDTF">2022-05-23T11:04:34Z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0x010100CA8C1E4088DD5643BF90E796302EC8F4</vt:lpwstr>
  </property>
</Properties>
</file>