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G:\BV\BJZ\AJZ\Inkoop en aanbestedingsbeleid\Aanbesteding BOR applicatie\Stukken tenderned 9-8-2022\"/>
    </mc:Choice>
  </mc:AlternateContent>
  <xr:revisionPtr revIDLastSave="0" documentId="8_{A63F8305-F8FF-420E-9FCA-4FE791C0C9E5}" xr6:coauthVersionLast="47" xr6:coauthVersionMax="47" xr10:uidLastSave="{00000000-0000-0000-0000-000000000000}"/>
  <bookViews>
    <workbookView xWindow="-108" yWindow="-108" windowWidth="16608" windowHeight="8832" firstSheet="4" activeTab="4" xr2:uid="{00000000-000D-0000-FFFF-FFFF00000000}"/>
  </bookViews>
  <sheets>
    <sheet name="Toelichting" sheetId="9" r:id="rId1"/>
    <sheet name="Keuzemogelijkheden" sheetId="10" r:id="rId2"/>
    <sheet name="Methodiekhoofdgroepen" sheetId="7" r:id="rId3"/>
    <sheet name="Methodiekgroepen" sheetId="8" r:id="rId4"/>
    <sheet name="Wensen" sheetId="4" r:id="rId5"/>
    <sheet name="Basisgegevens" sheetId="6" state="hidden" r:id="rId6"/>
  </sheets>
  <definedNames>
    <definedName name="_xlnm._FilterDatabase" localSheetId="4" hidden="1">Wensen!$A$1:$N$60</definedName>
    <definedName name="_xlnm.Print_Area" localSheetId="4">Wensen!$A$1:$H$31</definedName>
    <definedName name="_xlnm.Print_Titles" localSheetId="4">Wensen!$1:$1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60" i="4" l="1"/>
  <c r="N59" i="4"/>
  <c r="M59" i="4"/>
  <c r="L59" i="4"/>
  <c r="K59" i="4"/>
  <c r="N58" i="4"/>
  <c r="M58" i="4"/>
  <c r="L58" i="4"/>
  <c r="K58" i="4"/>
  <c r="N55" i="4"/>
  <c r="M55" i="4"/>
  <c r="L55" i="4"/>
  <c r="K55" i="4"/>
  <c r="N52" i="4"/>
  <c r="M52" i="4"/>
  <c r="L52" i="4"/>
  <c r="K52" i="4"/>
  <c r="N50" i="4"/>
  <c r="M50" i="4"/>
  <c r="L50" i="4"/>
  <c r="K50" i="4"/>
  <c r="N49" i="4"/>
  <c r="M49" i="4"/>
  <c r="L49" i="4"/>
  <c r="K49" i="4"/>
  <c r="N48" i="4"/>
  <c r="M48" i="4"/>
  <c r="L48" i="4"/>
  <c r="K48" i="4"/>
  <c r="N45" i="4"/>
  <c r="M45" i="4"/>
  <c r="L45" i="4"/>
  <c r="K45" i="4"/>
  <c r="N44" i="4"/>
  <c r="M44" i="4"/>
  <c r="L44" i="4"/>
  <c r="K44" i="4"/>
  <c r="N43" i="4"/>
  <c r="M43" i="4"/>
  <c r="L43" i="4"/>
  <c r="K43" i="4"/>
  <c r="N41" i="4"/>
  <c r="M41" i="4"/>
  <c r="L41" i="4"/>
  <c r="K41" i="4"/>
  <c r="N40" i="4"/>
  <c r="M40" i="4"/>
  <c r="L40" i="4"/>
  <c r="K40" i="4"/>
  <c r="N38" i="4"/>
  <c r="M38" i="4"/>
  <c r="L38" i="4"/>
  <c r="K38" i="4"/>
  <c r="N37" i="4"/>
  <c r="M37" i="4"/>
  <c r="L37" i="4"/>
  <c r="K37" i="4"/>
  <c r="N36" i="4"/>
  <c r="M36" i="4"/>
  <c r="L36" i="4"/>
  <c r="K36" i="4"/>
  <c r="N33" i="4"/>
  <c r="M33" i="4"/>
  <c r="L33" i="4"/>
  <c r="K33" i="4"/>
  <c r="N31" i="4"/>
  <c r="M31" i="4"/>
  <c r="L31" i="4"/>
  <c r="K31" i="4"/>
  <c r="N30" i="4"/>
  <c r="M30" i="4"/>
  <c r="L30" i="4"/>
  <c r="K30" i="4"/>
  <c r="N29" i="4"/>
  <c r="M29" i="4"/>
  <c r="L29" i="4"/>
  <c r="K29" i="4"/>
  <c r="N26" i="4"/>
  <c r="M26" i="4"/>
  <c r="L26" i="4"/>
  <c r="K26" i="4"/>
  <c r="N24" i="4"/>
  <c r="M24" i="4"/>
  <c r="L24" i="4"/>
  <c r="K24" i="4"/>
  <c r="N22" i="4"/>
  <c r="M22" i="4"/>
  <c r="L22" i="4"/>
  <c r="K22" i="4"/>
  <c r="N19" i="4"/>
  <c r="M19" i="4"/>
  <c r="L19" i="4"/>
  <c r="K19" i="4"/>
  <c r="N17" i="4"/>
  <c r="M17" i="4"/>
  <c r="L17" i="4"/>
  <c r="K17" i="4"/>
  <c r="N14" i="4"/>
  <c r="M14" i="4"/>
  <c r="L14" i="4"/>
  <c r="K14" i="4"/>
  <c r="N13" i="4"/>
  <c r="M13" i="4"/>
  <c r="L13" i="4"/>
  <c r="K13" i="4"/>
  <c r="N10" i="4"/>
  <c r="M10" i="4"/>
  <c r="L10" i="4"/>
  <c r="K10" i="4"/>
  <c r="N9" i="4"/>
  <c r="M9" i="4"/>
  <c r="L9" i="4"/>
  <c r="K9" i="4"/>
  <c r="N4" i="4"/>
  <c r="M4" i="4"/>
  <c r="L4" i="4"/>
  <c r="K4" i="4"/>
  <c r="K6" i="4" l="1"/>
  <c r="L6" i="4"/>
  <c r="M6" i="4"/>
  <c r="N6" i="4"/>
  <c r="N60" i="4" s="1"/>
  <c r="K4" i="6" l="1"/>
  <c r="K5" i="6"/>
  <c r="K6" i="6"/>
  <c r="K3" i="6"/>
  <c r="K2" i="6"/>
  <c r="J2" i="6"/>
  <c r="J4" i="6"/>
  <c r="J5" i="6"/>
  <c r="J6" i="6"/>
  <c r="J3" i="6"/>
</calcChain>
</file>

<file path=xl/sharedStrings.xml><?xml version="1.0" encoding="utf-8"?>
<sst xmlns="http://schemas.openxmlformats.org/spreadsheetml/2006/main" count="480" uniqueCount="348">
  <si>
    <t>Toelichting wensen</t>
  </si>
  <si>
    <t>In  het bestand kunt u een keuze maken uit de waarden zoals deze zijn opgenomen in tabblad keuzemogelijkheden</t>
  </si>
  <si>
    <t>Tijdens het invullen van de fase wordt automatisch de tekst in kolom J, K en L ingevuld, waaruit blijkt hoe dit op basis van uw antwoord mogelijk wordt opgenomen in het aanbestedingsdocument.</t>
  </si>
  <si>
    <t xml:space="preserve">Afhankelijk van de keuze wordt een factor toegekend, waardoor ‘Doorontwikkeld’ meer punten oplevert als ‘Bereid te ontwikkelen’. </t>
  </si>
  <si>
    <t>De factoren zijn opgenomen in onderstaand overzicht:</t>
  </si>
  <si>
    <t>Fase</t>
  </si>
  <si>
    <t>Factor</t>
  </si>
  <si>
    <t>Doorontwikkeld</t>
  </si>
  <si>
    <t>Jong volwassen</t>
  </si>
  <si>
    <t>Bereid te ontwikkelen</t>
  </si>
  <si>
    <t>Nieuw</t>
  </si>
  <si>
    <t>Gelieve het formulier in te vullen. Het formulier geeft met een rode kleur aan dat u nog geen keuze heeft gemaakt. Afhankelijk van de keuze  worden de punten automatisch berekend en kleurt de regel conform tabblad keuzemogeljkheden.</t>
  </si>
  <si>
    <t xml:space="preserve">NB: Alle kosten die de inschrijver dient te maken om de aangeboden invulling aan de wensen te realiseren dienen verrekend te zijn in zijn prijsaanbieding. Met andere woorden er kunnen geen andere / additionele kosten in rekening gebracht worden voor het realiseren van de wensen, dan de kosten die zijn vermeld in de prijsopgave. </t>
  </si>
  <si>
    <t>Methodiekhoofdgroepen</t>
  </si>
  <si>
    <t>Methodiekhoofdgroepen met de nummering en omschrijving van de hoofdgroepen is opgenomen in tabblad Methodiekhoofdgroepen.</t>
  </si>
  <si>
    <t>Methodiekgroepen</t>
  </si>
  <si>
    <t>Methodiekgroepen met de nummering en omschrijving van de groepen is opgenomen in tabblad Methodiekgroepen.</t>
  </si>
  <si>
    <t>Omschrijving</t>
  </si>
  <si>
    <t>Verwerken als</t>
  </si>
  <si>
    <t>Tonen tijdens</t>
  </si>
  <si>
    <t>Volledig uitgewerkt en in de praktijk ervaren de gebruikers dat het naar tevredenheid in gebruik is.</t>
  </si>
  <si>
    <t>Eis</t>
  </si>
  <si>
    <t>Tonen tijdens demonstratie, verificatie en oplevering.</t>
  </si>
  <si>
    <t>Concept uitgewerkt, waarbij de eerste positieve ervaringen van gebruikers beschikbaar zijn. De stap naar doorontwikkeld vindt binnen een half jaar plaats.</t>
  </si>
  <si>
    <t>Eis bij implementatie</t>
  </si>
  <si>
    <t>Tonen tijdens verificatie en conform de planning van de implementatie.</t>
  </si>
  <si>
    <t>De wens is bij implementatie volledig beschikbaar binnen de standaard software</t>
  </si>
  <si>
    <t>Bij verificatie aantonen dat dit in ontwikkeling is en bij oplevering conform de planning volledig operationeel zal zijn.</t>
  </si>
  <si>
    <t>Nog geen ervaring op dit deel en ook niet bekend of dit wordt ontwikkeld.</t>
  </si>
  <si>
    <t>n.v.t.</t>
  </si>
  <si>
    <t>Kan en hoef niet te worden aangetoond tijdens de demonstratie/verificatie/oplevering dat het operationeel is.</t>
  </si>
  <si>
    <t>Maak uw keuze</t>
  </si>
  <si>
    <t>Maak een keuze in de kolom fase</t>
  </si>
  <si>
    <t>Maak een keuze in de kolom 'Antwoord fase'</t>
  </si>
  <si>
    <t>MethodiekID</t>
  </si>
  <si>
    <t>MethodiekHoofdgroep</t>
  </si>
  <si>
    <t>MethodiekHoofdgroepenomschrijving</t>
  </si>
  <si>
    <t>Informatievoorziening</t>
  </si>
  <si>
    <t>Alles in directe of indirecte relatie tot beheersystemen. Betreft: Projecten en activiteiten (A); Bestekken en contracten (C); Documentmanagement (D); Geovoorziening (G); Meldingen (M); Portaal (gebruiken en leveren) (P); Revisiegegevens/mutaties (R); Beheersysteem (S); Webservices en ondergronden (W) en Extra beheersysteem (X).</t>
  </si>
  <si>
    <t>Plannen en begroten</t>
  </si>
  <si>
    <t>Op basis van beschikbare kwalitatieve gegevens gerelateerd aan een object of gebied waarbinnen het object valt wordt een planning en begroting opgesteld. Toelichting: Gebaseerd op de relatie tussen het object en de domeinwaarden van de kwalitatieve gegevens kan een planning en begroting worden opgesteld. De relatie tussen de objectgegevens (objecttype, attributen en domeinwaarden) met de attributen en domeinwaarden van de kwalitatieve gegevens kan door de gebruiker zelfstandig worden gewijzigd.</t>
  </si>
  <si>
    <t>Uitwisselingsstandaarden</t>
  </si>
  <si>
    <t>Het uitwisselen van gegevens via standaarden zoals SUF en StUF.</t>
  </si>
  <si>
    <t>Inspecteren</t>
  </si>
  <si>
    <t>Het vastleggen van kwalitatieve gegevens. Een meetgegeven uit bijvoorbeeld een inspectie wordt daarbij vastgelegd en gerelateerd aan een (grafisch) object. Dit kan vaker in de tijd plaatsvinden.</t>
  </si>
  <si>
    <t>Standaarden</t>
  </si>
  <si>
    <t>Standaarden/informatiemodellen die worden gebruikt. Denk aan IMGeo; IMBOR; GWSW.</t>
  </si>
  <si>
    <t>Automatisch invullen</t>
  </si>
  <si>
    <t>Het invullen van gegevens op basis van reeds aanwezige, ingevulde gegevens elders in het systeem of organisatie.</t>
  </si>
  <si>
    <t>Applicatiebeheer</t>
  </si>
  <si>
    <t>Het beheren van applicatie zelf.</t>
  </si>
  <si>
    <t>Integraal werken</t>
  </si>
  <si>
    <t>Methodieken die voor integraal werken aanwezig zijn.</t>
  </si>
  <si>
    <t>Registratie uitgevoerd werk</t>
  </si>
  <si>
    <t>De registratie van uitgevoerde werkzaamheden om aan te tonen dat de werkzaamheden zijn uitgevoerd, voor historie-opbouw, etc.</t>
  </si>
  <si>
    <t>Beheren</t>
  </si>
  <si>
    <t>Gegevens die nodig zijn om beheer mogelijk te maken, waarbij o.a. beheer-, onderhouds- en uitvoeringsplannen worden opgesteld.</t>
  </si>
  <si>
    <t>Raadplegen</t>
  </si>
  <si>
    <t>Methodieken die van belang zijn voor het raadplegen van de gegevens.</t>
  </si>
  <si>
    <t>Inventariseren</t>
  </si>
  <si>
    <t>Methodieken die van belang zijn voor het inventariseren/inwinnen van gegevens.</t>
  </si>
  <si>
    <t>Hoofdgroep-nummer</t>
  </si>
  <si>
    <t>Hoofdgroep naam</t>
  </si>
  <si>
    <t>Groep-nr.</t>
  </si>
  <si>
    <t>Groepnaam</t>
  </si>
  <si>
    <t>Groep omschrijving</t>
  </si>
  <si>
    <t>Hnr.</t>
  </si>
  <si>
    <t>Hoofdgroepnaam</t>
  </si>
  <si>
    <t>Gnr.</t>
  </si>
  <si>
    <t>Groepomschrijving</t>
  </si>
  <si>
    <t>Beheersysteem</t>
  </si>
  <si>
    <t>Beheersoftware voor het integraal registreren, inspecteren en beheren van uitgevoerde werkzaamheden van assets in de openbare ruimte voor alle vakdisciplines.</t>
  </si>
  <si>
    <t>Webservices/ondergronden</t>
  </si>
  <si>
    <t>Aanleveren en gebruiken van webservices en/of ondergronden. Deze is voor het kunnen raadplegen en/of analyseren van gegevens. De vorm kan sterk verschillen en ook zijn er per ondergrond meerdere mogelijkheden. In het geval van een ondergrond zijn de gegevens direct beschikbaar in de applicatie. Een ondergrond kan wel uit een portaal komen. Het beheersysteem biedt de mogelijkheid als gebruiker om aparte kaartlagen voor ondergronden zelfstandig (zonder tussenkomst leverancier en functioneel beheerder) toe te voegen.
Het beheersysteem beschikt over functionaliteit om gegevens als webservice beschikbaar te stellen (BOR naar Webservices).
Het beheersysteem beschikt over functionaliteit om webservices te kunnen gebruiken (Webservices naar BOR).</t>
  </si>
  <si>
    <t>Portaal</t>
  </si>
  <si>
    <t>Informatie aan een portaal beschikbaar stellen of informatie uit een portaal gebruiken. Bij een portaal loopt dit via een andere applicatie; bij een ondergrond is het direct beschikbaar in de applicatie. Een ondergrond kan wel uit een portaal komen.</t>
  </si>
  <si>
    <t>Meldingen</t>
  </si>
  <si>
    <t>In het beheersysteem kunnen de basisgegevens van de meldingen opgenomen worden. De meldingen worden via zaaksysteem of gegevensmagazijn beschikbaar gesteld.
Meldingen uit een meldingen systeem (externe applicatie) die aan het BOR-beheersysteem worden geleverd, reacties aangaande de afhandeling terug aan meldingen systeem en het presenteren van overzichten uit het meldingen systeem. In het BOR-beheersysteem kunnen categorieën aan meldingen worden toegekend en voor zover het meldingen systeem het ondersteund kunnen niet alleen eigen categorieën worden gebruikt, maar worden de categorieën uit het meldingen systeem ook voor o.a. filtermogelijkheden overgenomen.
Mogelijkheid om het beheersysteem te koppelen aan een meldingensysteem (eis ten behoeve overzicht klachten en meldingen) zodat meldingen rechtstreeks aan een object en een verantwoordelijke ambtenaar in het beheersysteem kunnen worden toegewezen.</t>
  </si>
  <si>
    <t>Extra beheersysteem</t>
  </si>
  <si>
    <t>Een extra (BOR) beheersysteem naast het integrale BOR beheersysteem. Het betreft een geautomatiseerde koppeling tussen externe applicaties (bijvoorbeeld gemalenbeheer) met mechanische riolering.</t>
  </si>
  <si>
    <t>Extra software</t>
  </si>
  <si>
    <t>Software waarmee een relatie bestaat met het beheersysteem (niet een extra BOR-systeem).</t>
  </si>
  <si>
    <t>Revisie</t>
  </si>
  <si>
    <t>Gegevens aanleveren voor het digitaal en analoog kunnen noteren van revisies en het digitaal en analoog ontvangen van revisies/mutaties.</t>
  </si>
  <si>
    <t>Financieel systeem</t>
  </si>
  <si>
    <t>Gebruiken van gegevens uit een (extern) financieel systeem.</t>
  </si>
  <si>
    <t>Documentmanagement</t>
  </si>
  <si>
    <t>Het BOR-beheersysteem zorgt voor koppelingen met documentmanagementsystemen (DMS) of netwerken waarin  bestanden zijn opgeslagen, zoals inspecties, foto’s, rapporten, tekeningen, enz. Het beheersysteem beschikt over een mogelijkheid om documenten aan objecten te koppelen via een link naar het document in het documentmanagementsysteem (documentregistratie). Dit kan met een 1:n relatie. Het is niet toegestaan om dit in één veld op te lossen met bijvoorbeeld een ";".</t>
  </si>
  <si>
    <t>Projecten en activiteiten</t>
  </si>
  <si>
    <t>Het gebruiken en vervaardigen van gegevens voor projecten en activiteiten.</t>
  </si>
  <si>
    <t>Actueel houden attributen o.b.v. referentielijsten o.b.v. landelijke lijsten</t>
  </si>
  <si>
    <t>Informatie uit landelijke services beschikbaar stellen. Bij veranderingen worden deze naar keuze van de organisatie automatisch/handmatig doorgevoerd (beide is mogelijk).</t>
  </si>
  <si>
    <t>Verkeerstellingen</t>
  </si>
  <si>
    <t>Verwerken van verkeerstellingen.</t>
  </si>
  <si>
    <t>Plantopografie</t>
  </si>
  <si>
    <t>Een kaart met administratieve informatie om alvast te kunnen laten zien waar in de
toekomst bepaalde objecten komen te liggen. Plantopografie is geen inhoud van de BGT.</t>
  </si>
  <si>
    <t>IMBOR</t>
  </si>
  <si>
    <t>Werken conform InformatieModel Beheer Openbare Ruimte (IMBOR).</t>
  </si>
  <si>
    <t>GWSW</t>
  </si>
  <si>
    <t>Werken conform Gegevens Woordenboek Stedelijk Water (GWSW).</t>
  </si>
  <si>
    <t>Standaard UitwisselingsFormaat</t>
  </si>
  <si>
    <t>De Standaard UitwisselingsFormaat (StUF) is een berichtenstandaard en bevat de afspraken over de basisprincipes voor het uitwisselen van gegevens tussen applicaties in het gemeentelijke veld. StUF bevat zelf geen berichten, maar wel bouwstenen en richtlijnen waarmee berichtstandaarden kunnen worden samengesteld. De standaard voorkomt dat steeds opnieuw maatwerk moet worden ontwikkeld, beperkt het overleg voor het realiseren van koppelingen tussen systemen en bevordert de interoperabiliteit. StUF is beschreven in XML en gebaseerd op geaccepteerde internetstandaarden.</t>
  </si>
  <si>
    <t>Inwinnen objectgegevens</t>
  </si>
  <si>
    <t>Inwinnen en verwerken van objectgegevens.</t>
  </si>
  <si>
    <t>Enkelvoudig inwinnen</t>
  </si>
  <si>
    <t>Enkelvoudig inwinnen van gegevens, ondanks dat er met meerdere invoermogelijkheden of applicaties wordt gewerkt.</t>
  </si>
  <si>
    <t>Inspecteren Bomen</t>
  </si>
  <si>
    <t>Het inspecteren van bomen.</t>
  </si>
  <si>
    <t>Inspecteren Borden</t>
  </si>
  <si>
    <t>Het inspecteren van borden.</t>
  </si>
  <si>
    <t>Inspecteren Civiele constructies</t>
  </si>
  <si>
    <t>Het inspecteren van civiele kunstwerken/constructies.</t>
  </si>
  <si>
    <t>Inspecteren Hagen</t>
  </si>
  <si>
    <t>Het inspecteren van hagen.</t>
  </si>
  <si>
    <t>Inspecteren Markeringen</t>
  </si>
  <si>
    <t>Het inspecteren van markeringen op verhardingen.</t>
  </si>
  <si>
    <t>Inspecteren Ondergrondse voorzieningen (afval)</t>
  </si>
  <si>
    <t>Inspecteren van ondergrondse voorzieningen (afval).</t>
  </si>
  <si>
    <t>Inspecteren Pompen en gemalen</t>
  </si>
  <si>
    <t>Het inspecteren van pompen en gemalen.</t>
  </si>
  <si>
    <t>Inspecteren Riool en rioolvoorziening</t>
  </si>
  <si>
    <t>Het inspecteren van riolering en rioolvoorziening</t>
  </si>
  <si>
    <t>Inspecteren Spelen</t>
  </si>
  <si>
    <t>Het inspecteren van speeltoestellen, speelondergronden en de daaraan gerelateerde omgevingsfactoren.</t>
  </si>
  <si>
    <t>Inspecteren Verharding bij ondergrondse voorziening</t>
  </si>
  <si>
    <t>Het inspecteren van verharding rondom ondergrondse voorzieningen. Dit is een locatie waar verzakkingen vaker aan de orde zijn om hier extra aandacht voor te hebben.</t>
  </si>
  <si>
    <t>Inspecteren Wegen</t>
  </si>
  <si>
    <t>Het inspecteren van verhardingen.</t>
  </si>
  <si>
    <t>Inspecteren Bomen conform BVC</t>
  </si>
  <si>
    <t>Een boomveiligheidscontrole conform BVC van bomen als puntobjecten, maar ook voor bomen in een vlak.</t>
  </si>
  <si>
    <t>Beeldkwaliteit</t>
  </si>
  <si>
    <t>Het technisch of visueel beoordelen van de situatie aan de hand van beelden en daarbij behorende beeldmeetlatten.</t>
  </si>
  <si>
    <t>Schouwen BOR</t>
  </si>
  <si>
    <t>Een schouw van de openbare ruimte (BOR-schouw), waarbij een gebied (meerdere objecten) wordt geïnspecteerd.</t>
  </si>
  <si>
    <t>Peilen voor baggeren</t>
  </si>
  <si>
    <t>Het registreren van peilen van slib voor o.a. baggeren en doorvaartdiepte.</t>
  </si>
  <si>
    <t>Inboet opnemen</t>
  </si>
  <si>
    <t>Opnemen van inboet om aan te geven waar beplanting vervangen dient te worden.</t>
  </si>
  <si>
    <t>Loggegevens</t>
  </si>
  <si>
    <t>Vastleggen van ingewonnen gegevens om de historie te kunnen volgen. Meestal vindt dit vastleggen geautomatiseerd plaats.</t>
  </si>
  <si>
    <t>Visuele inspectie</t>
  </si>
  <si>
    <t>Visueel inspecteren van objecten/assets.</t>
  </si>
  <si>
    <t>Technische inspectie</t>
  </si>
  <si>
    <t>Technisch inspecteren van objecten/assets.</t>
  </si>
  <si>
    <t>Ongevallenregistratie</t>
  </si>
  <si>
    <t>Vastleggen van ongevallen gerelateerd aan een object/asset.</t>
  </si>
  <si>
    <t>Exoten</t>
  </si>
  <si>
    <t>Registreren van exoten om deze inzichtelijk te hebben en het (toekomstig) beheer op af te kunnen stemmen.</t>
  </si>
  <si>
    <t>Boringen</t>
  </si>
  <si>
    <t>Registratie van uitgevoerde boringen. De datum van de boring is van groot belang.</t>
  </si>
  <si>
    <t>Verwerken inspectieresultaten</t>
  </si>
  <si>
    <t>Verwerken van inspectieresultaten die buiten het systeem zijn ingewonnen. Er dient wel een unieke relatie met het systeem beschikbaar te zijn en er dient vooraf een controle uitgevoerd te kunnen worden, zodat er geen foute data wordt ingevoerd, ingelezen of verwerkt.</t>
  </si>
  <si>
    <t>Verwerken wateroverlast</t>
  </si>
  <si>
    <t>Verwerken waar wateroverlast is.</t>
  </si>
  <si>
    <t>Taxeren</t>
  </si>
  <si>
    <t>Bepaling van de waarde van het object.</t>
  </si>
  <si>
    <t>Benchmarks</t>
  </si>
  <si>
    <t>Het uitvoeren van benchmarks is mogelijk.</t>
  </si>
  <si>
    <t>Inspecteren groen</t>
  </si>
  <si>
    <t>Inspecteren faunavoorzieningen</t>
  </si>
  <si>
    <t>Inspecteren faunavoorzieningen incl. o.a. ecologie</t>
  </si>
  <si>
    <t>Inspecteren kunst</t>
  </si>
  <si>
    <t>Inspecteren kunstobjecten</t>
  </si>
  <si>
    <t>Historie-opbouw</t>
  </si>
  <si>
    <t>Opbouwen van historie. Dit kan voor alle onderdelen van het beheersysteem plaatsvinden. Denk daarbij aan het bijhouden van de mutaties van de objectgegevens, de vernieuwing van kwalitatieve gegevens en de wijziging van beheergegevens (o.a. maatregelen en tarieven), maar ook aan het uitgevoerde werk en de uitwisseling buiten het beheersysteem (berichtenverkeer, uitgezette inspectie, ter beschikking gesteld data, aangeleverde hoeveelheden voor bestekken, etc.). 
Naast het individueel afhandelen van een voorgestelde maatregel kan afhandeling ook in bulk plaatsvinden. Dit kan plaatsvinden middels de volgende methoden:
- O.b.v. geregistreerde gegevens (unieke relatie met het object);
- Administratieve selectie. Bijvoorbeeld per maatregel meerdere objecten;
- Grafische selectie (afhandelen op basis van een grafische selectie);
- Grafische en administratieve selectie. Bijvoorbeeld alle herstelmaatregelen klein onderhoud binnen een geselecteerd gebied.</t>
  </si>
  <si>
    <t>Inboet afhandelen</t>
  </si>
  <si>
    <t>Vastleggen afgehandelde inboetwerkzaamheden van bomen of groen.</t>
  </si>
  <si>
    <t>Maatregelen</t>
  </si>
  <si>
    <t>Bepalen van maatregelen die van belang zijn voor het uitvoeren van werkzaamheden. Daarbij kunnen ook algemene maatregelen naar voren komen die geen directe actie, maar een resultaatsverplichting aangeven.</t>
  </si>
  <si>
    <t>Voortgang</t>
  </si>
  <si>
    <t>Registreren van de voortgang van de werkzaamheden.</t>
  </si>
  <si>
    <t>Beleidsplan</t>
  </si>
  <si>
    <t>Opstellen van een beleidsplan. De periode is meestal 5 tot 15 jaar, maar vaak ook met een doorkijk naar een langere periode.</t>
  </si>
  <si>
    <t>Beheerplan</t>
  </si>
  <si>
    <t>Opstellen van een beheerplan. De periode is meestal 1 tot 5 jaar.</t>
  </si>
  <si>
    <t>Onderhoudsplan</t>
  </si>
  <si>
    <t>Opstellen van een onderhoudsplan, waarmee de eigen dienst of aannemer eenmalige en terugkerende werkzaamheden kan uitvoeren (maatregelniveau). De periode is meestal een jaar.</t>
  </si>
  <si>
    <t>Uitvoeringsplan</t>
  </si>
  <si>
    <t>Opstellen van een uitvoeringsplan, waarmee de eigen dienst of aannemer de werkzaamheden kan uitvoeren (maatregelniveau). Dit betreft meestal eenmalige maatregelen. De periode is meestal een jaar.</t>
  </si>
  <si>
    <t>Bestekken opstellen</t>
  </si>
  <si>
    <t>Opstellen van bestekken, waarin contractafspraken worden gemaakt en ook gecontroleerd worden.</t>
  </si>
  <si>
    <t>Controle bestekken</t>
  </si>
  <si>
    <t>Controle van bestekken (beeld- en frequentiebestekken)</t>
  </si>
  <si>
    <t>Vervangingsplan</t>
  </si>
  <si>
    <t>Periodiek zelfstandig opstellen van een plan om de objecten te vervangen. Daarbij kan de volgorde een onderdeel zijn van de uitwerking. Er kunnen meerdere vervangingsplannen binnen één vakdiscipline of selectie van objecttype(s) worden opgesteld. De historie van de plannen blijft beschikbaar.
Een beheerder kan in het BOR-beheersysteem de vervangingsplannen zien van andere disciplines waar zij gepland hebben werkzaamheden uit gaan voeren. Vereist is wel dat alle disciplines de meerjarenplanning actueel in het beheersysteem hebben staan en dat deze grafisch beschikbaar zijn.</t>
  </si>
  <si>
    <t>Water geven</t>
  </si>
  <si>
    <t>Periodiek zelfstandig opstellen van een plan om de objecten water te geven. Daarbij kan de volgorde of route een onderdeel zijn van de uitwerking. Er kunnen meerdere plannen voor water geven binnen één vakdiscipline of selectie van objecttype(s) worden opgesteld. De historie van de plannen blijft beschikbaar.</t>
  </si>
  <si>
    <t>Eigen methodiek</t>
  </si>
  <si>
    <t>Eigen beheermethodiek specifiek voor de organisatie.</t>
  </si>
  <si>
    <t>Reinigingsplan</t>
  </si>
  <si>
    <t>Periodiek zelfstandig opstellen van een plan om de objecten te reinigen. Daarbij kan de volgorde of route een onderdeel zijn van de uitwerking. Er kunnen meerdere reinigingsplannen binnen één vakdiscipline of selectie van objecttype(s) worden opgesteld. De historie van de plannen blijft beschikbaar.
Met behulp van de gegevens uit het BOR-beheersysteem dient een reinigingsplan opgesteld te worden. Het resultaat van de objecten waar dit betrekking op heeft dient dan grafisch (in de kaart) getoond te kunnen worden.</t>
  </si>
  <si>
    <t>Analyse</t>
  </si>
  <si>
    <t>Analyseren van bestaande gegevens die in en buiten het systeem voorkomen.</t>
  </si>
  <si>
    <t>Kapvergunning</t>
  </si>
  <si>
    <t>Uitwisselen van gegevens m.b.t. kapvergunningen.</t>
  </si>
  <si>
    <t>Natuurbescherming</t>
  </si>
  <si>
    <t>Beheermethodieken specifiek voor natuurbescherming.</t>
  </si>
  <si>
    <t>Raadplegen objectgegevens</t>
  </si>
  <si>
    <t>Raadplegen van objectgegevens (incl. attributen en domeinwaarden).</t>
  </si>
  <si>
    <t>Raadplegen dynamische gegevens</t>
  </si>
  <si>
    <t>Raadplegen van de dynamische gegevens (kwalitatieve gegevens, beheergegevens en uitgevoerd werk) incl. de relatie met de objectgegevens (incl. attributen en domeinwaarden).</t>
  </si>
  <si>
    <t>Visualiseren gegevens</t>
  </si>
  <si>
    <t>Alle administratieve en grafische gegevens en combinatie daarvan visualiseren met themakaarten, grafieken, buffers, etc.</t>
  </si>
  <si>
    <t>Legenda</t>
  </si>
  <si>
    <t>Opstellen van een legenda of weergave in de kaart.</t>
  </si>
  <si>
    <t>Raadplegen 'losse bestanden'</t>
  </si>
  <si>
    <t>Raadplegen en inzien van bestanden die als 'los' bestand, zoals inspectiebestanden, inspectievideo's, bijlagen met het beheersysteem mogelijk is.</t>
  </si>
  <si>
    <t>Verzorgen afdrukken</t>
  </si>
  <si>
    <t>Het verzorgen van analoge en digitale afdrukken.</t>
  </si>
  <si>
    <t>Dashboards zelfstandig inrichten en gebruiken</t>
  </si>
  <si>
    <t>Het kunnen inrichten van dashboards, waarin een kaart, een lijst, grafieken kunnen worden opgenomen die ook op elkaar reageren.</t>
  </si>
  <si>
    <t>Integraal plannen en begroten</t>
  </si>
  <si>
    <t>Planningen die integraal kunnen worden opgesteld en binnen de applicatie voor alle onderdelen kunnen worden vergeleken en worden aangepast.</t>
  </si>
  <si>
    <t>Actueel houden domeinwaarden</t>
  </si>
  <si>
    <t>Het actueel houden van de lijst met domeinwaarden in de applicatie.</t>
  </si>
  <si>
    <t>Standplaats bepalen</t>
  </si>
  <si>
    <t>Het bepalen van de standplaats op basis van het vlakobject (incl. multivlak) waar het object in staat. Daarbij wordt dit gevuld bij 'TypeStandplaats' en 'TypeStandplaatsPlus'. Het bepalen van de 'TypeStandplaats' en 'TypeStandplaatsPlus' vindt plaats aan de hand van een matrix. Deze is voor 'TypeStandplaats' standaard, maar voor 'TypeStandplaatsPlus' per organisatie in te stellen.</t>
  </si>
  <si>
    <t>Lengte bepalen</t>
  </si>
  <si>
    <t>Bepalen van de lengte (handmatig en/of automatisch).</t>
  </si>
  <si>
    <t>Aantal bepalen</t>
  </si>
  <si>
    <t>Aantallen bepalen op basis van beschikbare gegevens.</t>
  </si>
  <si>
    <t>Bepalen randen</t>
  </si>
  <si>
    <t>Het bepalen van randen o.b.v. aangrenzende vlak- en lijnobjecten (incl. multivlak en multilijnobjecten).</t>
  </si>
  <si>
    <t>Basisplanning incl. begroting op basis van kwalitatieve gegevens</t>
  </si>
  <si>
    <t>Op basis van een combinatie van objectgegevens (objecttype, attributen en domeinwaarden) en de laatste en/of meerdere inspectieresultaten wordt een planning en begroting opgesteld. Het beheersysteem kan een maatregelplanning op maatregelniveau opstellen.
Waar geen systematiek beschikbaar is dient de wijze van bereken op basis van een voorstel vanuit de leveranciers te worden aangedragen en waar nodig door de opdrachtgever concreter gemaakt te worden.</t>
  </si>
  <si>
    <t>Plannen en begroten Civiele constructies</t>
  </si>
  <si>
    <t>Het plannen en begroten voor Civiele constructies.</t>
  </si>
  <si>
    <t>Plannen en begroten Groen</t>
  </si>
  <si>
    <t>Het plannen en begroten voor Groen.</t>
  </si>
  <si>
    <t>Plannen en begroten Wegen</t>
  </si>
  <si>
    <t>Het plannen en begroten voor Verharding.</t>
  </si>
  <si>
    <t>Plannen en begroten riolering</t>
  </si>
  <si>
    <t>Het plannen en begroten voor Riolering.</t>
  </si>
  <si>
    <t>Kwaliteitsniveaus</t>
  </si>
  <si>
    <t>Met kwaliteitsniveaus gerelateerd aan het ambitieniveau kunnen plannen en begroten.</t>
  </si>
  <si>
    <t>Cyclisch plannen</t>
  </si>
  <si>
    <t>Op objectniveau (objecttype en eventueel attributen) wordt aan de hand van het jaar van aanleg, de cyclische kosten en de theoretische levensduur de cyclische planning en begroting opgesteld. Daarbij komt naar voren wat de geplande cyclische kosten zijn en in welk jaar deze worden verwacht.</t>
  </si>
  <si>
    <t>Werkpakketten</t>
  </si>
  <si>
    <t>Plannen op basis van werkpakketten (beheergroepen/beheercategoriën) die onderbouwd zijn met maatregelen. Het werkpakket wordt vervaardigd (samengesteld) op basis van de objectgegevens (objecttype, attributen en domeinwaarden) en is te genereren. Dit dient niet per object te worden aangegeven, maar op basis van objectkenmerken te worden gegenereerd.</t>
  </si>
  <si>
    <t>Opbouwen eigen kengetallen</t>
  </si>
  <si>
    <t>Zelf opbouwen van eigen kengetallen in de vorm van eigen normen, eigen tarieven, eigen cyclustermijnen, eigen afhankelijkheden.</t>
  </si>
  <si>
    <t>Antwoord fase (maak een keuze)</t>
  </si>
  <si>
    <t>In aanbesteding als (wordt ingevuld o.b.v. antwoord fase)</t>
  </si>
  <si>
    <t>Verificatie (wordt ingevuld o.b.v. antwoord fase)</t>
  </si>
  <si>
    <t>Behaalde punten</t>
  </si>
  <si>
    <t>M-263</t>
  </si>
  <si>
    <t>Riox gebruiken voor registratie aansluitleidingen en verwerking rioolaansluitingen</t>
  </si>
  <si>
    <t>Software om de rioolaansluitleidingen efficiënt te digitaliseren en het resultaat geautomatiseerd overnemen in de BOR-software.</t>
  </si>
  <si>
    <t>Wens</t>
  </si>
  <si>
    <t>M-512</t>
  </si>
  <si>
    <t>Plantopografie beschikbaar in BOR-beheersysteem</t>
  </si>
  <si>
    <t>In het BOR-beheersysteem is de plantopografie grafisch en administratief beschikbaar. De inhoud kan geraadpleegd worden en is ook beschikbaar in selecties, queries en rapportages.</t>
  </si>
  <si>
    <t>M-72</t>
  </si>
  <si>
    <t>SUF-BVC</t>
  </si>
  <si>
    <t>Standaard uitwisselformaat voor de BoomVeiligheidsControle.</t>
  </si>
  <si>
    <t>M-87</t>
  </si>
  <si>
    <t>Berichtenverkeer conform StUF-Geo IMGeo met aanvullende BOR attributen</t>
  </si>
  <si>
    <t>Berichtenverkeer tussen de geovoorziening het BOR-beheersysteem conform StUF-Geo IMGeo met aanvullende BOR-attributen.</t>
  </si>
  <si>
    <t>M-481</t>
  </si>
  <si>
    <t>Objectgegevens in het softwarepakket door derden laten muteren (na accorderen)</t>
  </si>
  <si>
    <t>Objectgegevens in het BOR-beheersysteem door derden laten verwerken (grafisch en administratief), waarbij ze alleen de rechten hebben om van dat gebied of van een selectie op basis van objectkenmerken uit te voeren. Dit is met rechten en rollen in te stellen. Na accordatie worden de gegevens (grafisch en administratief) doorgevoerd.</t>
  </si>
  <si>
    <t>M-483</t>
  </si>
  <si>
    <t>Mutaties objectgegevens BOR-beheersysteem accorderen</t>
  </si>
  <si>
    <t>Objectgegevens in het BOR-beheersysteem laten verwerken (grafisch en administratief), waarbij ze alleen de rechten hebben om van dat gebied of van een selectie op basis van objectkenmerken uit te voeren. Dit is met rechten en rollen in te stellen. Na accordatie worden de gegevens doorgevoerd (grafisch en administratief).</t>
  </si>
  <si>
    <t>M-475</t>
  </si>
  <si>
    <t>Schouwen voor vijzelen bermen</t>
  </si>
  <si>
    <t>Voor het vijzelen van bermen de locatie en omvang vastleggen met een vlakafbakening.</t>
  </si>
  <si>
    <t>M-566</t>
  </si>
  <si>
    <t>Verwerken weginspectieresulaten uit cyclofoto's</t>
  </si>
  <si>
    <t>Inspectiegegevens uit de weginspectie op basis van informatie uit cyclofoto's kunnen verwerken in het BOR-beheersysteem</t>
  </si>
  <si>
    <t>M-61</t>
  </si>
  <si>
    <t>ABS-V (Algemene beheersystematiek Verhardingen)</t>
  </si>
  <si>
    <t>Volledig kunnen werken conform de beheersystematiek Openbare Ruimte met de uitwerking voor Verhardingen (CROW).</t>
  </si>
  <si>
    <t>M-588</t>
  </si>
  <si>
    <t>Kwaliteitsgegevens voor 6 onderhoudsniveaus van 1 tot 6 kunnen verwerken in beheersysteem en daarmee ook volledig kunnen inspecteren, plannen en begroten.</t>
  </si>
  <si>
    <t>In het BOR_beheersysteem met 6 kwaliteitsniveaus kunnen werken (onderhoudsniveau 1 tot 6).</t>
  </si>
  <si>
    <t>M-567</t>
  </si>
  <si>
    <t>Opstellen eigen databank met kengetallen conform GWSW-Kentallen.</t>
  </si>
  <si>
    <t>GWSW-Kentallen is nu opgenomen in release 1.6.1 van GWSW basis.</t>
  </si>
  <si>
    <t>M-185</t>
  </si>
  <si>
    <t>Uitgevoerde maatregelen op basis van track and trace informatie verwerken</t>
  </si>
  <si>
    <t>Door het 'passeren' van een object is het mogelijk dat op basis van de track and trace informatie uit het reeds aanwezige track and trace systeem de maatregel als uitgevoerd te verwerken. Met 'passeren' wordt bedoeld dat je afhankelijk van de instellingen het object doorsnijdt, of binnen een in te stellen straal hebt gepasseerd.
Een voorbeeld is: Voor het ledigen van een afvalbak is een maatregel ledigen aangegeven. Zodra iemand aan de taak ledigen afvalbakken is begonnen kan op basis van de track and trace informatie kan bij de maatregel worden verwerkt dat deze is geledigd. Daarbij gaat het automatisch en is handmatige invoer niet nodig.</t>
  </si>
  <si>
    <t>M-482</t>
  </si>
  <si>
    <t>Accorderen maatregelen uitgevoerd werk</t>
  </si>
  <si>
    <t>Aangeven dat uitgevoerde werkzaamheden zijn afgerond. In het BOR-beheersysteem is zichtbaar of deze maatregel nog goedgekeurd moet worden of reeds is goedgekeurd.</t>
  </si>
  <si>
    <t>M-491</t>
  </si>
  <si>
    <t>Afhandelen maatregel toegekend aan een inspectievak</t>
  </si>
  <si>
    <t>De maatregel van een inspectie vak (o.a. klein onderhoud of inspectie Duizendknoop) de afhandeling kunnen verwerkt.</t>
  </si>
  <si>
    <t>M-490</t>
  </si>
  <si>
    <t>Bij afbakening vlak, lijn of punt aan een inspectie vak een maatregel toe kunnen voegen en ook kunnen afhandelen</t>
  </si>
  <si>
    <t>Bij het opnemen van gegevens (bijvoorbeeld tijdens een inspectie) aan een inspectie vak (o.a. klein onderhoud of inspectie Duizendknoop) een maatregel kunnen aangeven, waarbij ook de afhandeling kan worden verwerkt.</t>
  </si>
  <si>
    <t>M-222</t>
  </si>
  <si>
    <t>Uitmaaien rand bosplantsoen via randen met automatisch de lengte</t>
  </si>
  <si>
    <t>Rand als zelfstandig object wordt automatisch gegenereerd conform IMBOR. Aan de rand kunnen maatregelen worden toegekend. Het object blijft bij mutaties behouden.</t>
  </si>
  <si>
    <t>M-223</t>
  </si>
  <si>
    <t>Uitmaaien rand bosplantsoen via randen met lengte handmatig</t>
  </si>
  <si>
    <t>Rand als zelfstandig object wordt handmatig gevuld conform IMBOR. Aan de rand kunnen maatregelen worden toegekend. Het object blijft bij mutaties behouden.</t>
  </si>
  <si>
    <t>M-229</t>
  </si>
  <si>
    <t>Maatregelen uit SSW (Systeemoverzicht Stedelijk Water (voorheen BRP) verwerken in beheersysteem</t>
  </si>
  <si>
    <t>De maatregelen die voortkomen uit het SSW (Systeemoverzicht Stedelijk Water (voorheen BRP) worden in het beheersysteem verwerkt.</t>
  </si>
  <si>
    <t>M-474</t>
  </si>
  <si>
    <t>Onderhoud bermen, met onderscheid meerdere kostenposten (budgetten), maar als één project/bestek.</t>
  </si>
  <si>
    <t>In het systeem wordt als een project/bestek een project gepland. De financiering van dit project komt uit drie verschilende budgetten, maar is één project/bestek. Op basis van maatregelen in het project/bestek kunnen de kosten van één maatregel en eventueel afhankelijk van het object opgedeeld worden naar verschillende budgetten.
Bijvoorbeeld: Project 'Onderhouden berm'.
- Werkzaamheid 'maaien bermen' binnen de bebouwde kom komen ten laste van het budget van 'dagelijks onderhoud groen'
- Werkzaamheid 'maaien bermen' buiten de bebouwde kom komen ten laste van het budget van wegbeheer 'bermen maaien'
- Werkzaamheid 'verlagen berm' buiten de bebouwde kom komen ten laste van het budget van wegbeheer 'groot onderhoud'
- Werkzaamheid 'maaien sloten en wadi's komen ten laste van het budget van riolering 'onderhoud sloten en wadi's'</t>
  </si>
  <si>
    <t>M-530</t>
  </si>
  <si>
    <t>Budgetten op te nemen in BOR-beheersysteem</t>
  </si>
  <si>
    <t>Met het beheersysteem is het mogelijk om voor alle vakdisciplines een basisplanning (onbeperkt budget) te maken en een budgetplanning (beperkt budget). Hierbij moet het mogelijk zijn om de diverse disciplines een afwijkende prioriteit of budget te geven.`Met het beheersysteem is het mogelijk om voor alle vakdisciplines een basisplanning (onbeperkt budget) te maken en een budgetplanning (beperkt budget). Hierbij moet het mogelijk zijn om de diverse disciplines een afwijkende prioriteit of budget te geven.</t>
  </si>
  <si>
    <t>M-538</t>
  </si>
  <si>
    <t>Levensduur berekenen op basis van de kwaliteitsverbetering/verslechtering van het object</t>
  </si>
  <si>
    <t>Het beheersysteem behoudt eerdere inspectiegegevens en kan hiermee ook vergelijkingen maken. Bijvoorbeeld wat de kwaliteitsverbetering/verslechtering is van het object t.o.v. van de vorige inspecties en op basis daarvan berekenen wat de verwachte levensduur is/wordt.</t>
  </si>
  <si>
    <t>M-581</t>
  </si>
  <si>
    <t>Tonen behaalde natuurdoelen op basis van een schema.</t>
  </si>
  <si>
    <t>Het resultaat van het vergelijken van de gewenste en behaalde natuurdoelen in een overzicht weergeven. Daarbij komen de gegevens van belang voor het wel/niet behalen van de natuurdoelen naar voren.</t>
  </si>
  <si>
    <t>Wens bij implementatie</t>
  </si>
  <si>
    <t>M-582</t>
  </si>
  <si>
    <t xml:space="preserve">Administratief en grafisch inzichtelijk welke panden zijn afgekoppeld van het riool, in verband met benodigde capaciteit riool. </t>
  </si>
  <si>
    <t>Met behulp van het BOR-beheersysteem inzichtelijk maken welke panden zijn afgekoppeld van regenwater in verband met benodigde capaciteit van het riool.</t>
  </si>
  <si>
    <t>M-506</t>
  </si>
  <si>
    <t>Bufferselectie mogelijk</t>
  </si>
  <si>
    <t>Het is mogelijk om objecten o.b.v. een buffer rond één of meerdere objecten (voor alle geometrievormen) te kunnen selecteren. Selecteer bijvoorbeeld alles &lt; 4 m1 rondom de boom of geselecteeerde bomen)</t>
  </si>
  <si>
    <t>M-507</t>
  </si>
  <si>
    <t>Visualisatie buffer rond één of meer objecten o.b.v. één of meerdere attributen</t>
  </si>
  <si>
    <t>Het is mogelijk om visueel van één of meerdere objecten visueel een buffer rond het object op de kaart te tonen. Bijvoorbeeld de kroonprojectie van een boom op basis van soort en hoogte.</t>
  </si>
  <si>
    <t>M-531</t>
  </si>
  <si>
    <t>Maatvoering huisaansluitingen grafisch genereren.</t>
  </si>
  <si>
    <t>De maatvoering van huisaansluitingen dient grafisch gegenereerd/gepresenteerd te worden o.b.v. ingetekende huisaansluitingen.</t>
  </si>
  <si>
    <t>M-503</t>
  </si>
  <si>
    <t>Gelaagde pdf maken</t>
  </si>
  <si>
    <t>Een pdf vervaardigen, waarin de informatie in lagen wordt opgeslagen en door gebruikers van een pdf-bestand zonder extra software de lagen kunnen gebruiken.</t>
  </si>
  <si>
    <t>M-587</t>
  </si>
  <si>
    <t>In het systeem kan ingepland worden dat er periodiek inspecties uitgevoerd worden.</t>
  </si>
  <si>
    <t>In het BOR-beheersysteem kan per inspectie voor de toekomstige inspectie ingepland worden wanneer deze uitgevoerd moeten worden.</t>
  </si>
  <si>
    <t>M-44</t>
  </si>
  <si>
    <t>Genereren randen</t>
  </si>
  <si>
    <t>Het bepalen van randen gebeurt op basis van een matrix. Daarbij zijn ook oplossingen beschikbaar voor grenzen waar nog geen aangrenzend object beschikbaar is (denk aan particulier terrein).</t>
  </si>
  <si>
    <t>M-45</t>
  </si>
  <si>
    <t>Genereren randen groen</t>
  </si>
  <si>
    <t>Inschrijver</t>
  </si>
  <si>
    <t>Naam</t>
  </si>
  <si>
    <t>Functie</t>
  </si>
  <si>
    <t>Onderneming</t>
  </si>
  <si>
    <t>Handtekening</t>
  </si>
  <si>
    <t>Plaats en datum</t>
  </si>
  <si>
    <t>Keuzelijst</t>
  </si>
  <si>
    <t xml:space="preserve"> Ja/Nee</t>
  </si>
  <si>
    <t>Ja</t>
  </si>
  <si>
    <t>Nee</t>
  </si>
  <si>
    <t>De methodiek is bij implementatie volledig beschikbaar binnen de standaard software</t>
  </si>
  <si>
    <t>Kan niet worden aangetoond tijdens de demonstratie/verificatie/oplevering het operationeel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</si>
</sst>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10"/>
      <name val="Arial"/>
      <family val="2"/>
    </font>
    <font>
      <b/>
      <sz val="10"/>
      <name val="Arial"/>
      <family val="2"/>
    </font>
    <font>
      <sz val="9"/>
      <color theme="0"/>
      <name val="Arial"/>
      <family val="2"/>
    </font>
    <font>
      <sz val="11"/>
      <color theme="0"/>
      <name val="Calibri"/>
      <family val="2"/>
      <scheme val="minor"/>
    </font>
    <font>
      <sz val="11"/>
      <color theme="1"/>
      <name val="Arial"/>
      <family val="2"/>
    </font>
    <font>
      <sz val="11"/>
      <color theme="0"/>
      <name val="Arial"/>
      <family val="2"/>
    </font>
    <font>
      <sz val="10"/>
      <color theme="0"/>
      <name val="Arial"/>
      <family val="2"/>
    </font>
    <font>
      <b/>
      <sz val="11"/>
      <color rgb="FFFFFFFF"/>
      <name val="Arial"/>
      <family val="2"/>
    </font>
    <font>
      <sz val="11"/>
      <color rgb="FF000000"/>
      <name val="Arial"/>
      <family val="2"/>
    </font>
    <font>
      <b/>
      <sz val="11"/>
      <color rgb="FFF9B258"/>
      <name val="Arial"/>
      <family val="2"/>
    </font>
    <font>
      <sz val="11"/>
      <name val="Arial"/>
      <family val="2"/>
    </font>
    <font>
      <i/>
      <sz val="10"/>
      <color rgb="FFFFFFFF"/>
      <name val="Arial"/>
      <family val="2"/>
    </font>
    <font>
      <sz val="11"/>
      <color rgb="FFFFFFFF"/>
      <name val="Arial"/>
      <family val="2"/>
    </font>
    <font>
      <sz val="11"/>
      <color rgb="FFF9B258"/>
      <name val="Arial"/>
      <family val="2"/>
    </font>
  </fonts>
  <fills count="13">
    <fill>
      <patternFill patternType="none"/>
    </fill>
    <fill>
      <patternFill patternType="gray125"/>
    </fill>
    <fill>
      <patternFill patternType="solid">
        <fgColor theme="4"/>
        <bgColor indexed="64"/>
      </patternFill>
    </fill>
    <fill>
      <patternFill patternType="solid">
        <fgColor rgb="FF00B0F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0000"/>
        <bgColor indexed="64"/>
      </patternFill>
    </fill>
    <fill>
      <patternFill patternType="solid">
        <fgColor theme="8"/>
        <bgColor indexed="64"/>
      </patternFill>
    </fill>
    <fill>
      <patternFill patternType="solid">
        <fgColor rgb="FF4F6228"/>
        <bgColor indexed="64"/>
      </patternFill>
    </fill>
    <fill>
      <patternFill patternType="solid">
        <fgColor rgb="FF76923C"/>
        <bgColor indexed="64"/>
      </patternFill>
    </fill>
    <fill>
      <patternFill patternType="solid">
        <fgColor rgb="FFC2D69B"/>
        <bgColor indexed="64"/>
      </patternFill>
    </fill>
    <fill>
      <patternFill patternType="solid">
        <fgColor rgb="FFFABF8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xf numFmtId="0" fontId="2" fillId="0" borderId="0"/>
    <xf numFmtId="0" fontId="1" fillId="0" borderId="0"/>
  </cellStyleXfs>
  <cellXfs count="96">
    <xf numFmtId="0" fontId="0" fillId="0" borderId="0" xfId="0"/>
    <xf numFmtId="0" fontId="1" fillId="0" borderId="0" xfId="0" applyFont="1" applyAlignment="1">
      <alignment vertical="top"/>
    </xf>
    <xf numFmtId="0" fontId="3" fillId="0" borderId="0" xfId="0" applyFont="1" applyAlignment="1">
      <alignment vertical="top"/>
    </xf>
    <xf numFmtId="0" fontId="1" fillId="0" borderId="0" xfId="0" applyFont="1"/>
    <xf numFmtId="0" fontId="1" fillId="0" borderId="2" xfId="0" applyFont="1" applyBorder="1" applyAlignment="1" applyProtection="1">
      <alignment vertical="top"/>
      <protection locked="0"/>
    </xf>
    <xf numFmtId="0" fontId="1" fillId="0" borderId="4" xfId="0" applyFont="1" applyBorder="1" applyAlignment="1" applyProtection="1">
      <alignment vertical="top"/>
      <protection locked="0"/>
    </xf>
    <xf numFmtId="0" fontId="1" fillId="0" borderId="5" xfId="0" applyFont="1" applyBorder="1" applyAlignment="1" applyProtection="1">
      <alignment vertical="top"/>
      <protection locked="0"/>
    </xf>
    <xf numFmtId="0" fontId="1" fillId="0" borderId="6" xfId="0" applyFont="1" applyBorder="1" applyAlignment="1" applyProtection="1">
      <alignment vertical="top"/>
      <protection locked="0"/>
    </xf>
    <xf numFmtId="0" fontId="1" fillId="0" borderId="7" xfId="0" applyFont="1" applyBorder="1" applyAlignment="1" applyProtection="1">
      <alignment vertical="top"/>
      <protection locked="0"/>
    </xf>
    <xf numFmtId="0" fontId="1" fillId="0" borderId="9" xfId="0" applyFont="1" applyBorder="1" applyAlignment="1" applyProtection="1">
      <alignment vertical="top"/>
      <protection locked="0"/>
    </xf>
    <xf numFmtId="0" fontId="1" fillId="0" borderId="10" xfId="0" applyFont="1" applyBorder="1" applyAlignment="1" applyProtection="1">
      <alignment vertical="top"/>
      <protection locked="0"/>
    </xf>
    <xf numFmtId="0" fontId="1" fillId="0" borderId="12" xfId="0" applyFont="1" applyBorder="1" applyAlignment="1" applyProtection="1">
      <alignment vertical="top"/>
      <protection locked="0"/>
    </xf>
    <xf numFmtId="0" fontId="5" fillId="3"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1" fillId="0" borderId="0" xfId="0" applyFont="1" applyAlignment="1">
      <alignment vertical="top" wrapText="1"/>
    </xf>
    <xf numFmtId="0" fontId="1" fillId="0" borderId="0" xfId="0" applyFont="1" applyAlignment="1">
      <alignment horizontal="left" vertical="top" wrapText="1"/>
    </xf>
    <xf numFmtId="0" fontId="0" fillId="6" borderId="0" xfId="0" applyFill="1" applyAlignment="1">
      <alignment vertical="top" wrapText="1"/>
    </xf>
    <xf numFmtId="0" fontId="6" fillId="5" borderId="1" xfId="0" applyFont="1" applyFill="1" applyBorder="1" applyAlignment="1" applyProtection="1">
      <alignment horizontal="left" vertical="top" wrapText="1"/>
      <protection locked="0"/>
    </xf>
    <xf numFmtId="0" fontId="4" fillId="2" borderId="1" xfId="0" applyFont="1" applyFill="1" applyBorder="1" applyAlignment="1">
      <alignment horizontal="left" vertical="top"/>
    </xf>
    <xf numFmtId="0" fontId="4" fillId="2" borderId="1" xfId="0" applyFont="1" applyFill="1" applyBorder="1" applyAlignment="1">
      <alignment horizontal="left" vertical="top" wrapText="1"/>
    </xf>
    <xf numFmtId="0" fontId="3" fillId="0" borderId="1" xfId="0" applyFont="1" applyBorder="1" applyAlignment="1">
      <alignment horizontal="lef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4" borderId="1" xfId="0" applyFont="1" applyFill="1" applyBorder="1" applyAlignment="1">
      <alignment vertical="top" wrapText="1"/>
    </xf>
    <xf numFmtId="0" fontId="4" fillId="2" borderId="10" xfId="0" applyFont="1" applyFill="1" applyBorder="1" applyAlignment="1">
      <alignment horizontal="left" vertical="top"/>
    </xf>
    <xf numFmtId="0" fontId="4" fillId="2" borderId="11" xfId="0" applyFont="1" applyFill="1" applyBorder="1" applyAlignment="1">
      <alignment horizontal="left" vertical="top"/>
    </xf>
    <xf numFmtId="0" fontId="4" fillId="2" borderId="12" xfId="0" applyFont="1" applyFill="1" applyBorder="1" applyAlignment="1">
      <alignment horizontal="left" vertical="top"/>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4" fillId="2" borderId="4" xfId="0" applyFont="1" applyFill="1" applyBorder="1" applyAlignment="1">
      <alignment horizontal="left" vertical="top"/>
    </xf>
    <xf numFmtId="0" fontId="4" fillId="2" borderId="5" xfId="0" applyFont="1" applyFill="1" applyBorder="1" applyAlignment="1">
      <alignment horizontal="left" vertical="top"/>
    </xf>
    <xf numFmtId="0" fontId="4" fillId="2" borderId="0" xfId="0" applyFont="1" applyFill="1" applyAlignment="1">
      <alignment horizontal="left" vertical="top"/>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4" fillId="2" borderId="9" xfId="0" applyFont="1" applyFill="1" applyBorder="1" applyAlignment="1">
      <alignment horizontal="left" vertical="top"/>
    </xf>
    <xf numFmtId="0" fontId="1" fillId="0" borderId="0" xfId="3" applyAlignment="1">
      <alignment horizontal="left" vertical="top"/>
    </xf>
    <xf numFmtId="0" fontId="1" fillId="0" borderId="0" xfId="3"/>
    <xf numFmtId="0" fontId="11" fillId="0" borderId="0" xfId="3" applyFont="1" applyAlignment="1">
      <alignment vertical="center"/>
    </xf>
    <xf numFmtId="0" fontId="1" fillId="0" borderId="0" xfId="3" applyAlignment="1">
      <alignment vertical="top" wrapText="1"/>
    </xf>
    <xf numFmtId="0" fontId="13" fillId="3" borderId="13" xfId="0" applyFont="1" applyFill="1" applyBorder="1" applyAlignment="1">
      <alignment vertical="center" wrapText="1"/>
    </xf>
    <xf numFmtId="0" fontId="13" fillId="3" borderId="14" xfId="0" applyFont="1" applyFill="1" applyBorder="1" applyAlignment="1">
      <alignment vertical="center" wrapText="1"/>
    </xf>
    <xf numFmtId="0" fontId="14" fillId="9" borderId="15" xfId="0" applyFont="1" applyFill="1" applyBorder="1" applyAlignment="1">
      <alignment vertical="center"/>
    </xf>
    <xf numFmtId="0" fontId="14" fillId="9" borderId="16" xfId="0" applyFont="1" applyFill="1" applyBorder="1" applyAlignment="1">
      <alignment horizontal="right" vertical="center"/>
    </xf>
    <xf numFmtId="0" fontId="14" fillId="10" borderId="15" xfId="0" applyFont="1" applyFill="1" applyBorder="1" applyAlignment="1">
      <alignment vertical="center"/>
    </xf>
    <xf numFmtId="0" fontId="14" fillId="10" borderId="16" xfId="0" applyFont="1" applyFill="1" applyBorder="1" applyAlignment="1">
      <alignment horizontal="right" vertical="center"/>
    </xf>
    <xf numFmtId="0" fontId="10" fillId="11" borderId="15" xfId="0" applyFont="1" applyFill="1" applyBorder="1" applyAlignment="1">
      <alignment vertical="center"/>
    </xf>
    <xf numFmtId="0" fontId="10" fillId="11" borderId="16" xfId="0" applyFont="1" applyFill="1" applyBorder="1" applyAlignment="1">
      <alignment horizontal="right" vertical="center"/>
    </xf>
    <xf numFmtId="0" fontId="10" fillId="12" borderId="15" xfId="0" applyFont="1" applyFill="1" applyBorder="1" applyAlignment="1">
      <alignment vertical="center"/>
    </xf>
    <xf numFmtId="0" fontId="10" fillId="12" borderId="16" xfId="0" applyFont="1" applyFill="1" applyBorder="1" applyAlignment="1">
      <alignment horizontal="right" vertical="center"/>
    </xf>
    <xf numFmtId="0" fontId="1" fillId="0" borderId="0" xfId="3" applyAlignment="1">
      <alignment wrapText="1"/>
    </xf>
    <xf numFmtId="0" fontId="12" fillId="0" borderId="0" xfId="0" applyFont="1" applyAlignment="1">
      <alignment vertical="center" wrapText="1"/>
    </xf>
    <xf numFmtId="0" fontId="15" fillId="0" borderId="0" xfId="3" applyFont="1" applyAlignment="1">
      <alignment vertical="center"/>
    </xf>
    <xf numFmtId="0" fontId="15" fillId="0" borderId="0" xfId="0" applyFont="1" applyAlignment="1">
      <alignment vertical="center"/>
    </xf>
    <xf numFmtId="0" fontId="0" fillId="0" borderId="0" xfId="0" applyAlignment="1">
      <alignment vertical="top"/>
    </xf>
    <xf numFmtId="0" fontId="13" fillId="3" borderId="1" xfId="0" applyFont="1" applyFill="1" applyBorder="1" applyAlignment="1">
      <alignment vertical="top" wrapText="1"/>
    </xf>
    <xf numFmtId="0" fontId="14" fillId="9" borderId="1" xfId="0" applyFont="1" applyFill="1" applyBorder="1" applyAlignment="1">
      <alignment vertical="top" wrapText="1"/>
    </xf>
    <xf numFmtId="0" fontId="14" fillId="10" borderId="1" xfId="0" applyFont="1" applyFill="1" applyBorder="1" applyAlignment="1">
      <alignment vertical="top" wrapText="1"/>
    </xf>
    <xf numFmtId="0" fontId="10" fillId="11" borderId="1" xfId="0" applyFont="1" applyFill="1" applyBorder="1" applyAlignment="1">
      <alignment vertical="top" wrapText="1"/>
    </xf>
    <xf numFmtId="0" fontId="10" fillId="12" borderId="1" xfId="0" applyFont="1" applyFill="1" applyBorder="1" applyAlignment="1">
      <alignment vertical="top" wrapText="1"/>
    </xf>
    <xf numFmtId="0" fontId="8" fillId="7" borderId="1" xfId="0" applyFont="1" applyFill="1" applyBorder="1" applyAlignment="1">
      <alignment vertical="top"/>
    </xf>
    <xf numFmtId="0" fontId="8" fillId="7" borderId="1" xfId="0" applyFont="1" applyFill="1" applyBorder="1" applyAlignment="1">
      <alignment vertical="top" wrapText="1"/>
    </xf>
    <xf numFmtId="0" fontId="9" fillId="8" borderId="1" xfId="3" applyFont="1" applyFill="1" applyBorder="1" applyAlignment="1">
      <alignment horizontal="left" vertical="top"/>
    </xf>
    <xf numFmtId="0" fontId="9" fillId="8" borderId="1" xfId="3" applyFont="1" applyFill="1" applyBorder="1" applyAlignment="1">
      <alignment horizontal="left" vertical="top" wrapText="1"/>
    </xf>
    <xf numFmtId="0" fontId="10" fillId="0" borderId="1" xfId="3" applyFont="1" applyBorder="1" applyAlignment="1">
      <alignment horizontal="left" vertical="top" wrapText="1"/>
    </xf>
    <xf numFmtId="0" fontId="10" fillId="0" borderId="1" xfId="3" applyFont="1" applyBorder="1" applyAlignment="1">
      <alignment horizontal="left" vertical="top"/>
    </xf>
    <xf numFmtId="0" fontId="7" fillId="8" borderId="1" xfId="3" applyFont="1" applyFill="1" applyBorder="1" applyAlignment="1">
      <alignment horizontal="left" vertical="top" wrapText="1"/>
    </xf>
    <xf numFmtId="0" fontId="1" fillId="0" borderId="10" xfId="0" applyFont="1" applyBorder="1" applyAlignment="1">
      <alignment vertical="top"/>
    </xf>
    <xf numFmtId="0" fontId="4" fillId="2" borderId="10" xfId="0" applyFont="1" applyFill="1" applyBorder="1" applyAlignment="1">
      <alignment horizontal="left" vertical="top" wrapText="1"/>
    </xf>
    <xf numFmtId="0" fontId="3" fillId="0" borderId="10" xfId="0" applyFont="1" applyBorder="1" applyAlignment="1">
      <alignment horizontal="left" vertical="top"/>
    </xf>
    <xf numFmtId="0" fontId="3" fillId="0" borderId="11" xfId="0" applyFont="1" applyBorder="1" applyAlignment="1">
      <alignment horizontal="left" vertical="top"/>
    </xf>
    <xf numFmtId="0" fontId="1" fillId="0" borderId="11" xfId="0" applyFont="1" applyBorder="1" applyAlignment="1">
      <alignment horizontal="left" vertical="top"/>
    </xf>
    <xf numFmtId="0" fontId="6" fillId="0" borderId="0" xfId="0" applyFont="1" applyAlignment="1" applyProtection="1">
      <alignment horizontal="left" vertical="top" wrapText="1"/>
      <protection locked="0"/>
    </xf>
    <xf numFmtId="0" fontId="1" fillId="4" borderId="12" xfId="0" applyFont="1" applyFill="1" applyBorder="1" applyAlignment="1">
      <alignment vertical="top"/>
    </xf>
    <xf numFmtId="0" fontId="4" fillId="2" borderId="1" xfId="0" applyFont="1" applyFill="1" applyBorder="1" applyAlignment="1">
      <alignment horizontal="right" vertical="top" wrapText="1"/>
    </xf>
    <xf numFmtId="0" fontId="1" fillId="4" borderId="1" xfId="0" applyFont="1" applyFill="1" applyBorder="1" applyAlignment="1">
      <alignment horizontal="right" vertical="top"/>
    </xf>
    <xf numFmtId="0" fontId="1" fillId="0" borderId="0" xfId="0" applyFont="1" applyAlignment="1">
      <alignment horizontal="right" vertical="top"/>
    </xf>
    <xf numFmtId="0" fontId="1" fillId="0" borderId="1" xfId="0" applyFont="1" applyBorder="1" applyAlignment="1">
      <alignment vertical="top" wrapText="1"/>
    </xf>
    <xf numFmtId="0" fontId="1" fillId="0" borderId="1" xfId="0" applyFont="1" applyBorder="1" applyAlignment="1">
      <alignment horizontal="right" vertical="top"/>
    </xf>
    <xf numFmtId="0" fontId="1" fillId="0" borderId="10" xfId="0" applyFont="1" applyBorder="1" applyAlignment="1">
      <alignment vertical="top" wrapText="1"/>
    </xf>
    <xf numFmtId="0" fontId="1" fillId="0" borderId="11" xfId="0" applyFont="1" applyBorder="1" applyAlignment="1">
      <alignment vertical="top"/>
    </xf>
    <xf numFmtId="0" fontId="1" fillId="0" borderId="1" xfId="3" applyBorder="1" applyAlignment="1">
      <alignment horizontal="left" vertical="top"/>
    </xf>
    <xf numFmtId="0" fontId="1" fillId="0" borderId="1" xfId="3" applyBorder="1" applyAlignment="1">
      <alignment horizontal="left" vertical="top" wrapText="1"/>
    </xf>
    <xf numFmtId="0" fontId="1" fillId="0" borderId="0" xfId="3" applyAlignment="1">
      <alignment horizontal="left" vertical="top" wrapText="1"/>
    </xf>
    <xf numFmtId="0" fontId="1" fillId="0" borderId="11" xfId="0" applyFont="1" applyBorder="1" applyAlignment="1">
      <alignment horizontal="left" vertical="top" wrapText="1"/>
    </xf>
    <xf numFmtId="0" fontId="4" fillId="2" borderId="12" xfId="0" applyFont="1" applyFill="1" applyBorder="1" applyAlignment="1">
      <alignment horizontal="left" vertical="top" wrapText="1"/>
    </xf>
    <xf numFmtId="0" fontId="1" fillId="0" borderId="11"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1" fillId="0" borderId="0" xfId="0" applyFont="1" applyAlignment="1" applyProtection="1">
      <alignment vertical="top" wrapText="1"/>
      <protection locked="0"/>
    </xf>
    <xf numFmtId="0" fontId="1" fillId="0" borderId="8" xfId="0" applyFont="1" applyBorder="1" applyAlignment="1" applyProtection="1">
      <alignment vertical="top" wrapText="1"/>
      <protection locked="0"/>
    </xf>
    <xf numFmtId="0" fontId="12" fillId="0" borderId="0" xfId="3" applyFont="1" applyAlignment="1">
      <alignment vertical="top" wrapText="1"/>
    </xf>
    <xf numFmtId="0" fontId="1" fillId="0" borderId="0" xfId="3" applyAlignment="1">
      <alignment vertical="top" wrapText="1"/>
    </xf>
    <xf numFmtId="0" fontId="12" fillId="0" borderId="0" xfId="0" applyFont="1" applyAlignment="1">
      <alignment vertical="top" wrapText="1"/>
    </xf>
    <xf numFmtId="0" fontId="0" fillId="0" borderId="0" xfId="0" applyAlignment="1">
      <alignment vertical="top" wrapText="1"/>
    </xf>
    <xf numFmtId="0" fontId="1" fillId="0" borderId="0" xfId="3" applyAlignment="1"/>
  </cellXfs>
  <cellStyles count="4">
    <cellStyle name="Standaard" xfId="0" builtinId="0"/>
    <cellStyle name="Standaard 2" xfId="1" xr:uid="{00000000-0005-0000-0000-000001000000}"/>
    <cellStyle name="Standaard 3" xfId="2" xr:uid="{00000000-0005-0000-0000-000002000000}"/>
    <cellStyle name="Standaard 4" xfId="3" xr:uid="{F7A16333-0DC5-4220-8974-49585169850E}"/>
  </cellStyles>
  <dxfs count="8">
    <dxf>
      <font>
        <color theme="0"/>
      </font>
      <fill>
        <patternFill>
          <bgColor theme="6" tint="-0.499984740745262"/>
        </patternFill>
      </fill>
    </dxf>
    <dxf>
      <font>
        <color theme="0"/>
      </font>
      <fill>
        <patternFill>
          <bgColor theme="6" tint="-0.24994659260841701"/>
        </patternFill>
      </fill>
    </dxf>
    <dxf>
      <font>
        <color auto="1"/>
      </font>
      <fill>
        <patternFill>
          <bgColor theme="6" tint="0.39994506668294322"/>
        </patternFill>
      </fill>
    </dxf>
    <dxf>
      <font>
        <color auto="1"/>
      </font>
      <fill>
        <patternFill>
          <bgColor theme="9" tint="0.39994506668294322"/>
        </patternFill>
      </fill>
    </dxf>
    <dxf>
      <font>
        <color theme="0"/>
      </font>
      <fill>
        <patternFill>
          <bgColor rgb="FFFF0000"/>
        </patternFill>
      </fill>
    </dxf>
    <dxf>
      <fill>
        <patternFill>
          <bgColor theme="6" tint="-0.24994659260841701"/>
        </patternFill>
      </fill>
    </dxf>
    <dxf>
      <fill>
        <patternFill>
          <bgColor theme="9" tint="0.59996337778862885"/>
        </patternFill>
      </fill>
    </dxf>
    <dxf>
      <fill>
        <patternFill>
          <bgColor theme="0" tint="-0.2499465926084170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25759"/>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6699CC"/>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A478A-96E1-4082-9A5D-694CA09CF916}">
  <sheetPr codeName="Blad5"/>
  <dimension ref="A1:B21"/>
  <sheetViews>
    <sheetView topLeftCell="A4" zoomScale="130" zoomScaleNormal="130" workbookViewId="0">
      <selection activeCell="A22" sqref="A22"/>
    </sheetView>
  </sheetViews>
  <sheetFormatPr defaultColWidth="8.88671875" defaultRowHeight="13.2" x14ac:dyDescent="0.25"/>
  <cols>
    <col min="1" max="1" width="75.6640625" style="38" customWidth="1"/>
    <col min="2" max="2" width="7.109375" style="38" customWidth="1"/>
    <col min="3" max="16384" width="8.88671875" style="38"/>
  </cols>
  <sheetData>
    <row r="1" spans="1:2" ht="13.8" x14ac:dyDescent="0.25">
      <c r="A1" s="39" t="s">
        <v>0</v>
      </c>
      <c r="B1" s="39"/>
    </row>
    <row r="2" spans="1:2" ht="14.4" customHeight="1" x14ac:dyDescent="0.25">
      <c r="A2" s="92"/>
      <c r="B2" s="95"/>
    </row>
    <row r="3" spans="1:2" ht="27" customHeight="1" x14ac:dyDescent="0.25">
      <c r="A3" s="92" t="s">
        <v>1</v>
      </c>
      <c r="B3" s="95"/>
    </row>
    <row r="4" spans="1:2" ht="14.4" customHeight="1" x14ac:dyDescent="0.25">
      <c r="A4" s="92"/>
      <c r="B4" s="95"/>
    </row>
    <row r="5" spans="1:2" ht="33" customHeight="1" x14ac:dyDescent="0.25">
      <c r="A5" s="92" t="s">
        <v>2</v>
      </c>
      <c r="B5" s="95"/>
    </row>
    <row r="6" spans="1:2" ht="57.6" customHeight="1" x14ac:dyDescent="0.25">
      <c r="A6" s="92" t="s">
        <v>3</v>
      </c>
      <c r="B6" s="95"/>
    </row>
    <row r="7" spans="1:2" ht="13.8" thickBot="1" x14ac:dyDescent="0.3">
      <c r="A7" s="38" t="s">
        <v>4</v>
      </c>
    </row>
    <row r="8" spans="1:2" ht="13.8" thickBot="1" x14ac:dyDescent="0.3">
      <c r="A8" s="41" t="s">
        <v>5</v>
      </c>
      <c r="B8" s="42" t="s">
        <v>6</v>
      </c>
    </row>
    <row r="9" spans="1:2" ht="14.4" thickBot="1" x14ac:dyDescent="0.3">
      <c r="A9" s="43" t="s">
        <v>7</v>
      </c>
      <c r="B9" s="44">
        <v>3</v>
      </c>
    </row>
    <row r="10" spans="1:2" ht="14.4" thickBot="1" x14ac:dyDescent="0.3">
      <c r="A10" s="45" t="s">
        <v>8</v>
      </c>
      <c r="B10" s="46">
        <v>2</v>
      </c>
    </row>
    <row r="11" spans="1:2" ht="14.4" thickBot="1" x14ac:dyDescent="0.3">
      <c r="A11" s="47" t="s">
        <v>9</v>
      </c>
      <c r="B11" s="48">
        <v>1</v>
      </c>
    </row>
    <row r="12" spans="1:2" ht="14.4" thickBot="1" x14ac:dyDescent="0.3">
      <c r="A12" s="49" t="s">
        <v>10</v>
      </c>
      <c r="B12" s="50">
        <v>0</v>
      </c>
    </row>
    <row r="14" spans="1:2" ht="53.4" customHeight="1" x14ac:dyDescent="0.25">
      <c r="A14" s="51" t="s">
        <v>11</v>
      </c>
    </row>
    <row r="16" spans="1:2" ht="74.400000000000006" customHeight="1" x14ac:dyDescent="0.25">
      <c r="A16" s="52" t="s">
        <v>12</v>
      </c>
    </row>
    <row r="18" spans="1:2" ht="13.8" x14ac:dyDescent="0.25">
      <c r="A18" s="53" t="s">
        <v>13</v>
      </c>
    </row>
    <row r="19" spans="1:2" s="40" customFormat="1" ht="34.950000000000003" customHeight="1" x14ac:dyDescent="0.25">
      <c r="A19" s="91" t="s">
        <v>14</v>
      </c>
      <c r="B19" s="92"/>
    </row>
    <row r="20" spans="1:2" customFormat="1" ht="13.8" x14ac:dyDescent="0.25">
      <c r="A20" s="54" t="s">
        <v>15</v>
      </c>
    </row>
    <row r="21" spans="1:2" customFormat="1" ht="32.25" customHeight="1" x14ac:dyDescent="0.25">
      <c r="A21" s="93" t="s">
        <v>16</v>
      </c>
      <c r="B21" s="94"/>
    </row>
  </sheetData>
  <sheetProtection algorithmName="SHA-512" hashValue="l8rId/sUqiBG/r/TVjhY3Ipqbd5Y2UxBwazYhlPkvPnLNzpTt0TNV4t8fEbBus7mz6zJV455WCIpvaxXUzUVYA==" saltValue="KxFkN4eetAMerytjAaLBGA==" spinCount="100000" sheet="1" objects="1" scenarios="1" selectLockedCells="1" selectUnlockedCells="1"/>
  <mergeCells count="7">
    <mergeCell ref="A19:B19"/>
    <mergeCell ref="A21:B21"/>
    <mergeCell ref="A2:B2"/>
    <mergeCell ref="A3:B3"/>
    <mergeCell ref="A4:B4"/>
    <mergeCell ref="A5:B5"/>
    <mergeCell ref="A6:B6"/>
  </mergeCells>
  <pageMargins left="0.70866141732283472" right="0.70866141732283472" top="0.74803149606299213" bottom="0.74803149606299213" header="0.31496062992125984" footer="0.31496062992125984"/>
  <pageSetup paperSize="9" orientation="portrait" r:id="rId1"/>
  <headerFooter>
    <oddHeader xml:space="preserve">&amp;L&amp;G&amp;RAfgedrukt: &amp;D </oddHeader>
    <oddFooter>&amp;L© Ingenieursbureau BeheerWijzer&amp;RBlad &amp;P van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65C0B-BA88-4C75-9057-1FB0CB018DBE}">
  <dimension ref="A1:D6"/>
  <sheetViews>
    <sheetView workbookViewId="0">
      <selection activeCell="H3" sqref="H3"/>
    </sheetView>
  </sheetViews>
  <sheetFormatPr defaultColWidth="8.88671875" defaultRowHeight="13.2" x14ac:dyDescent="0.25"/>
  <cols>
    <col min="1" max="1" width="19.5546875" style="55" customWidth="1"/>
    <col min="2" max="2" width="50" style="55" customWidth="1"/>
    <col min="3" max="3" width="15.6640625" style="55" customWidth="1"/>
    <col min="4" max="4" width="38.88671875" style="55" customWidth="1"/>
    <col min="5" max="16384" width="8.88671875" style="55"/>
  </cols>
  <sheetData>
    <row r="1" spans="1:4" x14ac:dyDescent="0.25">
      <c r="A1" s="56" t="s">
        <v>5</v>
      </c>
      <c r="B1" s="56" t="s">
        <v>17</v>
      </c>
      <c r="C1" s="56" t="s">
        <v>18</v>
      </c>
      <c r="D1" s="56" t="s">
        <v>19</v>
      </c>
    </row>
    <row r="2" spans="1:4" ht="27.6" x14ac:dyDescent="0.25">
      <c r="A2" s="57" t="s">
        <v>7</v>
      </c>
      <c r="B2" s="57" t="s">
        <v>20</v>
      </c>
      <c r="C2" s="57" t="s">
        <v>21</v>
      </c>
      <c r="D2" s="57" t="s">
        <v>22</v>
      </c>
    </row>
    <row r="3" spans="1:4" ht="41.4" x14ac:dyDescent="0.25">
      <c r="A3" s="58" t="s">
        <v>8</v>
      </c>
      <c r="B3" s="58" t="s">
        <v>23</v>
      </c>
      <c r="C3" s="58" t="s">
        <v>24</v>
      </c>
      <c r="D3" s="58" t="s">
        <v>25</v>
      </c>
    </row>
    <row r="4" spans="1:4" ht="41.4" x14ac:dyDescent="0.25">
      <c r="A4" s="59" t="s">
        <v>9</v>
      </c>
      <c r="B4" s="59" t="s">
        <v>26</v>
      </c>
      <c r="C4" s="59" t="s">
        <v>24</v>
      </c>
      <c r="D4" s="59" t="s">
        <v>27</v>
      </c>
    </row>
    <row r="5" spans="1:4" ht="55.2" x14ac:dyDescent="0.25">
      <c r="A5" s="60" t="s">
        <v>10</v>
      </c>
      <c r="B5" s="60" t="s">
        <v>28</v>
      </c>
      <c r="C5" s="60" t="s">
        <v>29</v>
      </c>
      <c r="D5" s="60" t="s">
        <v>30</v>
      </c>
    </row>
    <row r="6" spans="1:4" ht="26.4" x14ac:dyDescent="0.25">
      <c r="A6" s="61" t="s">
        <v>31</v>
      </c>
      <c r="B6" s="61" t="s">
        <v>32</v>
      </c>
      <c r="C6" s="62" t="s">
        <v>32</v>
      </c>
      <c r="D6" s="62" t="s">
        <v>33</v>
      </c>
    </row>
  </sheetData>
  <sheetProtection algorithmName="SHA-512" hashValue="DeNMmylVxU/mkDT3RMbX+yMGLgw8QQDa/Kjd1er0R+q18Y7VTi9W4BHnA8/ngZhA0p5n8rldRvgkZnLS7vR26g==" saltValue="cUXluSKjibM82qt3Fuwxhg==" spinCount="100000" sheet="1" objects="1" scenarios="1" selectLockedCells="1" selectUnlockedCells="1"/>
  <pageMargins left="0.70866141732283472" right="0.70866141732283472" top="0.74803149606299213" bottom="0.74803149606299213" header="0.31496062992125984" footer="0.31496062992125984"/>
  <pageSetup paperSize="9" orientation="portrait" r:id="rId1"/>
  <headerFooter>
    <oddHeader>&amp;L&amp;G&amp;RAfgedrukt: &amp;D</oddHeader>
    <oddFooter>&amp;L© Ingenieursbureau BeheerWijzer&amp;RBlad &amp;P van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B1E90-DBF3-4383-B469-073477F36B4F}">
  <sheetPr codeName="Blad1"/>
  <dimension ref="A1:C13"/>
  <sheetViews>
    <sheetView workbookViewId="0">
      <pane ySplit="1" topLeftCell="A2" activePane="bottomLeft" state="frozen"/>
      <selection pane="bottomLeft" activeCell="C3" sqref="C3"/>
    </sheetView>
  </sheetViews>
  <sheetFormatPr defaultColWidth="8.88671875" defaultRowHeight="13.2" x14ac:dyDescent="0.25"/>
  <cols>
    <col min="1" max="1" width="8.88671875" style="37"/>
    <col min="2" max="2" width="26.88671875" style="37" customWidth="1"/>
    <col min="3" max="3" width="81.6640625" style="37" customWidth="1"/>
    <col min="4" max="16384" width="8.88671875" style="37"/>
  </cols>
  <sheetData>
    <row r="1" spans="1:3" ht="13.8" x14ac:dyDescent="0.25">
      <c r="A1" s="63" t="s">
        <v>34</v>
      </c>
      <c r="B1" s="63" t="s">
        <v>35</v>
      </c>
      <c r="C1" s="64" t="s">
        <v>36</v>
      </c>
    </row>
    <row r="2" spans="1:3" ht="55.2" x14ac:dyDescent="0.25">
      <c r="A2" s="65">
        <v>1</v>
      </c>
      <c r="B2" s="65" t="s">
        <v>37</v>
      </c>
      <c r="C2" s="65" t="s">
        <v>38</v>
      </c>
    </row>
    <row r="3" spans="1:3" ht="96.6" x14ac:dyDescent="0.25">
      <c r="A3" s="65">
        <v>2</v>
      </c>
      <c r="B3" s="65" t="s">
        <v>39</v>
      </c>
      <c r="C3" s="65" t="s">
        <v>40</v>
      </c>
    </row>
    <row r="4" spans="1:3" ht="13.8" x14ac:dyDescent="0.25">
      <c r="A4" s="65">
        <v>3</v>
      </c>
      <c r="B4" s="65" t="s">
        <v>41</v>
      </c>
      <c r="C4" s="65" t="s">
        <v>42</v>
      </c>
    </row>
    <row r="5" spans="1:3" ht="41.4" x14ac:dyDescent="0.25">
      <c r="A5" s="65">
        <v>4</v>
      </c>
      <c r="B5" s="65" t="s">
        <v>43</v>
      </c>
      <c r="C5" s="65" t="s">
        <v>44</v>
      </c>
    </row>
    <row r="6" spans="1:3" ht="13.8" x14ac:dyDescent="0.25">
      <c r="A6" s="65">
        <v>7</v>
      </c>
      <c r="B6" s="65" t="s">
        <v>45</v>
      </c>
      <c r="C6" s="65" t="s">
        <v>46</v>
      </c>
    </row>
    <row r="7" spans="1:3" ht="27.6" x14ac:dyDescent="0.25">
      <c r="A7" s="65">
        <v>9</v>
      </c>
      <c r="B7" s="65" t="s">
        <v>47</v>
      </c>
      <c r="C7" s="65" t="s">
        <v>48</v>
      </c>
    </row>
    <row r="8" spans="1:3" ht="13.8" x14ac:dyDescent="0.25">
      <c r="A8" s="65">
        <v>10</v>
      </c>
      <c r="B8" s="65" t="s">
        <v>49</v>
      </c>
      <c r="C8" s="65" t="s">
        <v>50</v>
      </c>
    </row>
    <row r="9" spans="1:3" ht="13.8" x14ac:dyDescent="0.25">
      <c r="A9" s="65">
        <v>11</v>
      </c>
      <c r="B9" s="65" t="s">
        <v>51</v>
      </c>
      <c r="C9" s="65" t="s">
        <v>52</v>
      </c>
    </row>
    <row r="10" spans="1:3" ht="27.6" x14ac:dyDescent="0.25">
      <c r="A10" s="65">
        <v>12</v>
      </c>
      <c r="B10" s="65" t="s">
        <v>53</v>
      </c>
      <c r="C10" s="65" t="s">
        <v>54</v>
      </c>
    </row>
    <row r="11" spans="1:3" ht="27.6" x14ac:dyDescent="0.25">
      <c r="A11" s="65">
        <v>14</v>
      </c>
      <c r="B11" s="65" t="s">
        <v>55</v>
      </c>
      <c r="C11" s="65" t="s">
        <v>56</v>
      </c>
    </row>
    <row r="12" spans="1:3" ht="13.8" x14ac:dyDescent="0.25">
      <c r="A12" s="65">
        <v>16</v>
      </c>
      <c r="B12" s="65" t="s">
        <v>57</v>
      </c>
      <c r="C12" s="65" t="s">
        <v>58</v>
      </c>
    </row>
    <row r="13" spans="1:3" ht="13.8" x14ac:dyDescent="0.25">
      <c r="A13" s="65">
        <v>17</v>
      </c>
      <c r="B13" s="65" t="s">
        <v>59</v>
      </c>
      <c r="C13" s="65" t="s">
        <v>60</v>
      </c>
    </row>
  </sheetData>
  <sheetProtection algorithmName="SHA-512" hashValue="Hdi8wIbjJ7eoqWkCYYx6U/j6NSCJDDeX6q9n4DsnnOXbegCAtSxX9d279azsIJSXFwsEdyf0UufOR/yciTEATQ==" saltValue="s0mCRoFbVmd+pqIW0dbBvA==" spinCount="100000" sheet="1" objects="1" scenarios="1" selectLockedCells="1" selectUnlockedCells="1"/>
  <pageMargins left="0.70866141732283472" right="0.70866141732283472" top="0.74803149606299213" bottom="0.74803149606299213" header="0.31496062992125984" footer="0.31496062992125984"/>
  <pageSetup paperSize="9" orientation="portrait" r:id="rId1"/>
  <headerFooter>
    <oddHeader>&amp;L&amp;G&amp;RAfgedrukt: &amp;D</oddHeader>
    <oddFooter>&amp;L© Ingenieursbureau BeheerWijzer&amp;RBlad &amp;P van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B7600-1D69-44C9-AB2B-89F940317371}">
  <sheetPr codeName="Blad2"/>
  <dimension ref="A1:E88"/>
  <sheetViews>
    <sheetView workbookViewId="0">
      <pane ySplit="1" topLeftCell="A2" activePane="bottomLeft" state="frozen"/>
      <selection pane="bottomLeft" activeCell="E96" sqref="E96"/>
    </sheetView>
  </sheetViews>
  <sheetFormatPr defaultColWidth="8.88671875" defaultRowHeight="13.2" x14ac:dyDescent="0.25"/>
  <cols>
    <col min="1" max="1" width="11.6640625" style="37" customWidth="1"/>
    <col min="2" max="2" width="20.5546875" style="37" customWidth="1"/>
    <col min="3" max="3" width="9.88671875" style="37" bestFit="1" customWidth="1"/>
    <col min="4" max="4" width="31.33203125" style="84" customWidth="1"/>
    <col min="5" max="5" width="38.33203125" style="84" customWidth="1"/>
    <col min="6" max="16384" width="8.88671875" style="37"/>
  </cols>
  <sheetData>
    <row r="1" spans="1:5" ht="27.6" x14ac:dyDescent="0.25">
      <c r="A1" s="67" t="s">
        <v>61</v>
      </c>
      <c r="B1" s="67" t="s">
        <v>62</v>
      </c>
      <c r="C1" s="67" t="s">
        <v>63</v>
      </c>
      <c r="D1" s="67" t="s">
        <v>64</v>
      </c>
      <c r="E1" s="67" t="s">
        <v>65</v>
      </c>
    </row>
    <row r="2" spans="1:5" ht="13.8" x14ac:dyDescent="0.25">
      <c r="A2" s="66" t="s">
        <v>66</v>
      </c>
      <c r="B2" s="65" t="s">
        <v>67</v>
      </c>
      <c r="C2" s="65" t="s">
        <v>68</v>
      </c>
      <c r="D2" s="83" t="s">
        <v>64</v>
      </c>
      <c r="E2" s="83" t="s">
        <v>69</v>
      </c>
    </row>
    <row r="3" spans="1:5" ht="52.8" x14ac:dyDescent="0.25">
      <c r="A3" s="66">
        <v>1</v>
      </c>
      <c r="B3" s="65" t="s">
        <v>37</v>
      </c>
      <c r="C3" s="65">
        <v>1</v>
      </c>
      <c r="D3" s="83" t="s">
        <v>70</v>
      </c>
      <c r="E3" s="83" t="s">
        <v>71</v>
      </c>
    </row>
    <row r="4" spans="1:5" ht="303.60000000000002" x14ac:dyDescent="0.25">
      <c r="A4" s="66"/>
      <c r="B4" s="65"/>
      <c r="C4" s="65">
        <v>2</v>
      </c>
      <c r="D4" s="83" t="s">
        <v>72</v>
      </c>
      <c r="E4" s="83" t="s">
        <v>73</v>
      </c>
    </row>
    <row r="5" spans="1:5" ht="79.2" x14ac:dyDescent="0.25">
      <c r="A5" s="66"/>
      <c r="B5" s="65"/>
      <c r="C5" s="65">
        <v>3</v>
      </c>
      <c r="D5" s="83" t="s">
        <v>74</v>
      </c>
      <c r="E5" s="83" t="s">
        <v>75</v>
      </c>
    </row>
    <row r="6" spans="1:5" ht="356.4" x14ac:dyDescent="0.25">
      <c r="A6" s="66"/>
      <c r="B6" s="65"/>
      <c r="C6" s="65">
        <v>4</v>
      </c>
      <c r="D6" s="83" t="s">
        <v>76</v>
      </c>
      <c r="E6" s="83" t="s">
        <v>77</v>
      </c>
    </row>
    <row r="7" spans="1:5" ht="66" x14ac:dyDescent="0.25">
      <c r="A7" s="66"/>
      <c r="B7" s="65"/>
      <c r="C7" s="65">
        <v>5</v>
      </c>
      <c r="D7" s="83" t="s">
        <v>78</v>
      </c>
      <c r="E7" s="83" t="s">
        <v>79</v>
      </c>
    </row>
    <row r="8" spans="1:5" ht="39.6" x14ac:dyDescent="0.25">
      <c r="A8" s="66"/>
      <c r="B8" s="65"/>
      <c r="C8" s="65">
        <v>6</v>
      </c>
      <c r="D8" s="83" t="s">
        <v>80</v>
      </c>
      <c r="E8" s="83" t="s">
        <v>81</v>
      </c>
    </row>
    <row r="9" spans="1:5" ht="52.8" x14ac:dyDescent="0.25">
      <c r="A9" s="66"/>
      <c r="B9" s="65"/>
      <c r="C9" s="65">
        <v>7</v>
      </c>
      <c r="D9" s="83" t="s">
        <v>82</v>
      </c>
      <c r="E9" s="83" t="s">
        <v>83</v>
      </c>
    </row>
    <row r="10" spans="1:5" ht="26.4" x14ac:dyDescent="0.25">
      <c r="A10" s="66"/>
      <c r="B10" s="65"/>
      <c r="C10" s="65">
        <v>8</v>
      </c>
      <c r="D10" s="83" t="s">
        <v>84</v>
      </c>
      <c r="E10" s="83" t="s">
        <v>85</v>
      </c>
    </row>
    <row r="11" spans="1:5" ht="171.6" x14ac:dyDescent="0.25">
      <c r="A11" s="66"/>
      <c r="B11" s="65"/>
      <c r="C11" s="65">
        <v>9</v>
      </c>
      <c r="D11" s="83" t="s">
        <v>86</v>
      </c>
      <c r="E11" s="83" t="s">
        <v>87</v>
      </c>
    </row>
    <row r="12" spans="1:5" ht="26.4" x14ac:dyDescent="0.25">
      <c r="A12" s="66"/>
      <c r="B12" s="65"/>
      <c r="C12" s="65">
        <v>10</v>
      </c>
      <c r="D12" s="83" t="s">
        <v>88</v>
      </c>
      <c r="E12" s="83" t="s">
        <v>89</v>
      </c>
    </row>
    <row r="13" spans="1:5" ht="66" x14ac:dyDescent="0.25">
      <c r="A13" s="66"/>
      <c r="B13" s="65"/>
      <c r="C13" s="65">
        <v>11</v>
      </c>
      <c r="D13" s="83" t="s">
        <v>90</v>
      </c>
      <c r="E13" s="83" t="s">
        <v>91</v>
      </c>
    </row>
    <row r="14" spans="1:5" ht="13.8" x14ac:dyDescent="0.25">
      <c r="A14" s="66"/>
      <c r="B14" s="65"/>
      <c r="C14" s="65">
        <v>12</v>
      </c>
      <c r="D14" s="83" t="s">
        <v>92</v>
      </c>
      <c r="E14" s="83" t="s">
        <v>93</v>
      </c>
    </row>
    <row r="15" spans="1:5" ht="52.8" x14ac:dyDescent="0.25">
      <c r="A15" s="66"/>
      <c r="B15" s="65"/>
      <c r="C15" s="65">
        <v>13</v>
      </c>
      <c r="D15" s="83" t="s">
        <v>94</v>
      </c>
      <c r="E15" s="83" t="s">
        <v>95</v>
      </c>
    </row>
    <row r="16" spans="1:5" ht="26.4" x14ac:dyDescent="0.25">
      <c r="A16" s="66">
        <v>2</v>
      </c>
      <c r="B16" s="65" t="s">
        <v>45</v>
      </c>
      <c r="C16" s="65">
        <v>1</v>
      </c>
      <c r="D16" s="83" t="s">
        <v>96</v>
      </c>
      <c r="E16" s="83" t="s">
        <v>97</v>
      </c>
    </row>
    <row r="17" spans="1:5" ht="26.4" x14ac:dyDescent="0.25">
      <c r="A17" s="66"/>
      <c r="B17" s="65"/>
      <c r="C17" s="65">
        <v>2</v>
      </c>
      <c r="D17" s="83" t="s">
        <v>98</v>
      </c>
      <c r="E17" s="83" t="s">
        <v>99</v>
      </c>
    </row>
    <row r="18" spans="1:5" ht="184.8" x14ac:dyDescent="0.25">
      <c r="A18" s="66">
        <v>3</v>
      </c>
      <c r="B18" s="65" t="s">
        <v>41</v>
      </c>
      <c r="C18" s="65">
        <v>1</v>
      </c>
      <c r="D18" s="83" t="s">
        <v>100</v>
      </c>
      <c r="E18" s="83" t="s">
        <v>101</v>
      </c>
    </row>
    <row r="19" spans="1:5" ht="13.8" x14ac:dyDescent="0.25">
      <c r="A19" s="66">
        <v>4</v>
      </c>
      <c r="B19" s="65" t="s">
        <v>59</v>
      </c>
      <c r="C19" s="65">
        <v>1</v>
      </c>
      <c r="D19" s="83" t="s">
        <v>102</v>
      </c>
      <c r="E19" s="83" t="s">
        <v>103</v>
      </c>
    </row>
    <row r="20" spans="1:5" ht="52.8" x14ac:dyDescent="0.25">
      <c r="A20" s="66"/>
      <c r="B20" s="65"/>
      <c r="C20" s="65">
        <v>2</v>
      </c>
      <c r="D20" s="83" t="s">
        <v>104</v>
      </c>
      <c r="E20" s="83" t="s">
        <v>105</v>
      </c>
    </row>
    <row r="21" spans="1:5" ht="13.8" x14ac:dyDescent="0.25">
      <c r="A21" s="66">
        <v>5</v>
      </c>
      <c r="B21" s="65" t="s">
        <v>43</v>
      </c>
      <c r="C21" s="65">
        <v>1</v>
      </c>
      <c r="D21" s="83" t="s">
        <v>106</v>
      </c>
      <c r="E21" s="83" t="s">
        <v>107</v>
      </c>
    </row>
    <row r="22" spans="1:5" ht="13.8" x14ac:dyDescent="0.25">
      <c r="A22" s="66"/>
      <c r="B22" s="65"/>
      <c r="C22" s="65">
        <v>2</v>
      </c>
      <c r="D22" s="83" t="s">
        <v>108</v>
      </c>
      <c r="E22" s="83" t="s">
        <v>109</v>
      </c>
    </row>
    <row r="23" spans="1:5" ht="26.4" x14ac:dyDescent="0.25">
      <c r="A23" s="66"/>
      <c r="B23" s="65"/>
      <c r="C23" s="65">
        <v>3</v>
      </c>
      <c r="D23" s="83" t="s">
        <v>110</v>
      </c>
      <c r="E23" s="83" t="s">
        <v>111</v>
      </c>
    </row>
    <row r="24" spans="1:5" ht="13.8" x14ac:dyDescent="0.25">
      <c r="A24" s="66"/>
      <c r="B24" s="65"/>
      <c r="C24" s="65">
        <v>4</v>
      </c>
      <c r="D24" s="83" t="s">
        <v>112</v>
      </c>
      <c r="E24" s="83" t="s">
        <v>113</v>
      </c>
    </row>
    <row r="25" spans="1:5" ht="26.4" x14ac:dyDescent="0.25">
      <c r="A25" s="66"/>
      <c r="B25" s="65"/>
      <c r="C25" s="65">
        <v>5</v>
      </c>
      <c r="D25" s="83" t="s">
        <v>114</v>
      </c>
      <c r="E25" s="83" t="s">
        <v>115</v>
      </c>
    </row>
    <row r="26" spans="1:5" ht="26.4" x14ac:dyDescent="0.25">
      <c r="A26" s="66"/>
      <c r="B26" s="65"/>
      <c r="C26" s="65">
        <v>6</v>
      </c>
      <c r="D26" s="83" t="s">
        <v>116</v>
      </c>
      <c r="E26" s="83" t="s">
        <v>117</v>
      </c>
    </row>
    <row r="27" spans="1:5" ht="13.8" x14ac:dyDescent="0.25">
      <c r="A27" s="66"/>
      <c r="B27" s="65"/>
      <c r="C27" s="65">
        <v>7</v>
      </c>
      <c r="D27" s="83" t="s">
        <v>118</v>
      </c>
      <c r="E27" s="83" t="s">
        <v>119</v>
      </c>
    </row>
    <row r="28" spans="1:5" ht="26.4" x14ac:dyDescent="0.25">
      <c r="A28" s="66"/>
      <c r="B28" s="65"/>
      <c r="C28" s="65">
        <v>8</v>
      </c>
      <c r="D28" s="83" t="s">
        <v>120</v>
      </c>
      <c r="E28" s="83" t="s">
        <v>121</v>
      </c>
    </row>
    <row r="29" spans="1:5" ht="39.6" x14ac:dyDescent="0.25">
      <c r="A29" s="66"/>
      <c r="B29" s="65"/>
      <c r="C29" s="65">
        <v>9</v>
      </c>
      <c r="D29" s="83" t="s">
        <v>122</v>
      </c>
      <c r="E29" s="83" t="s">
        <v>123</v>
      </c>
    </row>
    <row r="30" spans="1:5" ht="52.8" x14ac:dyDescent="0.25">
      <c r="A30" s="66"/>
      <c r="B30" s="65"/>
      <c r="C30" s="65">
        <v>10</v>
      </c>
      <c r="D30" s="83" t="s">
        <v>124</v>
      </c>
      <c r="E30" s="83" t="s">
        <v>125</v>
      </c>
    </row>
    <row r="31" spans="1:5" ht="13.8" x14ac:dyDescent="0.25">
      <c r="A31" s="66"/>
      <c r="B31" s="65"/>
      <c r="C31" s="65">
        <v>11</v>
      </c>
      <c r="D31" s="83" t="s">
        <v>126</v>
      </c>
      <c r="E31" s="83" t="s">
        <v>127</v>
      </c>
    </row>
    <row r="32" spans="1:5" ht="39.6" x14ac:dyDescent="0.25">
      <c r="A32" s="66"/>
      <c r="B32" s="65"/>
      <c r="C32" s="65">
        <v>12</v>
      </c>
      <c r="D32" s="83" t="s">
        <v>128</v>
      </c>
      <c r="E32" s="83" t="s">
        <v>129</v>
      </c>
    </row>
    <row r="33" spans="1:5" ht="39.6" x14ac:dyDescent="0.25">
      <c r="A33" s="66"/>
      <c r="B33" s="65"/>
      <c r="C33" s="65">
        <v>13</v>
      </c>
      <c r="D33" s="83" t="s">
        <v>130</v>
      </c>
      <c r="E33" s="83" t="s">
        <v>131</v>
      </c>
    </row>
    <row r="34" spans="1:5" ht="39.6" x14ac:dyDescent="0.25">
      <c r="A34" s="66"/>
      <c r="B34" s="65"/>
      <c r="C34" s="65">
        <v>14</v>
      </c>
      <c r="D34" s="83" t="s">
        <v>132</v>
      </c>
      <c r="E34" s="83" t="s">
        <v>133</v>
      </c>
    </row>
    <row r="35" spans="1:5" ht="26.4" x14ac:dyDescent="0.25">
      <c r="A35" s="66"/>
      <c r="B35" s="65"/>
      <c r="C35" s="65">
        <v>15</v>
      </c>
      <c r="D35" s="83" t="s">
        <v>134</v>
      </c>
      <c r="E35" s="83" t="s">
        <v>135</v>
      </c>
    </row>
    <row r="36" spans="1:5" ht="26.4" x14ac:dyDescent="0.25">
      <c r="A36" s="66"/>
      <c r="B36" s="65"/>
      <c r="C36" s="65">
        <v>16</v>
      </c>
      <c r="D36" s="83" t="s">
        <v>136</v>
      </c>
      <c r="E36" s="83" t="s">
        <v>137</v>
      </c>
    </row>
    <row r="37" spans="1:5" ht="39.6" x14ac:dyDescent="0.25">
      <c r="A37" s="66"/>
      <c r="B37" s="65"/>
      <c r="C37" s="65">
        <v>17</v>
      </c>
      <c r="D37" s="83" t="s">
        <v>138</v>
      </c>
      <c r="E37" s="83" t="s">
        <v>139</v>
      </c>
    </row>
    <row r="38" spans="1:5" ht="13.8" x14ac:dyDescent="0.25">
      <c r="A38" s="66"/>
      <c r="B38" s="65"/>
      <c r="C38" s="65">
        <v>18</v>
      </c>
      <c r="D38" s="83" t="s">
        <v>140</v>
      </c>
      <c r="E38" s="83" t="s">
        <v>141</v>
      </c>
    </row>
    <row r="39" spans="1:5" ht="13.8" x14ac:dyDescent="0.25">
      <c r="A39" s="66"/>
      <c r="B39" s="65"/>
      <c r="C39" s="65">
        <v>19</v>
      </c>
      <c r="D39" s="83" t="s">
        <v>142</v>
      </c>
      <c r="E39" s="83" t="s">
        <v>143</v>
      </c>
    </row>
    <row r="40" spans="1:5" ht="26.4" x14ac:dyDescent="0.25">
      <c r="A40" s="66"/>
      <c r="B40" s="65"/>
      <c r="C40" s="65">
        <v>20</v>
      </c>
      <c r="D40" s="83" t="s">
        <v>144</v>
      </c>
      <c r="E40" s="83" t="s">
        <v>145</v>
      </c>
    </row>
    <row r="41" spans="1:5" ht="39.6" x14ac:dyDescent="0.25">
      <c r="A41" s="66"/>
      <c r="B41" s="65"/>
      <c r="C41" s="65">
        <v>21</v>
      </c>
      <c r="D41" s="83" t="s">
        <v>146</v>
      </c>
      <c r="E41" s="83" t="s">
        <v>147</v>
      </c>
    </row>
    <row r="42" spans="1:5" ht="26.4" x14ac:dyDescent="0.25">
      <c r="A42" s="66"/>
      <c r="B42" s="65"/>
      <c r="C42" s="65">
        <v>22</v>
      </c>
      <c r="D42" s="83" t="s">
        <v>148</v>
      </c>
      <c r="E42" s="83" t="s">
        <v>149</v>
      </c>
    </row>
    <row r="43" spans="1:5" ht="92.4" x14ac:dyDescent="0.25">
      <c r="A43" s="66"/>
      <c r="B43" s="65"/>
      <c r="C43" s="65">
        <v>23</v>
      </c>
      <c r="D43" s="83" t="s">
        <v>150</v>
      </c>
      <c r="E43" s="83" t="s">
        <v>151</v>
      </c>
    </row>
    <row r="44" spans="1:5" ht="13.8" x14ac:dyDescent="0.25">
      <c r="A44" s="66"/>
      <c r="B44" s="65"/>
      <c r="C44" s="65">
        <v>24</v>
      </c>
      <c r="D44" s="83" t="s">
        <v>152</v>
      </c>
      <c r="E44" s="83" t="s">
        <v>153</v>
      </c>
    </row>
    <row r="45" spans="1:5" ht="13.8" x14ac:dyDescent="0.25">
      <c r="A45" s="66"/>
      <c r="B45" s="65"/>
      <c r="C45" s="65">
        <v>25</v>
      </c>
      <c r="D45" s="83" t="s">
        <v>154</v>
      </c>
      <c r="E45" s="83" t="s">
        <v>155</v>
      </c>
    </row>
    <row r="46" spans="1:5" ht="13.8" x14ac:dyDescent="0.25">
      <c r="A46" s="66"/>
      <c r="B46" s="65"/>
      <c r="C46" s="65">
        <v>26</v>
      </c>
      <c r="D46" s="83" t="s">
        <v>156</v>
      </c>
      <c r="E46" s="83" t="s">
        <v>157</v>
      </c>
    </row>
    <row r="47" spans="1:5" ht="13.8" x14ac:dyDescent="0.25">
      <c r="A47" s="66"/>
      <c r="B47" s="66"/>
      <c r="C47" s="65">
        <v>2005</v>
      </c>
      <c r="D47" s="83" t="s">
        <v>158</v>
      </c>
      <c r="E47" s="83" t="s">
        <v>158</v>
      </c>
    </row>
    <row r="48" spans="1:5" ht="26.4" x14ac:dyDescent="0.25">
      <c r="A48" s="66"/>
      <c r="B48" s="66"/>
      <c r="C48" s="65">
        <v>2006</v>
      </c>
      <c r="D48" s="83" t="s">
        <v>159</v>
      </c>
      <c r="E48" s="83" t="s">
        <v>160</v>
      </c>
    </row>
    <row r="49" spans="1:5" ht="13.8" x14ac:dyDescent="0.25">
      <c r="A49" s="66"/>
      <c r="B49" s="66"/>
      <c r="C49" s="65">
        <v>2007</v>
      </c>
      <c r="D49" s="83" t="s">
        <v>161</v>
      </c>
      <c r="E49" s="83" t="s">
        <v>162</v>
      </c>
    </row>
    <row r="50" spans="1:5" ht="330" x14ac:dyDescent="0.25">
      <c r="A50" s="66">
        <v>7</v>
      </c>
      <c r="B50" s="66" t="s">
        <v>53</v>
      </c>
      <c r="C50" s="65">
        <v>1</v>
      </c>
      <c r="D50" s="83" t="s">
        <v>163</v>
      </c>
      <c r="E50" s="83" t="s">
        <v>164</v>
      </c>
    </row>
    <row r="51" spans="1:5" ht="26.4" x14ac:dyDescent="0.25">
      <c r="A51" s="66"/>
      <c r="B51" s="65"/>
      <c r="C51" s="65">
        <v>2</v>
      </c>
      <c r="D51" s="83" t="s">
        <v>165</v>
      </c>
      <c r="E51" s="83" t="s">
        <v>166</v>
      </c>
    </row>
    <row r="52" spans="1:5" ht="66" x14ac:dyDescent="0.25">
      <c r="A52" s="66"/>
      <c r="B52" s="65"/>
      <c r="C52" s="65">
        <v>3</v>
      </c>
      <c r="D52" s="83" t="s">
        <v>167</v>
      </c>
      <c r="E52" s="83" t="s">
        <v>168</v>
      </c>
    </row>
    <row r="53" spans="1:5" ht="26.4" x14ac:dyDescent="0.25">
      <c r="A53" s="66"/>
      <c r="B53" s="65"/>
      <c r="C53" s="65">
        <v>4</v>
      </c>
      <c r="D53" s="83" t="s">
        <v>169</v>
      </c>
      <c r="E53" s="83" t="s">
        <v>170</v>
      </c>
    </row>
    <row r="54" spans="1:5" ht="39.6" x14ac:dyDescent="0.25">
      <c r="A54" s="66">
        <v>8</v>
      </c>
      <c r="B54" s="65" t="s">
        <v>55</v>
      </c>
      <c r="C54" s="65">
        <v>1</v>
      </c>
      <c r="D54" s="83" t="s">
        <v>171</v>
      </c>
      <c r="E54" s="83" t="s">
        <v>172</v>
      </c>
    </row>
    <row r="55" spans="1:5" ht="26.4" x14ac:dyDescent="0.25">
      <c r="A55" s="66"/>
      <c r="B55" s="65"/>
      <c r="C55" s="65">
        <v>2</v>
      </c>
      <c r="D55" s="83" t="s">
        <v>173</v>
      </c>
      <c r="E55" s="83" t="s">
        <v>174</v>
      </c>
    </row>
    <row r="56" spans="1:5" ht="66" x14ac:dyDescent="0.25">
      <c r="A56" s="66"/>
      <c r="B56" s="65"/>
      <c r="C56" s="65">
        <v>3</v>
      </c>
      <c r="D56" s="83" t="s">
        <v>175</v>
      </c>
      <c r="E56" s="83" t="s">
        <v>176</v>
      </c>
    </row>
    <row r="57" spans="1:5" ht="79.2" x14ac:dyDescent="0.25">
      <c r="A57" s="66"/>
      <c r="B57" s="65"/>
      <c r="C57" s="65">
        <v>4</v>
      </c>
      <c r="D57" s="83" t="s">
        <v>177</v>
      </c>
      <c r="E57" s="83" t="s">
        <v>178</v>
      </c>
    </row>
    <row r="58" spans="1:5" ht="39.6" x14ac:dyDescent="0.25">
      <c r="A58" s="66"/>
      <c r="B58" s="65"/>
      <c r="C58" s="65">
        <v>5</v>
      </c>
      <c r="D58" s="83" t="s">
        <v>179</v>
      </c>
      <c r="E58" s="83" t="s">
        <v>180</v>
      </c>
    </row>
    <row r="59" spans="1:5" ht="26.4" x14ac:dyDescent="0.25">
      <c r="A59" s="66"/>
      <c r="B59" s="65"/>
      <c r="C59" s="65">
        <v>6</v>
      </c>
      <c r="D59" s="83" t="s">
        <v>181</v>
      </c>
      <c r="E59" s="83" t="s">
        <v>182</v>
      </c>
    </row>
    <row r="60" spans="1:5" ht="224.4" x14ac:dyDescent="0.25">
      <c r="A60" s="82"/>
      <c r="B60" s="82"/>
      <c r="C60" s="82">
        <v>7</v>
      </c>
      <c r="D60" s="83" t="s">
        <v>183</v>
      </c>
      <c r="E60" s="83" t="s">
        <v>184</v>
      </c>
    </row>
    <row r="61" spans="1:5" ht="92.4" x14ac:dyDescent="0.25">
      <c r="A61" s="82"/>
      <c r="B61" s="82"/>
      <c r="C61" s="82">
        <v>8</v>
      </c>
      <c r="D61" s="83" t="s">
        <v>185</v>
      </c>
      <c r="E61" s="83" t="s">
        <v>186</v>
      </c>
    </row>
    <row r="62" spans="1:5" ht="26.4" x14ac:dyDescent="0.25">
      <c r="A62" s="82"/>
      <c r="B62" s="82"/>
      <c r="C62" s="82">
        <v>9</v>
      </c>
      <c r="D62" s="83" t="s">
        <v>187</v>
      </c>
      <c r="E62" s="83" t="s">
        <v>188</v>
      </c>
    </row>
    <row r="63" spans="1:5" ht="198" x14ac:dyDescent="0.25">
      <c r="A63" s="82"/>
      <c r="B63" s="82"/>
      <c r="C63" s="82">
        <v>10</v>
      </c>
      <c r="D63" s="83" t="s">
        <v>189</v>
      </c>
      <c r="E63" s="83" t="s">
        <v>190</v>
      </c>
    </row>
    <row r="64" spans="1:5" ht="26.4" x14ac:dyDescent="0.25">
      <c r="A64" s="82"/>
      <c r="B64" s="82"/>
      <c r="C64" s="82">
        <v>11</v>
      </c>
      <c r="D64" s="83" t="s">
        <v>191</v>
      </c>
      <c r="E64" s="83" t="s">
        <v>192</v>
      </c>
    </row>
    <row r="65" spans="1:5" ht="26.4" x14ac:dyDescent="0.25">
      <c r="A65" s="82"/>
      <c r="B65" s="82"/>
      <c r="C65" s="82">
        <v>12</v>
      </c>
      <c r="D65" s="83" t="s">
        <v>193</v>
      </c>
      <c r="E65" s="83" t="s">
        <v>194</v>
      </c>
    </row>
    <row r="66" spans="1:5" ht="26.4" x14ac:dyDescent="0.25">
      <c r="A66" s="82"/>
      <c r="B66" s="82"/>
      <c r="C66" s="82">
        <v>13</v>
      </c>
      <c r="D66" s="83" t="s">
        <v>195</v>
      </c>
      <c r="E66" s="83" t="s">
        <v>196</v>
      </c>
    </row>
    <row r="67" spans="1:5" ht="26.4" x14ac:dyDescent="0.25">
      <c r="A67" s="82">
        <v>9</v>
      </c>
      <c r="B67" s="82" t="s">
        <v>57</v>
      </c>
      <c r="C67" s="82">
        <v>1</v>
      </c>
      <c r="D67" s="83" t="s">
        <v>197</v>
      </c>
      <c r="E67" s="83" t="s">
        <v>198</v>
      </c>
    </row>
    <row r="68" spans="1:5" ht="66" x14ac:dyDescent="0.25">
      <c r="A68" s="82"/>
      <c r="B68" s="82"/>
      <c r="C68" s="82">
        <v>2</v>
      </c>
      <c r="D68" s="83" t="s">
        <v>199</v>
      </c>
      <c r="E68" s="83" t="s">
        <v>200</v>
      </c>
    </row>
    <row r="69" spans="1:5" ht="39.6" x14ac:dyDescent="0.25">
      <c r="A69" s="82"/>
      <c r="B69" s="82"/>
      <c r="C69" s="82">
        <v>3</v>
      </c>
      <c r="D69" s="83" t="s">
        <v>201</v>
      </c>
      <c r="E69" s="83" t="s">
        <v>202</v>
      </c>
    </row>
    <row r="70" spans="1:5" ht="26.4" x14ac:dyDescent="0.25">
      <c r="A70" s="82"/>
      <c r="B70" s="82"/>
      <c r="C70" s="82">
        <v>4</v>
      </c>
      <c r="D70" s="83" t="s">
        <v>203</v>
      </c>
      <c r="E70" s="83" t="s">
        <v>204</v>
      </c>
    </row>
    <row r="71" spans="1:5" ht="52.8" x14ac:dyDescent="0.25">
      <c r="A71" s="82"/>
      <c r="B71" s="82"/>
      <c r="C71" s="82">
        <v>5</v>
      </c>
      <c r="D71" s="83" t="s">
        <v>205</v>
      </c>
      <c r="E71" s="83" t="s">
        <v>206</v>
      </c>
    </row>
    <row r="72" spans="1:5" ht="26.4" x14ac:dyDescent="0.25">
      <c r="A72" s="82"/>
      <c r="B72" s="82"/>
      <c r="C72" s="82">
        <v>6</v>
      </c>
      <c r="D72" s="83" t="s">
        <v>207</v>
      </c>
      <c r="E72" s="83" t="s">
        <v>208</v>
      </c>
    </row>
    <row r="73" spans="1:5" ht="39.6" x14ac:dyDescent="0.25">
      <c r="A73" s="82"/>
      <c r="B73" s="82"/>
      <c r="C73" s="82"/>
      <c r="D73" s="83" t="s">
        <v>209</v>
      </c>
      <c r="E73" s="83" t="s">
        <v>210</v>
      </c>
    </row>
    <row r="74" spans="1:5" ht="52.8" x14ac:dyDescent="0.25">
      <c r="A74" s="82">
        <v>10</v>
      </c>
      <c r="B74" s="82" t="s">
        <v>51</v>
      </c>
      <c r="C74" s="82">
        <v>1</v>
      </c>
      <c r="D74" s="83" t="s">
        <v>211</v>
      </c>
      <c r="E74" s="83" t="s">
        <v>212</v>
      </c>
    </row>
    <row r="75" spans="1:5" ht="26.4" x14ac:dyDescent="0.25">
      <c r="A75" s="82">
        <v>11</v>
      </c>
      <c r="B75" s="82" t="s">
        <v>49</v>
      </c>
      <c r="C75" s="82">
        <v>1</v>
      </c>
      <c r="D75" s="83" t="s">
        <v>213</v>
      </c>
      <c r="E75" s="83" t="s">
        <v>214</v>
      </c>
    </row>
    <row r="76" spans="1:5" ht="132" x14ac:dyDescent="0.25">
      <c r="A76" s="82">
        <v>12</v>
      </c>
      <c r="B76" s="82" t="s">
        <v>47</v>
      </c>
      <c r="C76" s="82">
        <v>1</v>
      </c>
      <c r="D76" s="83" t="s">
        <v>215</v>
      </c>
      <c r="E76" s="83" t="s">
        <v>216</v>
      </c>
    </row>
    <row r="77" spans="1:5" ht="26.4" x14ac:dyDescent="0.25">
      <c r="A77" s="82"/>
      <c r="B77" s="82"/>
      <c r="C77" s="82">
        <v>2</v>
      </c>
      <c r="D77" s="83" t="s">
        <v>217</v>
      </c>
      <c r="E77" s="83" t="s">
        <v>218</v>
      </c>
    </row>
    <row r="78" spans="1:5" ht="26.4" x14ac:dyDescent="0.25">
      <c r="A78" s="82"/>
      <c r="B78" s="82"/>
      <c r="C78" s="82">
        <v>3</v>
      </c>
      <c r="D78" s="83" t="s">
        <v>219</v>
      </c>
      <c r="E78" s="83" t="s">
        <v>220</v>
      </c>
    </row>
    <row r="79" spans="1:5" ht="39.6" x14ac:dyDescent="0.25">
      <c r="A79" s="82"/>
      <c r="B79" s="82"/>
      <c r="C79" s="82">
        <v>4</v>
      </c>
      <c r="D79" s="83" t="s">
        <v>221</v>
      </c>
      <c r="E79" s="83" t="s">
        <v>222</v>
      </c>
    </row>
    <row r="80" spans="1:5" ht="171.6" x14ac:dyDescent="0.25">
      <c r="A80" s="82">
        <v>6</v>
      </c>
      <c r="B80" s="82" t="s">
        <v>39</v>
      </c>
      <c r="C80" s="82">
        <v>1</v>
      </c>
      <c r="D80" s="83" t="s">
        <v>223</v>
      </c>
      <c r="E80" s="83" t="s">
        <v>224</v>
      </c>
    </row>
    <row r="81" spans="1:5" ht="26.4" x14ac:dyDescent="0.25">
      <c r="A81" s="82"/>
      <c r="B81" s="82"/>
      <c r="C81" s="82">
        <v>2</v>
      </c>
      <c r="D81" s="83" t="s">
        <v>225</v>
      </c>
      <c r="E81" s="83" t="s">
        <v>226</v>
      </c>
    </row>
    <row r="82" spans="1:5" x14ac:dyDescent="0.25">
      <c r="A82" s="82"/>
      <c r="B82" s="82"/>
      <c r="C82" s="82">
        <v>3</v>
      </c>
      <c r="D82" s="83" t="s">
        <v>227</v>
      </c>
      <c r="E82" s="83" t="s">
        <v>228</v>
      </c>
    </row>
    <row r="83" spans="1:5" x14ac:dyDescent="0.25">
      <c r="A83" s="82"/>
      <c r="B83" s="82"/>
      <c r="C83" s="82">
        <v>4</v>
      </c>
      <c r="D83" s="83" t="s">
        <v>229</v>
      </c>
      <c r="E83" s="83" t="s">
        <v>230</v>
      </c>
    </row>
    <row r="84" spans="1:5" x14ac:dyDescent="0.25">
      <c r="A84" s="82"/>
      <c r="B84" s="82"/>
      <c r="C84" s="82">
        <v>5</v>
      </c>
      <c r="D84" s="83" t="s">
        <v>231</v>
      </c>
      <c r="E84" s="83" t="s">
        <v>232</v>
      </c>
    </row>
    <row r="85" spans="1:5" ht="26.4" x14ac:dyDescent="0.25">
      <c r="A85" s="82"/>
      <c r="B85" s="82"/>
      <c r="C85" s="82">
        <v>6</v>
      </c>
      <c r="D85" s="83" t="s">
        <v>233</v>
      </c>
      <c r="E85" s="83" t="s">
        <v>234</v>
      </c>
    </row>
    <row r="86" spans="1:5" ht="105.6" x14ac:dyDescent="0.25">
      <c r="A86" s="82"/>
      <c r="B86" s="82"/>
      <c r="C86" s="82">
        <v>7</v>
      </c>
      <c r="D86" s="83" t="s">
        <v>235</v>
      </c>
      <c r="E86" s="83" t="s">
        <v>236</v>
      </c>
    </row>
    <row r="87" spans="1:5" ht="132" x14ac:dyDescent="0.25">
      <c r="A87" s="82"/>
      <c r="B87" s="82"/>
      <c r="C87" s="82">
        <v>8</v>
      </c>
      <c r="D87" s="83" t="s">
        <v>237</v>
      </c>
      <c r="E87" s="83" t="s">
        <v>238</v>
      </c>
    </row>
    <row r="88" spans="1:5" ht="52.8" x14ac:dyDescent="0.25">
      <c r="A88" s="82"/>
      <c r="B88" s="82"/>
      <c r="C88" s="82">
        <v>9</v>
      </c>
      <c r="D88" s="83" t="s">
        <v>239</v>
      </c>
      <c r="E88" s="83" t="s">
        <v>240</v>
      </c>
    </row>
  </sheetData>
  <sheetProtection algorithmName="SHA-512" hashValue="jhDnTpyl+9lHCcQ9P2mTi8gMiFIXzowjfOPb6IKKh1wIt+8nMbEXi+Jg88OOYZVDVT5qaxecDri/im1rUTipjg==" saltValue="KR4f+8GNxYsB7LDeO8YtYA==" spinCount="100000" sheet="1" objects="1" scenarios="1" selectLockedCells="1" selectUnlockedCells="1"/>
  <pageMargins left="0.70866141732283472" right="0.70866141732283472" top="0.74803149606299213" bottom="0.74803149606299213" header="0.31496062992125984" footer="0.31496062992125984"/>
  <pageSetup paperSize="9" orientation="portrait" r:id="rId1"/>
  <headerFooter>
    <oddHeader>&amp;L&amp;G&amp;RAfgedrukt: &amp;D</oddHeader>
    <oddFooter>&amp;L© Ingenieursbureau BeheerWijzer&amp;RBlad &amp;P van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3"/>
  <dimension ref="A1:T70"/>
  <sheetViews>
    <sheetView tabSelected="1" zoomScale="115" zoomScaleNormal="115" workbookViewId="0">
      <pane ySplit="1" topLeftCell="A2" activePane="bottomLeft" state="frozen"/>
      <selection pane="bottomLeft" activeCell="J4" sqref="J4"/>
    </sheetView>
  </sheetViews>
  <sheetFormatPr defaultColWidth="8.6640625" defaultRowHeight="13.2" x14ac:dyDescent="0.25"/>
  <cols>
    <col min="1" max="1" width="3.33203125" style="2" customWidth="1"/>
    <col min="2" max="2" width="2.33203125" style="2" customWidth="1"/>
    <col min="3" max="3" width="3.33203125" style="2" customWidth="1"/>
    <col min="4" max="4" width="5.33203125" style="2" customWidth="1"/>
    <col min="5" max="5" width="6.44140625" style="1" customWidth="1"/>
    <col min="6" max="6" width="25.88671875" style="15" customWidth="1"/>
    <col min="7" max="7" width="42.44140625" style="1" customWidth="1"/>
    <col min="8" max="8" width="13.6640625" style="15" customWidth="1"/>
    <col min="9" max="9" width="11.33203125" style="1" customWidth="1"/>
    <col min="10" max="13" width="25.33203125" style="1" customWidth="1"/>
    <col min="14" max="14" width="19.6640625" style="77" customWidth="1"/>
    <col min="15" max="15" width="10.6640625" style="1" bestFit="1" customWidth="1"/>
    <col min="16" max="16" width="10.6640625" style="1" customWidth="1"/>
    <col min="17" max="19" width="8.6640625" style="1"/>
    <col min="21" max="16384" width="8.6640625" style="1"/>
  </cols>
  <sheetData>
    <row r="1" spans="1:14" ht="22.8" x14ac:dyDescent="0.25">
      <c r="A1" s="19"/>
      <c r="B1" s="19"/>
      <c r="C1" s="19"/>
      <c r="D1" s="19"/>
      <c r="E1" s="19"/>
      <c r="F1" s="20"/>
      <c r="G1" s="20"/>
      <c r="H1" s="69"/>
      <c r="I1" s="69"/>
      <c r="J1" s="20" t="s">
        <v>241</v>
      </c>
      <c r="K1" s="20" t="s">
        <v>242</v>
      </c>
      <c r="L1" s="20" t="s">
        <v>242</v>
      </c>
      <c r="M1" s="20" t="s">
        <v>243</v>
      </c>
      <c r="N1" s="75" t="s">
        <v>244</v>
      </c>
    </row>
    <row r="2" spans="1:14" x14ac:dyDescent="0.25">
      <c r="A2" s="21">
        <v>1</v>
      </c>
      <c r="B2" s="21" t="s">
        <v>37</v>
      </c>
      <c r="C2" s="21"/>
      <c r="D2" s="21"/>
      <c r="E2" s="22"/>
      <c r="F2" s="23"/>
      <c r="G2" s="23"/>
      <c r="H2" s="80"/>
      <c r="I2" s="68"/>
      <c r="J2" s="78"/>
      <c r="K2" s="78"/>
      <c r="L2" s="78"/>
      <c r="M2" s="78"/>
      <c r="N2" s="79"/>
    </row>
    <row r="3" spans="1:14" x14ac:dyDescent="0.25">
      <c r="A3" s="21"/>
      <c r="B3" s="21"/>
      <c r="C3" s="21">
        <v>3</v>
      </c>
      <c r="D3" s="21" t="s">
        <v>74</v>
      </c>
      <c r="E3" s="22"/>
      <c r="F3" s="23"/>
      <c r="G3" s="23"/>
      <c r="H3" s="80"/>
      <c r="I3" s="68"/>
      <c r="J3" s="78"/>
      <c r="K3" s="78"/>
      <c r="L3" s="78"/>
      <c r="M3" s="78"/>
      <c r="N3" s="79"/>
    </row>
    <row r="4" spans="1:14" ht="39.6" x14ac:dyDescent="0.25">
      <c r="A4" s="21"/>
      <c r="B4" s="21"/>
      <c r="C4" s="21"/>
      <c r="D4" s="21"/>
      <c r="E4" s="22" t="s">
        <v>245</v>
      </c>
      <c r="F4" s="23" t="s">
        <v>246</v>
      </c>
      <c r="G4" s="23" t="s">
        <v>247</v>
      </c>
      <c r="H4" s="80" t="s">
        <v>248</v>
      </c>
      <c r="I4" s="68">
        <v>5</v>
      </c>
      <c r="J4" s="18" t="s">
        <v>31</v>
      </c>
      <c r="K4" s="24" t="str">
        <f>IF(J4&lt;&gt;"",VLOOKUP(J4,Basisgegevens!$C$2:$F$6,2,FALSE),"")</f>
        <v>Maak een keuze in de kolom fase</v>
      </c>
      <c r="L4" s="24" t="str">
        <f>IF(J4&lt;&gt;"",VLOOKUP(J4,Basisgegevens!$C$2:$F$6,3,FALSE),"")</f>
        <v>Maak een keuze in de kolom fase</v>
      </c>
      <c r="M4" s="24" t="str">
        <f>IF(J4&lt;&gt;"",VLOOKUP(J4,Basisgegevens!$C$2:$F$6,4,FALSE),"")</f>
        <v>Maak een keuze in de kolom 'Antwoord fase'</v>
      </c>
      <c r="N4" s="76" t="str">
        <f>IF(J4=Basisgegevens!$C$3,$I4*Basisgegevens!$G$3,IF(J4=Basisgegevens!$C$4,$I4*Basisgegevens!$G$4,IF(J4=Basisgegevens!$C$5,$I4*Basisgegevens!$G$5,IF(J4=Basisgegevens!$C$6,$I4*Basisgegevens!$G$6,"0"))))</f>
        <v>0</v>
      </c>
    </row>
    <row r="5" spans="1:14" x14ac:dyDescent="0.25">
      <c r="A5" s="21"/>
      <c r="B5" s="21"/>
      <c r="C5" s="21">
        <v>13</v>
      </c>
      <c r="D5" s="21" t="s">
        <v>94</v>
      </c>
      <c r="E5" s="22"/>
      <c r="F5" s="23"/>
      <c r="G5" s="23"/>
      <c r="H5" s="80"/>
      <c r="I5" s="68"/>
      <c r="J5" s="78"/>
      <c r="K5" s="78"/>
      <c r="L5" s="78"/>
      <c r="M5" s="78"/>
      <c r="N5" s="79"/>
    </row>
    <row r="6" spans="1:14" ht="52.8" x14ac:dyDescent="0.25">
      <c r="A6" s="21"/>
      <c r="B6" s="21"/>
      <c r="C6" s="21"/>
      <c r="D6" s="21"/>
      <c r="E6" s="22" t="s">
        <v>249</v>
      </c>
      <c r="F6" s="23" t="s">
        <v>250</v>
      </c>
      <c r="G6" s="23" t="s">
        <v>251</v>
      </c>
      <c r="H6" s="80" t="s">
        <v>248</v>
      </c>
      <c r="I6" s="68">
        <v>1</v>
      </c>
      <c r="J6" s="18" t="s">
        <v>31</v>
      </c>
      <c r="K6" s="24" t="str">
        <f>IF(J6&lt;&gt;"",VLOOKUP(J6,Basisgegevens!$C$2:$F$6,2,FALSE),"")</f>
        <v>Maak een keuze in de kolom fase</v>
      </c>
      <c r="L6" s="24" t="str">
        <f>IF(J6&lt;&gt;"",VLOOKUP(J6,Basisgegevens!$C$2:$F$6,3,FALSE),"")</f>
        <v>Maak een keuze in de kolom fase</v>
      </c>
      <c r="M6" s="24" t="str">
        <f>IF(J6&lt;&gt;"",VLOOKUP(J6,Basisgegevens!$C$2:$F$6,4,FALSE),"")</f>
        <v>Maak een keuze in de kolom 'Antwoord fase'</v>
      </c>
      <c r="N6" s="76" t="str">
        <f>IF(J6=Basisgegevens!$C$3,$I6*Basisgegevens!$G$3,IF(J6=Basisgegevens!$C$4,$I6*Basisgegevens!$G$4,IF(J6=Basisgegevens!$C$5,$I6*Basisgegevens!$G$5,IF(J6=Basisgegevens!$C$6,$I6*Basisgegevens!$G$6,"0"))))</f>
        <v>0</v>
      </c>
    </row>
    <row r="7" spans="1:14" x14ac:dyDescent="0.25">
      <c r="A7" s="21">
        <v>3</v>
      </c>
      <c r="B7" s="21" t="s">
        <v>41</v>
      </c>
      <c r="C7" s="21"/>
      <c r="D7" s="21"/>
      <c r="E7" s="22"/>
      <c r="F7" s="23"/>
      <c r="G7" s="23"/>
      <c r="H7" s="80"/>
      <c r="I7" s="68"/>
      <c r="J7" s="78"/>
      <c r="K7" s="78"/>
      <c r="L7" s="78"/>
      <c r="M7" s="78"/>
      <c r="N7" s="79"/>
    </row>
    <row r="8" spans="1:14" x14ac:dyDescent="0.25">
      <c r="A8" s="21"/>
      <c r="B8" s="21"/>
      <c r="C8" s="21">
        <v>1</v>
      </c>
      <c r="D8" s="21" t="s">
        <v>100</v>
      </c>
      <c r="E8" s="22"/>
      <c r="F8" s="23"/>
      <c r="G8" s="23"/>
      <c r="H8" s="80"/>
      <c r="I8" s="68"/>
      <c r="J8" s="78"/>
      <c r="K8" s="78"/>
      <c r="L8" s="78"/>
      <c r="M8" s="78"/>
      <c r="N8" s="79"/>
    </row>
    <row r="9" spans="1:14" ht="26.4" x14ac:dyDescent="0.25">
      <c r="A9" s="21"/>
      <c r="B9" s="21"/>
      <c r="C9" s="21"/>
      <c r="D9" s="21"/>
      <c r="E9" s="22" t="s">
        <v>252</v>
      </c>
      <c r="F9" s="23" t="s">
        <v>253</v>
      </c>
      <c r="G9" s="23" t="s">
        <v>254</v>
      </c>
      <c r="H9" s="80" t="s">
        <v>248</v>
      </c>
      <c r="I9" s="68">
        <v>2</v>
      </c>
      <c r="J9" s="18" t="s">
        <v>31</v>
      </c>
      <c r="K9" s="24" t="str">
        <f>IF(J9&lt;&gt;"",VLOOKUP(J9,Basisgegevens!$C$2:$F$6,2,FALSE),"")</f>
        <v>Maak een keuze in de kolom fase</v>
      </c>
      <c r="L9" s="24" t="str">
        <f>IF(J9&lt;&gt;"",VLOOKUP(J9,Basisgegevens!$C$2:$F$6,3,FALSE),"")</f>
        <v>Maak een keuze in de kolom fase</v>
      </c>
      <c r="M9" s="24" t="str">
        <f>IF(J9&lt;&gt;"",VLOOKUP(J9,Basisgegevens!$C$2:$F$6,4,FALSE),"")</f>
        <v>Maak een keuze in de kolom 'Antwoord fase'</v>
      </c>
      <c r="N9" s="76" t="str">
        <f>IF(J9=Basisgegevens!$C$3,$I9*Basisgegevens!$G$3,IF(J9=Basisgegevens!$C$4,$I9*Basisgegevens!$G$4,IF(J9=Basisgegevens!$C$5,$I9*Basisgegevens!$G$5,IF(J9=Basisgegevens!$C$6,$I9*Basisgegevens!$G$6,"0"))))</f>
        <v>0</v>
      </c>
    </row>
    <row r="10" spans="1:14" ht="39.6" x14ac:dyDescent="0.25">
      <c r="A10" s="21"/>
      <c r="B10" s="21"/>
      <c r="C10" s="21"/>
      <c r="D10" s="21"/>
      <c r="E10" s="22" t="s">
        <v>255</v>
      </c>
      <c r="F10" s="23" t="s">
        <v>256</v>
      </c>
      <c r="G10" s="23" t="s">
        <v>257</v>
      </c>
      <c r="H10" s="80" t="s">
        <v>248</v>
      </c>
      <c r="I10" s="68">
        <v>5</v>
      </c>
      <c r="J10" s="18" t="s">
        <v>31</v>
      </c>
      <c r="K10" s="24" t="str">
        <f>IF(J10&lt;&gt;"",VLOOKUP(J10,Basisgegevens!$C$2:$F$6,2,FALSE),"")</f>
        <v>Maak een keuze in de kolom fase</v>
      </c>
      <c r="L10" s="24" t="str">
        <f>IF(J10&lt;&gt;"",VLOOKUP(J10,Basisgegevens!$C$2:$F$6,3,FALSE),"")</f>
        <v>Maak een keuze in de kolom fase</v>
      </c>
      <c r="M10" s="24" t="str">
        <f>IF(J10&lt;&gt;"",VLOOKUP(J10,Basisgegevens!$C$2:$F$6,4,FALSE),"")</f>
        <v>Maak een keuze in de kolom 'Antwoord fase'</v>
      </c>
      <c r="N10" s="76" t="str">
        <f>IF(J10=Basisgegevens!$C$3,$I10*Basisgegevens!$G$3,IF(J10=Basisgegevens!$C$4,$I10*Basisgegevens!$G$4,IF(J10=Basisgegevens!$C$5,$I10*Basisgegevens!$G$5,IF(J10=Basisgegevens!$C$6,$I10*Basisgegevens!$G$6,"0"))))</f>
        <v>0</v>
      </c>
    </row>
    <row r="11" spans="1:14" x14ac:dyDescent="0.25">
      <c r="A11" s="21">
        <v>4</v>
      </c>
      <c r="B11" s="21" t="s">
        <v>59</v>
      </c>
      <c r="C11" s="21"/>
      <c r="D11" s="21"/>
      <c r="E11" s="22"/>
      <c r="F11" s="23"/>
      <c r="G11" s="23"/>
      <c r="H11" s="80"/>
      <c r="I11" s="68"/>
      <c r="J11" s="78"/>
      <c r="K11" s="78"/>
      <c r="L11" s="78"/>
      <c r="M11" s="78"/>
      <c r="N11" s="79"/>
    </row>
    <row r="12" spans="1:14" x14ac:dyDescent="0.25">
      <c r="A12" s="21"/>
      <c r="B12" s="21"/>
      <c r="C12" s="21">
        <v>1</v>
      </c>
      <c r="D12" s="21" t="s">
        <v>102</v>
      </c>
      <c r="E12" s="22"/>
      <c r="F12" s="23"/>
      <c r="G12" s="23"/>
      <c r="H12" s="80"/>
      <c r="I12" s="68"/>
      <c r="J12" s="78"/>
      <c r="K12" s="78"/>
      <c r="L12" s="78"/>
      <c r="M12" s="78"/>
      <c r="N12" s="79"/>
    </row>
    <row r="13" spans="1:14" ht="105.6" x14ac:dyDescent="0.25">
      <c r="A13" s="21"/>
      <c r="B13" s="21"/>
      <c r="C13" s="21"/>
      <c r="D13" s="21"/>
      <c r="E13" s="22" t="s">
        <v>258</v>
      </c>
      <c r="F13" s="23" t="s">
        <v>259</v>
      </c>
      <c r="G13" s="23" t="s">
        <v>260</v>
      </c>
      <c r="H13" s="80" t="s">
        <v>248</v>
      </c>
      <c r="I13" s="68">
        <v>5</v>
      </c>
      <c r="J13" s="18" t="s">
        <v>31</v>
      </c>
      <c r="K13" s="24" t="str">
        <f>IF(J13&lt;&gt;"",VLOOKUP(J13,Basisgegevens!$C$2:$F$6,2,FALSE),"")</f>
        <v>Maak een keuze in de kolom fase</v>
      </c>
      <c r="L13" s="24" t="str">
        <f>IF(J13&lt;&gt;"",VLOOKUP(J13,Basisgegevens!$C$2:$F$6,3,FALSE),"")</f>
        <v>Maak een keuze in de kolom fase</v>
      </c>
      <c r="M13" s="24" t="str">
        <f>IF(J13&lt;&gt;"",VLOOKUP(J13,Basisgegevens!$C$2:$F$6,4,FALSE),"")</f>
        <v>Maak een keuze in de kolom 'Antwoord fase'</v>
      </c>
      <c r="N13" s="76" t="str">
        <f>IF(J13=Basisgegevens!$C$3,$I13*Basisgegevens!$G$3,IF(J13=Basisgegevens!$C$4,$I13*Basisgegevens!$G$4,IF(J13=Basisgegevens!$C$5,$I13*Basisgegevens!$G$5,IF(J13=Basisgegevens!$C$6,$I13*Basisgegevens!$G$6,"0"))))</f>
        <v>0</v>
      </c>
    </row>
    <row r="14" spans="1:14" ht="92.4" x14ac:dyDescent="0.25">
      <c r="A14" s="21"/>
      <c r="B14" s="21"/>
      <c r="C14" s="21"/>
      <c r="D14" s="21"/>
      <c r="E14" s="22" t="s">
        <v>261</v>
      </c>
      <c r="F14" s="23" t="s">
        <v>262</v>
      </c>
      <c r="G14" s="23" t="s">
        <v>263</v>
      </c>
      <c r="H14" s="80" t="s">
        <v>248</v>
      </c>
      <c r="I14" s="68">
        <v>5</v>
      </c>
      <c r="J14" s="18" t="s">
        <v>31</v>
      </c>
      <c r="K14" s="24" t="str">
        <f>IF(J14&lt;&gt;"",VLOOKUP(J14,Basisgegevens!$C$2:$F$6,2,FALSE),"")</f>
        <v>Maak een keuze in de kolom fase</v>
      </c>
      <c r="L14" s="24" t="str">
        <f>IF(J14&lt;&gt;"",VLOOKUP(J14,Basisgegevens!$C$2:$F$6,3,FALSE),"")</f>
        <v>Maak een keuze in de kolom fase</v>
      </c>
      <c r="M14" s="24" t="str">
        <f>IF(J14&lt;&gt;"",VLOOKUP(J14,Basisgegevens!$C$2:$F$6,4,FALSE),"")</f>
        <v>Maak een keuze in de kolom 'Antwoord fase'</v>
      </c>
      <c r="N14" s="76" t="str">
        <f>IF(J14=Basisgegevens!$C$3,$I14*Basisgegevens!$G$3,IF(J14=Basisgegevens!$C$4,$I14*Basisgegevens!$G$4,IF(J14=Basisgegevens!$C$5,$I14*Basisgegevens!$G$5,IF(J14=Basisgegevens!$C$6,$I14*Basisgegevens!$G$6,"0"))))</f>
        <v>0</v>
      </c>
    </row>
    <row r="15" spans="1:14" x14ac:dyDescent="0.25">
      <c r="A15" s="21">
        <v>5</v>
      </c>
      <c r="B15" s="21" t="s">
        <v>43</v>
      </c>
      <c r="C15" s="21"/>
      <c r="D15" s="21"/>
      <c r="E15" s="22"/>
      <c r="F15" s="23"/>
      <c r="G15" s="23"/>
      <c r="H15" s="80"/>
      <c r="I15" s="68"/>
      <c r="J15" s="78"/>
      <c r="K15" s="78"/>
      <c r="L15" s="78"/>
      <c r="M15" s="78"/>
      <c r="N15" s="79"/>
    </row>
    <row r="16" spans="1:14" x14ac:dyDescent="0.25">
      <c r="A16" s="21"/>
      <c r="B16" s="21"/>
      <c r="C16" s="21">
        <v>14</v>
      </c>
      <c r="D16" s="21" t="s">
        <v>132</v>
      </c>
      <c r="E16" s="22"/>
      <c r="F16" s="23"/>
      <c r="G16" s="23"/>
      <c r="H16" s="80"/>
      <c r="I16" s="68"/>
      <c r="J16" s="78"/>
      <c r="K16" s="78"/>
      <c r="L16" s="78"/>
      <c r="M16" s="78"/>
      <c r="N16" s="79"/>
    </row>
    <row r="17" spans="1:14" ht="26.4" x14ac:dyDescent="0.25">
      <c r="A17" s="21"/>
      <c r="B17" s="21"/>
      <c r="C17" s="21"/>
      <c r="D17" s="21"/>
      <c r="E17" s="22" t="s">
        <v>264</v>
      </c>
      <c r="F17" s="23" t="s">
        <v>265</v>
      </c>
      <c r="G17" s="23" t="s">
        <v>266</v>
      </c>
      <c r="H17" s="80" t="s">
        <v>248</v>
      </c>
      <c r="I17" s="68">
        <v>2</v>
      </c>
      <c r="J17" s="18" t="s">
        <v>31</v>
      </c>
      <c r="K17" s="24" t="str">
        <f>IF(J17&lt;&gt;"",VLOOKUP(J17,Basisgegevens!$C$2:$F$6,2,FALSE),"")</f>
        <v>Maak een keuze in de kolom fase</v>
      </c>
      <c r="L17" s="24" t="str">
        <f>IF(J17&lt;&gt;"",VLOOKUP(J17,Basisgegevens!$C$2:$F$6,3,FALSE),"")</f>
        <v>Maak een keuze in de kolom fase</v>
      </c>
      <c r="M17" s="24" t="str">
        <f>IF(J17&lt;&gt;"",VLOOKUP(J17,Basisgegevens!$C$2:$F$6,4,FALSE),"")</f>
        <v>Maak een keuze in de kolom 'Antwoord fase'</v>
      </c>
      <c r="N17" s="76" t="str">
        <f>IF(J17=Basisgegevens!$C$3,$I17*Basisgegevens!$G$3,IF(J17=Basisgegevens!$C$4,$I17*Basisgegevens!$G$4,IF(J17=Basisgegevens!$C$5,$I17*Basisgegevens!$G$5,IF(J17=Basisgegevens!$C$6,$I17*Basisgegevens!$G$6,"0"))))</f>
        <v>0</v>
      </c>
    </row>
    <row r="18" spans="1:14" x14ac:dyDescent="0.25">
      <c r="A18" s="21"/>
      <c r="B18" s="21"/>
      <c r="C18" s="21">
        <v>23</v>
      </c>
      <c r="D18" s="21" t="s">
        <v>150</v>
      </c>
      <c r="E18" s="22"/>
      <c r="F18" s="23"/>
      <c r="G18" s="23"/>
      <c r="H18" s="80"/>
      <c r="I18" s="68"/>
      <c r="J18" s="78"/>
      <c r="K18" s="78"/>
      <c r="L18" s="78"/>
      <c r="M18" s="78"/>
      <c r="N18" s="79"/>
    </row>
    <row r="19" spans="1:14" ht="39.6" x14ac:dyDescent="0.25">
      <c r="A19" s="21"/>
      <c r="B19" s="21"/>
      <c r="C19" s="21"/>
      <c r="D19" s="21"/>
      <c r="E19" s="22" t="s">
        <v>267</v>
      </c>
      <c r="F19" s="23" t="s">
        <v>268</v>
      </c>
      <c r="G19" s="23" t="s">
        <v>269</v>
      </c>
      <c r="H19" s="80" t="s">
        <v>248</v>
      </c>
      <c r="I19" s="68">
        <v>2</v>
      </c>
      <c r="J19" s="18" t="s">
        <v>31</v>
      </c>
      <c r="K19" s="24" t="str">
        <f>IF(J19&lt;&gt;"",VLOOKUP(J19,Basisgegevens!$C$2:$F$6,2,FALSE),"")</f>
        <v>Maak een keuze in de kolom fase</v>
      </c>
      <c r="L19" s="24" t="str">
        <f>IF(J19&lt;&gt;"",VLOOKUP(J19,Basisgegevens!$C$2:$F$6,3,FALSE),"")</f>
        <v>Maak een keuze in de kolom fase</v>
      </c>
      <c r="M19" s="24" t="str">
        <f>IF(J19&lt;&gt;"",VLOOKUP(J19,Basisgegevens!$C$2:$F$6,4,FALSE),"")</f>
        <v>Maak een keuze in de kolom 'Antwoord fase'</v>
      </c>
      <c r="N19" s="76" t="str">
        <f>IF(J19=Basisgegevens!$C$3,$I19*Basisgegevens!$G$3,IF(J19=Basisgegevens!$C$4,$I19*Basisgegevens!$G$4,IF(J19=Basisgegevens!$C$5,$I19*Basisgegevens!$G$5,IF(J19=Basisgegevens!$C$6,$I19*Basisgegevens!$G$6,"0"))))</f>
        <v>0</v>
      </c>
    </row>
    <row r="20" spans="1:14" x14ac:dyDescent="0.25">
      <c r="A20" s="21">
        <v>6</v>
      </c>
      <c r="B20" s="21" t="s">
        <v>39</v>
      </c>
      <c r="C20" s="21"/>
      <c r="D20" s="21"/>
      <c r="E20" s="22"/>
      <c r="F20" s="23"/>
      <c r="G20" s="23"/>
      <c r="H20" s="80"/>
      <c r="I20" s="68"/>
      <c r="J20" s="78"/>
      <c r="K20" s="78"/>
      <c r="L20" s="78"/>
      <c r="M20" s="78"/>
      <c r="N20" s="79"/>
    </row>
    <row r="21" spans="1:14" x14ac:dyDescent="0.25">
      <c r="A21" s="21"/>
      <c r="B21" s="21"/>
      <c r="C21" s="21">
        <v>4</v>
      </c>
      <c r="D21" s="21" t="s">
        <v>229</v>
      </c>
      <c r="E21" s="22"/>
      <c r="F21" s="23"/>
      <c r="G21" s="23"/>
      <c r="H21" s="80"/>
      <c r="I21" s="68"/>
      <c r="J21" s="78"/>
      <c r="K21" s="78"/>
      <c r="L21" s="78"/>
      <c r="M21" s="78"/>
      <c r="N21" s="79"/>
    </row>
    <row r="22" spans="1:14" ht="39.6" x14ac:dyDescent="0.25">
      <c r="A22" s="21"/>
      <c r="B22" s="21"/>
      <c r="C22" s="21"/>
      <c r="D22" s="21"/>
      <c r="E22" s="22" t="s">
        <v>270</v>
      </c>
      <c r="F22" s="23" t="s">
        <v>271</v>
      </c>
      <c r="G22" s="23" t="s">
        <v>272</v>
      </c>
      <c r="H22" s="80" t="s">
        <v>248</v>
      </c>
      <c r="I22" s="68">
        <v>2</v>
      </c>
      <c r="J22" s="18" t="s">
        <v>31</v>
      </c>
      <c r="K22" s="24" t="str">
        <f>IF(J22&lt;&gt;"",VLOOKUP(J22,Basisgegevens!$C$2:$F$6,2,FALSE),"")</f>
        <v>Maak een keuze in de kolom fase</v>
      </c>
      <c r="L22" s="24" t="str">
        <f>IF(J22&lt;&gt;"",VLOOKUP(J22,Basisgegevens!$C$2:$F$6,3,FALSE),"")</f>
        <v>Maak een keuze in de kolom fase</v>
      </c>
      <c r="M22" s="24" t="str">
        <f>IF(J22&lt;&gt;"",VLOOKUP(J22,Basisgegevens!$C$2:$F$6,4,FALSE),"")</f>
        <v>Maak een keuze in de kolom 'Antwoord fase'</v>
      </c>
      <c r="N22" s="76" t="str">
        <f>IF(J22=Basisgegevens!$C$3,$I22*Basisgegevens!$G$3,IF(J22=Basisgegevens!$C$4,$I22*Basisgegevens!$G$4,IF(J22=Basisgegevens!$C$5,$I22*Basisgegevens!$G$5,IF(J22=Basisgegevens!$C$6,$I22*Basisgegevens!$G$6,"0"))))</f>
        <v>0</v>
      </c>
    </row>
    <row r="23" spans="1:14" x14ac:dyDescent="0.25">
      <c r="A23" s="21"/>
      <c r="B23" s="21"/>
      <c r="C23" s="21">
        <v>6</v>
      </c>
      <c r="D23" s="21" t="s">
        <v>233</v>
      </c>
      <c r="E23" s="22"/>
      <c r="F23" s="23"/>
      <c r="G23" s="23"/>
      <c r="H23" s="80"/>
      <c r="I23" s="68"/>
      <c r="J23" s="78"/>
      <c r="K23" s="78"/>
      <c r="L23" s="78"/>
      <c r="M23" s="78"/>
      <c r="N23" s="79"/>
    </row>
    <row r="24" spans="1:14" ht="92.4" x14ac:dyDescent="0.25">
      <c r="A24" s="21"/>
      <c r="B24" s="21"/>
      <c r="C24" s="21"/>
      <c r="D24" s="21"/>
      <c r="E24" s="22" t="s">
        <v>273</v>
      </c>
      <c r="F24" s="23" t="s">
        <v>274</v>
      </c>
      <c r="G24" s="23" t="s">
        <v>275</v>
      </c>
      <c r="H24" s="80" t="s">
        <v>248</v>
      </c>
      <c r="I24" s="68">
        <v>5</v>
      </c>
      <c r="J24" s="18" t="s">
        <v>31</v>
      </c>
      <c r="K24" s="24" t="str">
        <f>IF(J24&lt;&gt;"",VLOOKUP(J24,Basisgegevens!$C$2:$F$6,2,FALSE),"")</f>
        <v>Maak een keuze in de kolom fase</v>
      </c>
      <c r="L24" s="24" t="str">
        <f>IF(J24&lt;&gt;"",VLOOKUP(J24,Basisgegevens!$C$2:$F$6,3,FALSE),"")</f>
        <v>Maak een keuze in de kolom fase</v>
      </c>
      <c r="M24" s="24" t="str">
        <f>IF(J24&lt;&gt;"",VLOOKUP(J24,Basisgegevens!$C$2:$F$6,4,FALSE),"")</f>
        <v>Maak een keuze in de kolom 'Antwoord fase'</v>
      </c>
      <c r="N24" s="76" t="str">
        <f>IF(J24=Basisgegevens!$C$3,$I24*Basisgegevens!$G$3,IF(J24=Basisgegevens!$C$4,$I24*Basisgegevens!$G$4,IF(J24=Basisgegevens!$C$5,$I24*Basisgegevens!$G$5,IF(J24=Basisgegevens!$C$6,$I24*Basisgegevens!$G$6,"0"))))</f>
        <v>0</v>
      </c>
    </row>
    <row r="25" spans="1:14" x14ac:dyDescent="0.25">
      <c r="A25" s="21"/>
      <c r="B25" s="21"/>
      <c r="C25" s="21">
        <v>9</v>
      </c>
      <c r="D25" s="21" t="s">
        <v>239</v>
      </c>
      <c r="E25" s="22"/>
      <c r="F25" s="23"/>
      <c r="G25" s="23"/>
      <c r="H25" s="80"/>
      <c r="I25" s="68"/>
      <c r="J25" s="78"/>
      <c r="K25" s="78"/>
      <c r="L25" s="78"/>
      <c r="M25" s="78"/>
      <c r="N25" s="79"/>
    </row>
    <row r="26" spans="1:14" ht="39.6" x14ac:dyDescent="0.25">
      <c r="A26" s="21"/>
      <c r="B26" s="21"/>
      <c r="C26" s="21"/>
      <c r="D26" s="21"/>
      <c r="E26" s="22" t="s">
        <v>276</v>
      </c>
      <c r="F26" s="23" t="s">
        <v>277</v>
      </c>
      <c r="G26" s="23" t="s">
        <v>278</v>
      </c>
      <c r="H26" s="80" t="s">
        <v>248</v>
      </c>
      <c r="I26" s="68">
        <v>5</v>
      </c>
      <c r="J26" s="18" t="s">
        <v>31</v>
      </c>
      <c r="K26" s="24" t="str">
        <f>IF(J26&lt;&gt;"",VLOOKUP(J26,Basisgegevens!$C$2:$F$6,2,FALSE),"")</f>
        <v>Maak een keuze in de kolom fase</v>
      </c>
      <c r="L26" s="24" t="str">
        <f>IF(J26&lt;&gt;"",VLOOKUP(J26,Basisgegevens!$C$2:$F$6,3,FALSE),"")</f>
        <v>Maak een keuze in de kolom fase</v>
      </c>
      <c r="M26" s="24" t="str">
        <f>IF(J26&lt;&gt;"",VLOOKUP(J26,Basisgegevens!$C$2:$F$6,4,FALSE),"")</f>
        <v>Maak een keuze in de kolom 'Antwoord fase'</v>
      </c>
      <c r="N26" s="76" t="str">
        <f>IF(J26=Basisgegevens!$C$3,$I26*Basisgegevens!$G$3,IF(J26=Basisgegevens!$C$4,$I26*Basisgegevens!$G$4,IF(J26=Basisgegevens!$C$5,$I26*Basisgegevens!$G$5,IF(J26=Basisgegevens!$C$6,$I26*Basisgegevens!$G$6,"0"))))</f>
        <v>0</v>
      </c>
    </row>
    <row r="27" spans="1:14" x14ac:dyDescent="0.25">
      <c r="A27" s="21">
        <v>7</v>
      </c>
      <c r="B27" s="21" t="s">
        <v>53</v>
      </c>
      <c r="C27" s="21"/>
      <c r="D27" s="21"/>
      <c r="E27" s="22"/>
      <c r="F27" s="23"/>
      <c r="G27" s="23"/>
      <c r="H27" s="80"/>
      <c r="I27" s="68"/>
      <c r="J27" s="78"/>
      <c r="K27" s="78"/>
      <c r="L27" s="78"/>
      <c r="M27" s="78"/>
      <c r="N27" s="79"/>
    </row>
    <row r="28" spans="1:14" x14ac:dyDescent="0.25">
      <c r="A28" s="21"/>
      <c r="B28" s="21"/>
      <c r="C28" s="21">
        <v>1</v>
      </c>
      <c r="D28" s="21" t="s">
        <v>163</v>
      </c>
      <c r="E28" s="22"/>
      <c r="F28" s="23"/>
      <c r="G28" s="23"/>
      <c r="H28" s="80"/>
      <c r="I28" s="68"/>
      <c r="J28" s="78"/>
      <c r="K28" s="78"/>
      <c r="L28" s="78"/>
      <c r="M28" s="78"/>
      <c r="N28" s="79"/>
    </row>
    <row r="29" spans="1:14" ht="198" x14ac:dyDescent="0.25">
      <c r="A29" s="21"/>
      <c r="B29" s="21"/>
      <c r="C29" s="21"/>
      <c r="D29" s="21"/>
      <c r="E29" s="22" t="s">
        <v>279</v>
      </c>
      <c r="F29" s="23" t="s">
        <v>280</v>
      </c>
      <c r="G29" s="23" t="s">
        <v>281</v>
      </c>
      <c r="H29" s="80" t="s">
        <v>248</v>
      </c>
      <c r="I29" s="68">
        <v>1</v>
      </c>
      <c r="J29" s="18" t="s">
        <v>31</v>
      </c>
      <c r="K29" s="24" t="str">
        <f>IF(J29&lt;&gt;"",VLOOKUP(J29,Basisgegevens!$C$2:$F$6,2,FALSE),"")</f>
        <v>Maak een keuze in de kolom fase</v>
      </c>
      <c r="L29" s="24" t="str">
        <f>IF(J29&lt;&gt;"",VLOOKUP(J29,Basisgegevens!$C$2:$F$6,3,FALSE),"")</f>
        <v>Maak een keuze in de kolom fase</v>
      </c>
      <c r="M29" s="24" t="str">
        <f>IF(J29&lt;&gt;"",VLOOKUP(J29,Basisgegevens!$C$2:$F$6,4,FALSE),"")</f>
        <v>Maak een keuze in de kolom 'Antwoord fase'</v>
      </c>
      <c r="N29" s="76" t="str">
        <f>IF(J29=Basisgegevens!$C$3,$I29*Basisgegevens!$G$3,IF(J29=Basisgegevens!$C$4,$I29*Basisgegevens!$G$4,IF(J29=Basisgegevens!$C$5,$I29*Basisgegevens!$G$5,IF(J29=Basisgegevens!$C$6,$I29*Basisgegevens!$G$6,"0"))))</f>
        <v>0</v>
      </c>
    </row>
    <row r="30" spans="1:14" ht="52.8" x14ac:dyDescent="0.25">
      <c r="A30" s="21"/>
      <c r="B30" s="21"/>
      <c r="C30" s="21"/>
      <c r="D30" s="21"/>
      <c r="E30" s="22" t="s">
        <v>282</v>
      </c>
      <c r="F30" s="23" t="s">
        <v>283</v>
      </c>
      <c r="G30" s="23" t="s">
        <v>284</v>
      </c>
      <c r="H30" s="80" t="s">
        <v>248</v>
      </c>
      <c r="I30" s="68">
        <v>5</v>
      </c>
      <c r="J30" s="18" t="s">
        <v>31</v>
      </c>
      <c r="K30" s="24" t="str">
        <f>IF(J30&lt;&gt;"",VLOOKUP(J30,Basisgegevens!$C$2:$F$6,2,FALSE),"")</f>
        <v>Maak een keuze in de kolom fase</v>
      </c>
      <c r="L30" s="24" t="str">
        <f>IF(J30&lt;&gt;"",VLOOKUP(J30,Basisgegevens!$C$2:$F$6,3,FALSE),"")</f>
        <v>Maak een keuze in de kolom fase</v>
      </c>
      <c r="M30" s="24" t="str">
        <f>IF(J30&lt;&gt;"",VLOOKUP(J30,Basisgegevens!$C$2:$F$6,4,FALSE),"")</f>
        <v>Maak een keuze in de kolom 'Antwoord fase'</v>
      </c>
      <c r="N30" s="76" t="str">
        <f>IF(J30=Basisgegevens!$C$3,$I30*Basisgegevens!$G$3,IF(J30=Basisgegevens!$C$4,$I30*Basisgegevens!$G$4,IF(J30=Basisgegevens!$C$5,$I30*Basisgegevens!$G$5,IF(J30=Basisgegevens!$C$6,$I30*Basisgegevens!$G$6,"0"))))</f>
        <v>0</v>
      </c>
    </row>
    <row r="31" spans="1:14" ht="39.6" x14ac:dyDescent="0.25">
      <c r="A31" s="21"/>
      <c r="B31" s="21"/>
      <c r="C31" s="21"/>
      <c r="D31" s="21"/>
      <c r="E31" s="22" t="s">
        <v>285</v>
      </c>
      <c r="F31" s="23" t="s">
        <v>286</v>
      </c>
      <c r="G31" s="23" t="s">
        <v>287</v>
      </c>
      <c r="H31" s="80" t="s">
        <v>248</v>
      </c>
      <c r="I31" s="68">
        <v>1</v>
      </c>
      <c r="J31" s="18" t="s">
        <v>31</v>
      </c>
      <c r="K31" s="24" t="str">
        <f>IF(J31&lt;&gt;"",VLOOKUP(J31,Basisgegevens!$C$2:$F$6,2,FALSE),"")</f>
        <v>Maak een keuze in de kolom fase</v>
      </c>
      <c r="L31" s="24" t="str">
        <f>IF(J31&lt;&gt;"",VLOOKUP(J31,Basisgegevens!$C$2:$F$6,3,FALSE),"")</f>
        <v>Maak een keuze in de kolom fase</v>
      </c>
      <c r="M31" s="24" t="str">
        <f>IF(J31&lt;&gt;"",VLOOKUP(J31,Basisgegevens!$C$2:$F$6,4,FALSE),"")</f>
        <v>Maak een keuze in de kolom 'Antwoord fase'</v>
      </c>
      <c r="N31" s="76" t="str">
        <f>IF(J31=Basisgegevens!$C$3,$I31*Basisgegevens!$G$3,IF(J31=Basisgegevens!$C$4,$I31*Basisgegevens!$G$4,IF(J31=Basisgegevens!$C$5,$I31*Basisgegevens!$G$5,IF(J31=Basisgegevens!$C$6,$I31*Basisgegevens!$G$6,"0"))))</f>
        <v>0</v>
      </c>
    </row>
    <row r="32" spans="1:14" x14ac:dyDescent="0.25">
      <c r="A32" s="70"/>
      <c r="B32" s="71"/>
      <c r="C32" s="71">
        <v>3</v>
      </c>
      <c r="D32" s="71" t="s">
        <v>167</v>
      </c>
      <c r="E32" s="72"/>
      <c r="F32" s="85"/>
      <c r="G32" s="23"/>
      <c r="H32" s="80"/>
      <c r="I32" s="68"/>
      <c r="J32" s="78"/>
      <c r="K32" s="78"/>
      <c r="L32" s="78"/>
      <c r="M32" s="78"/>
      <c r="N32" s="79"/>
    </row>
    <row r="33" spans="1:14" ht="66" x14ac:dyDescent="0.25">
      <c r="A33" s="70"/>
      <c r="B33" s="71"/>
      <c r="C33" s="71"/>
      <c r="D33" s="71"/>
      <c r="E33" s="72" t="s">
        <v>288</v>
      </c>
      <c r="F33" s="85" t="s">
        <v>289</v>
      </c>
      <c r="G33" s="23" t="s">
        <v>290</v>
      </c>
      <c r="H33" s="80" t="s">
        <v>248</v>
      </c>
      <c r="I33" s="81">
        <v>1</v>
      </c>
      <c r="J33" s="18" t="s">
        <v>31</v>
      </c>
      <c r="K33" s="24" t="str">
        <f>IF(J33&lt;&gt;"",VLOOKUP(J33,Basisgegevens!$C$2:$F$6,2,FALSE),"")</f>
        <v>Maak een keuze in de kolom fase</v>
      </c>
      <c r="L33" s="24" t="str">
        <f>IF(J33&lt;&gt;"",VLOOKUP(J33,Basisgegevens!$C$2:$F$6,3,FALSE),"")</f>
        <v>Maak een keuze in de kolom fase</v>
      </c>
      <c r="M33" s="24" t="str">
        <f>IF(J33&lt;&gt;"",VLOOKUP(J33,Basisgegevens!$C$2:$F$6,4,FALSE),"")</f>
        <v>Maak een keuze in de kolom 'Antwoord fase'</v>
      </c>
      <c r="N33" s="76" t="str">
        <f>IF(J33=Basisgegevens!$C$3,$I33*Basisgegevens!$G$3,IF(J33=Basisgegevens!$C$4,$I33*Basisgegevens!$G$4,IF(J33=Basisgegevens!$C$5,$I33*Basisgegevens!$G$5,IF(J33=Basisgegevens!$C$6,$I33*Basisgegevens!$G$6,"0"))))</f>
        <v>0</v>
      </c>
    </row>
    <row r="34" spans="1:14" x14ac:dyDescent="0.25">
      <c r="A34" s="70">
        <v>8</v>
      </c>
      <c r="B34" s="71" t="s">
        <v>55</v>
      </c>
      <c r="C34" s="71"/>
      <c r="D34" s="71"/>
      <c r="E34" s="72"/>
      <c r="F34" s="85"/>
      <c r="G34" s="23"/>
      <c r="H34" s="80"/>
      <c r="I34" s="68"/>
      <c r="J34" s="78"/>
      <c r="K34" s="78"/>
      <c r="L34" s="78"/>
      <c r="M34" s="78"/>
      <c r="N34" s="79"/>
    </row>
    <row r="35" spans="1:14" x14ac:dyDescent="0.25">
      <c r="A35" s="70"/>
      <c r="B35" s="71"/>
      <c r="C35" s="71">
        <v>3</v>
      </c>
      <c r="D35" s="71" t="s">
        <v>175</v>
      </c>
      <c r="E35" s="72"/>
      <c r="F35" s="85"/>
      <c r="G35" s="23"/>
      <c r="H35" s="80"/>
      <c r="I35" s="68"/>
      <c r="J35" s="78"/>
      <c r="K35" s="78"/>
      <c r="L35" s="78"/>
      <c r="M35" s="78"/>
      <c r="N35" s="79"/>
    </row>
    <row r="36" spans="1:14" ht="52.8" x14ac:dyDescent="0.25">
      <c r="A36" s="70"/>
      <c r="B36" s="71"/>
      <c r="C36" s="71"/>
      <c r="D36" s="71"/>
      <c r="E36" s="72" t="s">
        <v>291</v>
      </c>
      <c r="F36" s="85" t="s">
        <v>292</v>
      </c>
      <c r="G36" s="23" t="s">
        <v>293</v>
      </c>
      <c r="H36" s="80" t="s">
        <v>248</v>
      </c>
      <c r="I36" s="81">
        <v>5</v>
      </c>
      <c r="J36" s="18" t="s">
        <v>31</v>
      </c>
      <c r="K36" s="24" t="str">
        <f>IF(J36&lt;&gt;"",VLOOKUP(J36,Basisgegevens!$C$2:$F$6,2,FALSE),"")</f>
        <v>Maak een keuze in de kolom fase</v>
      </c>
      <c r="L36" s="24" t="str">
        <f>IF(J36&lt;&gt;"",VLOOKUP(J36,Basisgegevens!$C$2:$F$6,3,FALSE),"")</f>
        <v>Maak een keuze in de kolom fase</v>
      </c>
      <c r="M36" s="24" t="str">
        <f>IF(J36&lt;&gt;"",VLOOKUP(J36,Basisgegevens!$C$2:$F$6,4,FALSE),"")</f>
        <v>Maak een keuze in de kolom 'Antwoord fase'</v>
      </c>
      <c r="N36" s="76" t="str">
        <f>IF(J36=Basisgegevens!$C$3,$I36*Basisgegevens!$G$3,IF(J36=Basisgegevens!$C$4,$I36*Basisgegevens!$G$4,IF(J36=Basisgegevens!$C$5,$I36*Basisgegevens!$G$5,IF(J36=Basisgegevens!$C$6,$I36*Basisgegevens!$G$6,"0"))))</f>
        <v>0</v>
      </c>
    </row>
    <row r="37" spans="1:14" ht="52.8" x14ac:dyDescent="0.25">
      <c r="A37" s="70"/>
      <c r="B37" s="71"/>
      <c r="C37" s="71"/>
      <c r="D37" s="71"/>
      <c r="E37" s="72" t="s">
        <v>294</v>
      </c>
      <c r="F37" s="85" t="s">
        <v>295</v>
      </c>
      <c r="G37" s="23" t="s">
        <v>296</v>
      </c>
      <c r="H37" s="80" t="s">
        <v>248</v>
      </c>
      <c r="I37" s="81">
        <v>1</v>
      </c>
      <c r="J37" s="18" t="s">
        <v>31</v>
      </c>
      <c r="K37" s="24" t="str">
        <f>IF(J37&lt;&gt;"",VLOOKUP(J37,Basisgegevens!$C$2:$F$6,2,FALSE),"")</f>
        <v>Maak een keuze in de kolom fase</v>
      </c>
      <c r="L37" s="24" t="str">
        <f>IF(J37&lt;&gt;"",VLOOKUP(J37,Basisgegevens!$C$2:$F$6,3,FALSE),"")</f>
        <v>Maak een keuze in de kolom fase</v>
      </c>
      <c r="M37" s="24" t="str">
        <f>IF(J37&lt;&gt;"",VLOOKUP(J37,Basisgegevens!$C$2:$F$6,4,FALSE),"")</f>
        <v>Maak een keuze in de kolom 'Antwoord fase'</v>
      </c>
      <c r="N37" s="76" t="str">
        <f>IF(J37=Basisgegevens!$C$3,$I37*Basisgegevens!$G$3,IF(J37=Basisgegevens!$C$4,$I37*Basisgegevens!$G$4,IF(J37=Basisgegevens!$C$5,$I37*Basisgegevens!$G$5,IF(J37=Basisgegevens!$C$6,$I37*Basisgegevens!$G$6,"0"))))</f>
        <v>0</v>
      </c>
    </row>
    <row r="38" spans="1:14" ht="52.8" x14ac:dyDescent="0.25">
      <c r="A38" s="70"/>
      <c r="B38" s="71"/>
      <c r="C38" s="71"/>
      <c r="D38" s="71"/>
      <c r="E38" s="72" t="s">
        <v>297</v>
      </c>
      <c r="F38" s="85" t="s">
        <v>298</v>
      </c>
      <c r="G38" s="23" t="s">
        <v>299</v>
      </c>
      <c r="H38" s="80" t="s">
        <v>248</v>
      </c>
      <c r="I38" s="81">
        <v>1</v>
      </c>
      <c r="J38" s="18" t="s">
        <v>31</v>
      </c>
      <c r="K38" s="24" t="str">
        <f>IF(J38&lt;&gt;"",VLOOKUP(J38,Basisgegevens!$C$2:$F$6,2,FALSE),"")</f>
        <v>Maak een keuze in de kolom fase</v>
      </c>
      <c r="L38" s="24" t="str">
        <f>IF(J38&lt;&gt;"",VLOOKUP(J38,Basisgegevens!$C$2:$F$6,3,FALSE),"")</f>
        <v>Maak een keuze in de kolom fase</v>
      </c>
      <c r="M38" s="24" t="str">
        <f>IF(J38&lt;&gt;"",VLOOKUP(J38,Basisgegevens!$C$2:$F$6,4,FALSE),"")</f>
        <v>Maak een keuze in de kolom 'Antwoord fase'</v>
      </c>
      <c r="N38" s="76" t="str">
        <f>IF(J38=Basisgegevens!$C$3,$I38*Basisgegevens!$G$3,IF(J38=Basisgegevens!$C$4,$I38*Basisgegevens!$G$4,IF(J38=Basisgegevens!$C$5,$I38*Basisgegevens!$G$5,IF(J38=Basisgegevens!$C$6,$I38*Basisgegevens!$G$6,"0"))))</f>
        <v>0</v>
      </c>
    </row>
    <row r="39" spans="1:14" x14ac:dyDescent="0.25">
      <c r="A39" s="70"/>
      <c r="B39" s="71"/>
      <c r="C39" s="71">
        <v>4</v>
      </c>
      <c r="D39" s="71" t="s">
        <v>177</v>
      </c>
      <c r="E39" s="72"/>
      <c r="F39" s="85"/>
      <c r="G39" s="23"/>
      <c r="H39" s="80"/>
      <c r="I39" s="68"/>
      <c r="J39" s="78"/>
      <c r="K39" s="78"/>
      <c r="L39" s="78"/>
      <c r="M39" s="78"/>
      <c r="N39" s="79"/>
    </row>
    <row r="40" spans="1:14" ht="277.2" x14ac:dyDescent="0.25">
      <c r="A40" s="70"/>
      <c r="B40" s="71"/>
      <c r="C40" s="71"/>
      <c r="D40" s="71"/>
      <c r="E40" s="72" t="s">
        <v>300</v>
      </c>
      <c r="F40" s="85" t="s">
        <v>301</v>
      </c>
      <c r="G40" s="23" t="s">
        <v>302</v>
      </c>
      <c r="H40" s="80" t="s">
        <v>248</v>
      </c>
      <c r="I40" s="81">
        <v>2</v>
      </c>
      <c r="J40" s="18" t="s">
        <v>31</v>
      </c>
      <c r="K40" s="24" t="str">
        <f>IF(J40&lt;&gt;"",VLOOKUP(J40,Basisgegevens!$C$2:$F$6,2,FALSE),"")</f>
        <v>Maak een keuze in de kolom fase</v>
      </c>
      <c r="L40" s="24" t="str">
        <f>IF(J40&lt;&gt;"",VLOOKUP(J40,Basisgegevens!$C$2:$F$6,3,FALSE),"")</f>
        <v>Maak een keuze in de kolom fase</v>
      </c>
      <c r="M40" s="24" t="str">
        <f>IF(J40&lt;&gt;"",VLOOKUP(J40,Basisgegevens!$C$2:$F$6,4,FALSE),"")</f>
        <v>Maak een keuze in de kolom 'Antwoord fase'</v>
      </c>
      <c r="N40" s="76" t="str">
        <f>IF(J40=Basisgegevens!$C$3,$I40*Basisgegevens!$G$3,IF(J40=Basisgegevens!$C$4,$I40*Basisgegevens!$G$4,IF(J40=Basisgegevens!$C$5,$I40*Basisgegevens!$G$5,IF(J40=Basisgegevens!$C$6,$I40*Basisgegevens!$G$6,"0"))))</f>
        <v>0</v>
      </c>
    </row>
    <row r="41" spans="1:14" ht="145.19999999999999" x14ac:dyDescent="0.25">
      <c r="A41" s="70"/>
      <c r="B41" s="71"/>
      <c r="C41" s="71"/>
      <c r="D41" s="71"/>
      <c r="E41" s="72" t="s">
        <v>303</v>
      </c>
      <c r="F41" s="85" t="s">
        <v>304</v>
      </c>
      <c r="G41" s="23" t="s">
        <v>305</v>
      </c>
      <c r="H41" s="80" t="s">
        <v>248</v>
      </c>
      <c r="I41" s="81">
        <v>1</v>
      </c>
      <c r="J41" s="18" t="s">
        <v>31</v>
      </c>
      <c r="K41" s="24" t="str">
        <f>IF(J41&lt;&gt;"",VLOOKUP(J41,Basisgegevens!$C$2:$F$6,2,FALSE),"")</f>
        <v>Maak een keuze in de kolom fase</v>
      </c>
      <c r="L41" s="24" t="str">
        <f>IF(J41&lt;&gt;"",VLOOKUP(J41,Basisgegevens!$C$2:$F$6,3,FALSE),"")</f>
        <v>Maak een keuze in de kolom fase</v>
      </c>
      <c r="M41" s="24" t="str">
        <f>IF(J41&lt;&gt;"",VLOOKUP(J41,Basisgegevens!$C$2:$F$6,4,FALSE),"")</f>
        <v>Maak een keuze in de kolom 'Antwoord fase'</v>
      </c>
      <c r="N41" s="76" t="str">
        <f>IF(J41=Basisgegevens!$C$3,$I41*Basisgegevens!$G$3,IF(J41=Basisgegevens!$C$4,$I41*Basisgegevens!$G$4,IF(J41=Basisgegevens!$C$5,$I41*Basisgegevens!$G$5,IF(J41=Basisgegevens!$C$6,$I41*Basisgegevens!$G$6,"0"))))</f>
        <v>0</v>
      </c>
    </row>
    <row r="42" spans="1:14" x14ac:dyDescent="0.25">
      <c r="A42" s="70"/>
      <c r="B42" s="71"/>
      <c r="C42" s="71">
        <v>11</v>
      </c>
      <c r="D42" s="71" t="s">
        <v>191</v>
      </c>
      <c r="E42" s="72"/>
      <c r="F42" s="85"/>
      <c r="G42" s="23"/>
      <c r="H42" s="80"/>
      <c r="I42" s="68"/>
      <c r="J42" s="78"/>
      <c r="K42" s="78"/>
      <c r="L42" s="78"/>
      <c r="M42" s="78"/>
      <c r="N42" s="79"/>
    </row>
    <row r="43" spans="1:14" ht="92.4" x14ac:dyDescent="0.25">
      <c r="A43" s="70"/>
      <c r="B43" s="71"/>
      <c r="C43" s="71"/>
      <c r="D43" s="71"/>
      <c r="E43" s="72" t="s">
        <v>306</v>
      </c>
      <c r="F43" s="85" t="s">
        <v>307</v>
      </c>
      <c r="G43" s="23" t="s">
        <v>308</v>
      </c>
      <c r="H43" s="80" t="s">
        <v>248</v>
      </c>
      <c r="I43" s="81">
        <v>2</v>
      </c>
      <c r="J43" s="18" t="s">
        <v>31</v>
      </c>
      <c r="K43" s="24" t="str">
        <f>IF(J43&lt;&gt;"",VLOOKUP(J43,Basisgegevens!$C$2:$F$6,2,FALSE),"")</f>
        <v>Maak een keuze in de kolom fase</v>
      </c>
      <c r="L43" s="24" t="str">
        <f>IF(J43&lt;&gt;"",VLOOKUP(J43,Basisgegevens!$C$2:$F$6,3,FALSE),"")</f>
        <v>Maak een keuze in de kolom fase</v>
      </c>
      <c r="M43" s="24" t="str">
        <f>IF(J43&lt;&gt;"",VLOOKUP(J43,Basisgegevens!$C$2:$F$6,4,FALSE),"")</f>
        <v>Maak een keuze in de kolom 'Antwoord fase'</v>
      </c>
      <c r="N43" s="76" t="str">
        <f>IF(J43=Basisgegevens!$C$3,$I43*Basisgegevens!$G$3,IF(J43=Basisgegevens!$C$4,$I43*Basisgegevens!$G$4,IF(J43=Basisgegevens!$C$5,$I43*Basisgegevens!$G$5,IF(J43=Basisgegevens!$C$6,$I43*Basisgegevens!$G$6,"0"))))</f>
        <v>0</v>
      </c>
    </row>
    <row r="44" spans="1:14" ht="66" x14ac:dyDescent="0.25">
      <c r="A44" s="70"/>
      <c r="B44" s="71"/>
      <c r="C44" s="71"/>
      <c r="D44" s="71"/>
      <c r="E44" s="72" t="s">
        <v>309</v>
      </c>
      <c r="F44" s="85" t="s">
        <v>310</v>
      </c>
      <c r="G44" s="23" t="s">
        <v>311</v>
      </c>
      <c r="H44" s="80" t="s">
        <v>312</v>
      </c>
      <c r="I44" s="81">
        <v>2</v>
      </c>
      <c r="J44" s="18" t="s">
        <v>31</v>
      </c>
      <c r="K44" s="24" t="str">
        <f>IF(J44&lt;&gt;"",VLOOKUP(J44,Basisgegevens!$C$2:$F$6,2,FALSE),"")</f>
        <v>Maak een keuze in de kolom fase</v>
      </c>
      <c r="L44" s="24" t="str">
        <f>IF(J44&lt;&gt;"",VLOOKUP(J44,Basisgegevens!$C$2:$F$6,3,FALSE),"")</f>
        <v>Maak een keuze in de kolom fase</v>
      </c>
      <c r="M44" s="24" t="str">
        <f>IF(J44&lt;&gt;"",VLOOKUP(J44,Basisgegevens!$C$2:$F$6,4,FALSE),"")</f>
        <v>Maak een keuze in de kolom 'Antwoord fase'</v>
      </c>
      <c r="N44" s="76" t="str">
        <f>IF(J44=Basisgegevens!$C$3,$I44*Basisgegevens!$G$3,IF(J44=Basisgegevens!$C$4,$I44*Basisgegevens!$G$4,IF(J44=Basisgegevens!$C$5,$I44*Basisgegevens!$G$5,IF(J44=Basisgegevens!$C$6,$I44*Basisgegevens!$G$6,"0"))))</f>
        <v>0</v>
      </c>
    </row>
    <row r="45" spans="1:14" ht="66" x14ac:dyDescent="0.25">
      <c r="A45" s="70"/>
      <c r="B45" s="71"/>
      <c r="C45" s="71"/>
      <c r="D45" s="71"/>
      <c r="E45" s="72" t="s">
        <v>313</v>
      </c>
      <c r="F45" s="85" t="s">
        <v>314</v>
      </c>
      <c r="G45" s="23" t="s">
        <v>315</v>
      </c>
      <c r="H45" s="80" t="s">
        <v>312</v>
      </c>
      <c r="I45" s="81">
        <v>5</v>
      </c>
      <c r="J45" s="18" t="s">
        <v>31</v>
      </c>
      <c r="K45" s="24" t="str">
        <f>IF(J45&lt;&gt;"",VLOOKUP(J45,Basisgegevens!$C$2:$F$6,2,FALSE),"")</f>
        <v>Maak een keuze in de kolom fase</v>
      </c>
      <c r="L45" s="24" t="str">
        <f>IF(J45&lt;&gt;"",VLOOKUP(J45,Basisgegevens!$C$2:$F$6,3,FALSE),"")</f>
        <v>Maak een keuze in de kolom fase</v>
      </c>
      <c r="M45" s="24" t="str">
        <f>IF(J45&lt;&gt;"",VLOOKUP(J45,Basisgegevens!$C$2:$F$6,4,FALSE),"")</f>
        <v>Maak een keuze in de kolom 'Antwoord fase'</v>
      </c>
      <c r="N45" s="76" t="str">
        <f>IF(J45=Basisgegevens!$C$3,$I45*Basisgegevens!$G$3,IF(J45=Basisgegevens!$C$4,$I45*Basisgegevens!$G$4,IF(J45=Basisgegevens!$C$5,$I45*Basisgegevens!$G$5,IF(J45=Basisgegevens!$C$6,$I45*Basisgegevens!$G$6,"0"))))</f>
        <v>0</v>
      </c>
    </row>
    <row r="46" spans="1:14" x14ac:dyDescent="0.25">
      <c r="A46" s="70">
        <v>9</v>
      </c>
      <c r="B46" s="71" t="s">
        <v>57</v>
      </c>
      <c r="C46" s="71"/>
      <c r="D46" s="71"/>
      <c r="E46" s="72"/>
      <c r="F46" s="85"/>
      <c r="G46" s="23"/>
      <c r="H46" s="80"/>
      <c r="I46" s="68"/>
      <c r="J46" s="78"/>
      <c r="K46" s="78"/>
      <c r="L46" s="78"/>
      <c r="M46" s="78"/>
      <c r="N46" s="79"/>
    </row>
    <row r="47" spans="1:14" x14ac:dyDescent="0.25">
      <c r="A47" s="70"/>
      <c r="B47" s="71"/>
      <c r="C47" s="71">
        <v>3</v>
      </c>
      <c r="D47" s="71" t="s">
        <v>201</v>
      </c>
      <c r="E47" s="72"/>
      <c r="F47" s="85"/>
      <c r="G47" s="23"/>
      <c r="H47" s="80"/>
      <c r="I47" s="68"/>
      <c r="J47" s="78"/>
      <c r="K47" s="78"/>
      <c r="L47" s="78"/>
      <c r="M47" s="78"/>
      <c r="N47" s="79"/>
    </row>
    <row r="48" spans="1:14" ht="66" x14ac:dyDescent="0.25">
      <c r="A48" s="70"/>
      <c r="B48" s="71"/>
      <c r="C48" s="71"/>
      <c r="D48" s="71"/>
      <c r="E48" s="72" t="s">
        <v>316</v>
      </c>
      <c r="F48" s="85" t="s">
        <v>317</v>
      </c>
      <c r="G48" s="23" t="s">
        <v>318</v>
      </c>
      <c r="H48" s="80" t="s">
        <v>248</v>
      </c>
      <c r="I48" s="81">
        <v>5</v>
      </c>
      <c r="J48" s="18" t="s">
        <v>31</v>
      </c>
      <c r="K48" s="24" t="str">
        <f>IF(J48&lt;&gt;"",VLOOKUP(J48,Basisgegevens!$C$2:$F$6,2,FALSE),"")</f>
        <v>Maak een keuze in de kolom fase</v>
      </c>
      <c r="L48" s="24" t="str">
        <f>IF(J48&lt;&gt;"",VLOOKUP(J48,Basisgegevens!$C$2:$F$6,3,FALSE),"")</f>
        <v>Maak een keuze in de kolom fase</v>
      </c>
      <c r="M48" s="24" t="str">
        <f>IF(J48&lt;&gt;"",VLOOKUP(J48,Basisgegevens!$C$2:$F$6,4,FALSE),"")</f>
        <v>Maak een keuze in de kolom 'Antwoord fase'</v>
      </c>
      <c r="N48" s="76" t="str">
        <f>IF(J48=Basisgegevens!$C$3,$I48*Basisgegevens!$G$3,IF(J48=Basisgegevens!$C$4,$I48*Basisgegevens!$G$4,IF(J48=Basisgegevens!$C$5,$I48*Basisgegevens!$G$5,IF(J48=Basisgegevens!$C$6,$I48*Basisgegevens!$G$6,"0"))))</f>
        <v>0</v>
      </c>
    </row>
    <row r="49" spans="1:14" ht="52.8" x14ac:dyDescent="0.25">
      <c r="A49" s="70"/>
      <c r="B49" s="71"/>
      <c r="C49" s="71"/>
      <c r="D49" s="71"/>
      <c r="E49" s="72" t="s">
        <v>319</v>
      </c>
      <c r="F49" s="85" t="s">
        <v>320</v>
      </c>
      <c r="G49" s="23" t="s">
        <v>321</v>
      </c>
      <c r="H49" s="80" t="s">
        <v>248</v>
      </c>
      <c r="I49" s="81">
        <v>2</v>
      </c>
      <c r="J49" s="18" t="s">
        <v>31</v>
      </c>
      <c r="K49" s="24" t="str">
        <f>IF(J49&lt;&gt;"",VLOOKUP(J49,Basisgegevens!$C$2:$F$6,2,FALSE),"")</f>
        <v>Maak een keuze in de kolom fase</v>
      </c>
      <c r="L49" s="24" t="str">
        <f>IF(J49&lt;&gt;"",VLOOKUP(J49,Basisgegevens!$C$2:$F$6,3,FALSE),"")</f>
        <v>Maak een keuze in de kolom fase</v>
      </c>
      <c r="M49" s="24" t="str">
        <f>IF(J49&lt;&gt;"",VLOOKUP(J49,Basisgegevens!$C$2:$F$6,4,FALSE),"")</f>
        <v>Maak een keuze in de kolom 'Antwoord fase'</v>
      </c>
      <c r="N49" s="76" t="str">
        <f>IF(J49=Basisgegevens!$C$3,$I49*Basisgegevens!$G$3,IF(J49=Basisgegevens!$C$4,$I49*Basisgegevens!$G$4,IF(J49=Basisgegevens!$C$5,$I49*Basisgegevens!$G$5,IF(J49=Basisgegevens!$C$6,$I49*Basisgegevens!$G$6,"0"))))</f>
        <v>0</v>
      </c>
    </row>
    <row r="50" spans="1:14" ht="39.6" x14ac:dyDescent="0.25">
      <c r="A50" s="70"/>
      <c r="B50" s="71"/>
      <c r="C50" s="71"/>
      <c r="D50" s="71"/>
      <c r="E50" s="72" t="s">
        <v>322</v>
      </c>
      <c r="F50" s="85" t="s">
        <v>323</v>
      </c>
      <c r="G50" s="23" t="s">
        <v>324</v>
      </c>
      <c r="H50" s="80" t="s">
        <v>248</v>
      </c>
      <c r="I50" s="81">
        <v>5</v>
      </c>
      <c r="J50" s="18" t="s">
        <v>31</v>
      </c>
      <c r="K50" s="24" t="str">
        <f>IF(J50&lt;&gt;"",VLOOKUP(J50,Basisgegevens!$C$2:$F$6,2,FALSE),"")</f>
        <v>Maak een keuze in de kolom fase</v>
      </c>
      <c r="L50" s="24" t="str">
        <f>IF(J50&lt;&gt;"",VLOOKUP(J50,Basisgegevens!$C$2:$F$6,3,FALSE),"")</f>
        <v>Maak een keuze in de kolom fase</v>
      </c>
      <c r="M50" s="24" t="str">
        <f>IF(J50&lt;&gt;"",VLOOKUP(J50,Basisgegevens!$C$2:$F$6,4,FALSE),"")</f>
        <v>Maak een keuze in de kolom 'Antwoord fase'</v>
      </c>
      <c r="N50" s="76" t="str">
        <f>IF(J50=Basisgegevens!$C$3,$I50*Basisgegevens!$G$3,IF(J50=Basisgegevens!$C$4,$I50*Basisgegevens!$G$4,IF(J50=Basisgegevens!$C$5,$I50*Basisgegevens!$G$5,IF(J50=Basisgegevens!$C$6,$I50*Basisgegevens!$G$6,"0"))))</f>
        <v>0</v>
      </c>
    </row>
    <row r="51" spans="1:14" x14ac:dyDescent="0.25">
      <c r="A51" s="70"/>
      <c r="B51" s="71"/>
      <c r="C51" s="71">
        <v>6</v>
      </c>
      <c r="D51" s="71" t="s">
        <v>207</v>
      </c>
      <c r="E51" s="72"/>
      <c r="F51" s="85"/>
      <c r="G51" s="23"/>
      <c r="H51" s="80"/>
      <c r="I51" s="68"/>
      <c r="J51" s="78"/>
      <c r="K51" s="78"/>
      <c r="L51" s="78"/>
      <c r="M51" s="78"/>
      <c r="N51" s="79"/>
    </row>
    <row r="52" spans="1:14" ht="52.8" x14ac:dyDescent="0.25">
      <c r="A52" s="70"/>
      <c r="B52" s="71"/>
      <c r="C52" s="71"/>
      <c r="D52" s="71"/>
      <c r="E52" s="72" t="s">
        <v>325</v>
      </c>
      <c r="F52" s="85" t="s">
        <v>326</v>
      </c>
      <c r="G52" s="23" t="s">
        <v>327</v>
      </c>
      <c r="H52" s="80" t="s">
        <v>248</v>
      </c>
      <c r="I52" s="81">
        <v>2</v>
      </c>
      <c r="J52" s="18" t="s">
        <v>31</v>
      </c>
      <c r="K52" s="24" t="str">
        <f>IF(J52&lt;&gt;"",VLOOKUP(J52,Basisgegevens!$C$2:$F$6,2,FALSE),"")</f>
        <v>Maak een keuze in de kolom fase</v>
      </c>
      <c r="L52" s="24" t="str">
        <f>IF(J52&lt;&gt;"",VLOOKUP(J52,Basisgegevens!$C$2:$F$6,3,FALSE),"")</f>
        <v>Maak een keuze in de kolom fase</v>
      </c>
      <c r="M52" s="24" t="str">
        <f>IF(J52&lt;&gt;"",VLOOKUP(J52,Basisgegevens!$C$2:$F$6,4,FALSE),"")</f>
        <v>Maak een keuze in de kolom 'Antwoord fase'</v>
      </c>
      <c r="N52" s="76" t="str">
        <f>IF(J52=Basisgegevens!$C$3,$I52*Basisgegevens!$G$3,IF(J52=Basisgegevens!$C$4,$I52*Basisgegevens!$G$4,IF(J52=Basisgegevens!$C$5,$I52*Basisgegevens!$G$5,IF(J52=Basisgegevens!$C$6,$I52*Basisgegevens!$G$6,"0"))))</f>
        <v>0</v>
      </c>
    </row>
    <row r="53" spans="1:14" x14ac:dyDescent="0.25">
      <c r="A53" s="70">
        <v>10</v>
      </c>
      <c r="B53" s="71" t="s">
        <v>51</v>
      </c>
      <c r="C53" s="71"/>
      <c r="D53" s="71"/>
      <c r="E53" s="72"/>
      <c r="F53" s="85"/>
      <c r="G53" s="23"/>
      <c r="H53" s="80"/>
      <c r="I53" s="68"/>
      <c r="J53" s="78"/>
      <c r="K53" s="78"/>
      <c r="L53" s="78"/>
      <c r="M53" s="78"/>
      <c r="N53" s="79"/>
    </row>
    <row r="54" spans="1:14" x14ac:dyDescent="0.25">
      <c r="A54" s="70"/>
      <c r="B54" s="71"/>
      <c r="C54" s="71">
        <v>1</v>
      </c>
      <c r="D54" s="71" t="s">
        <v>211</v>
      </c>
      <c r="E54" s="72"/>
      <c r="F54" s="85"/>
      <c r="G54" s="23"/>
      <c r="H54" s="80"/>
      <c r="I54" s="68"/>
      <c r="J54" s="78"/>
      <c r="K54" s="78"/>
      <c r="L54" s="78"/>
      <c r="M54" s="78"/>
      <c r="N54" s="79"/>
    </row>
    <row r="55" spans="1:14" ht="39.6" x14ac:dyDescent="0.25">
      <c r="A55" s="70"/>
      <c r="B55" s="71"/>
      <c r="C55" s="71"/>
      <c r="D55" s="71"/>
      <c r="E55" s="72" t="s">
        <v>328</v>
      </c>
      <c r="F55" s="85" t="s">
        <v>329</v>
      </c>
      <c r="G55" s="23" t="s">
        <v>330</v>
      </c>
      <c r="H55" s="80" t="s">
        <v>248</v>
      </c>
      <c r="I55" s="81">
        <v>2</v>
      </c>
      <c r="J55" s="18" t="s">
        <v>31</v>
      </c>
      <c r="K55" s="24" t="str">
        <f>IF(J55&lt;&gt;"",VLOOKUP(J55,Basisgegevens!$C$2:$F$6,2,FALSE),"")</f>
        <v>Maak een keuze in de kolom fase</v>
      </c>
      <c r="L55" s="24" t="str">
        <f>IF(J55&lt;&gt;"",VLOOKUP(J55,Basisgegevens!$C$2:$F$6,3,FALSE),"")</f>
        <v>Maak een keuze in de kolom fase</v>
      </c>
      <c r="M55" s="24" t="str">
        <f>IF(J55&lt;&gt;"",VLOOKUP(J55,Basisgegevens!$C$2:$F$6,4,FALSE),"")</f>
        <v>Maak een keuze in de kolom 'Antwoord fase'</v>
      </c>
      <c r="N55" s="76" t="str">
        <f>IF(J55=Basisgegevens!$C$3,$I55*Basisgegevens!$G$3,IF(J55=Basisgegevens!$C$4,$I55*Basisgegevens!$G$4,IF(J55=Basisgegevens!$C$5,$I55*Basisgegevens!$G$5,IF(J55=Basisgegevens!$C$6,$I55*Basisgegevens!$G$6,"0"))))</f>
        <v>0</v>
      </c>
    </row>
    <row r="56" spans="1:14" x14ac:dyDescent="0.25">
      <c r="A56" s="70">
        <v>12</v>
      </c>
      <c r="B56" s="71" t="s">
        <v>47</v>
      </c>
      <c r="C56" s="71"/>
      <c r="D56" s="71"/>
      <c r="E56" s="72"/>
      <c r="F56" s="85"/>
      <c r="G56" s="23"/>
      <c r="H56" s="80"/>
      <c r="I56" s="68"/>
      <c r="J56" s="78"/>
      <c r="K56" s="78"/>
      <c r="L56" s="78"/>
      <c r="M56" s="78"/>
      <c r="N56" s="79"/>
    </row>
    <row r="57" spans="1:14" x14ac:dyDescent="0.25">
      <c r="A57" s="70"/>
      <c r="B57" s="71"/>
      <c r="C57" s="71">
        <v>4</v>
      </c>
      <c r="D57" s="71" t="s">
        <v>221</v>
      </c>
      <c r="E57" s="72"/>
      <c r="F57" s="85"/>
      <c r="G57" s="23"/>
      <c r="H57" s="80"/>
      <c r="I57" s="68"/>
      <c r="J57" s="78"/>
      <c r="K57" s="78"/>
      <c r="L57" s="78"/>
      <c r="M57" s="78"/>
      <c r="N57" s="79"/>
    </row>
    <row r="58" spans="1:14" ht="52.8" x14ac:dyDescent="0.25">
      <c r="A58" s="70"/>
      <c r="B58" s="71"/>
      <c r="C58" s="71"/>
      <c r="D58" s="71"/>
      <c r="E58" s="72" t="s">
        <v>331</v>
      </c>
      <c r="F58" s="85" t="s">
        <v>332</v>
      </c>
      <c r="G58" s="23" t="s">
        <v>333</v>
      </c>
      <c r="H58" s="80" t="s">
        <v>248</v>
      </c>
      <c r="I58" s="81">
        <v>5</v>
      </c>
      <c r="J58" s="18" t="s">
        <v>31</v>
      </c>
      <c r="K58" s="24" t="str">
        <f>IF(J58&lt;&gt;"",VLOOKUP(J58,Basisgegevens!$C$2:$F$6,2,FALSE),"")</f>
        <v>Maak een keuze in de kolom fase</v>
      </c>
      <c r="L58" s="24" t="str">
        <f>IF(J58&lt;&gt;"",VLOOKUP(J58,Basisgegevens!$C$2:$F$6,3,FALSE),"")</f>
        <v>Maak een keuze in de kolom fase</v>
      </c>
      <c r="M58" s="24" t="str">
        <f>IF(J58&lt;&gt;"",VLOOKUP(J58,Basisgegevens!$C$2:$F$6,4,FALSE),"")</f>
        <v>Maak een keuze in de kolom 'Antwoord fase'</v>
      </c>
      <c r="N58" s="76" t="str">
        <f>IF(J58=Basisgegevens!$C$3,$I58*Basisgegevens!$G$3,IF(J58=Basisgegevens!$C$4,$I58*Basisgegevens!$G$4,IF(J58=Basisgegevens!$C$5,$I58*Basisgegevens!$G$5,IF(J58=Basisgegevens!$C$6,$I58*Basisgegevens!$G$6,"0"))))</f>
        <v>0</v>
      </c>
    </row>
    <row r="59" spans="1:14" ht="52.8" x14ac:dyDescent="0.25">
      <c r="A59" s="70"/>
      <c r="B59" s="71"/>
      <c r="C59" s="71"/>
      <c r="D59" s="71"/>
      <c r="E59" s="72" t="s">
        <v>334</v>
      </c>
      <c r="F59" s="85" t="s">
        <v>335</v>
      </c>
      <c r="G59" s="23" t="s">
        <v>333</v>
      </c>
      <c r="H59" s="80" t="s">
        <v>248</v>
      </c>
      <c r="I59" s="81">
        <v>5</v>
      </c>
      <c r="J59" s="18" t="s">
        <v>31</v>
      </c>
      <c r="K59" s="24" t="str">
        <f>IF(J59&lt;&gt;"",VLOOKUP(J59,Basisgegevens!$C$2:$F$6,2,FALSE),"")</f>
        <v>Maak een keuze in de kolom fase</v>
      </c>
      <c r="L59" s="24" t="str">
        <f>IF(J59&lt;&gt;"",VLOOKUP(J59,Basisgegevens!$C$2:$F$6,3,FALSE),"")</f>
        <v>Maak een keuze in de kolom fase</v>
      </c>
      <c r="M59" s="24" t="str">
        <f>IF(J59&lt;&gt;"",VLOOKUP(J59,Basisgegevens!$C$2:$F$6,4,FALSE),"")</f>
        <v>Maak een keuze in de kolom 'Antwoord fase'</v>
      </c>
      <c r="N59" s="76" t="str">
        <f>IF(J59=Basisgegevens!$C$3,$I59*Basisgegevens!$G$3,IF(J59=Basisgegevens!$C$4,$I59*Basisgegevens!$G$4,IF(J59=Basisgegevens!$C$5,$I59*Basisgegevens!$G$5,IF(J59=Basisgegevens!$C$6,$I59*Basisgegevens!$G$6,"0"))))</f>
        <v>0</v>
      </c>
    </row>
    <row r="60" spans="1:14" ht="13.8" x14ac:dyDescent="0.25">
      <c r="A60" s="70"/>
      <c r="B60" s="71"/>
      <c r="C60" s="71"/>
      <c r="D60" s="71"/>
      <c r="E60" s="72"/>
      <c r="F60" s="85"/>
      <c r="G60" s="23"/>
      <c r="H60" s="23"/>
      <c r="I60" s="74">
        <f>SUM(I2:I59)</f>
        <v>92</v>
      </c>
      <c r="J60" s="73"/>
      <c r="K60" s="15"/>
      <c r="L60" s="15"/>
      <c r="M60" s="15"/>
      <c r="N60" s="74">
        <f>SUM(N2:N59)</f>
        <v>0</v>
      </c>
    </row>
    <row r="62" spans="1:14" x14ac:dyDescent="0.25">
      <c r="A62" s="25" t="s">
        <v>336</v>
      </c>
      <c r="B62" s="26"/>
      <c r="C62" s="26"/>
      <c r="D62" s="27"/>
      <c r="E62" s="27"/>
      <c r="F62" s="86"/>
      <c r="G62" s="27"/>
    </row>
    <row r="63" spans="1:14" x14ac:dyDescent="0.25">
      <c r="A63" s="25" t="s">
        <v>337</v>
      </c>
      <c r="B63" s="26"/>
      <c r="C63" s="26"/>
      <c r="D63" s="27"/>
      <c r="E63" s="10"/>
      <c r="F63" s="87"/>
      <c r="G63" s="11"/>
    </row>
    <row r="64" spans="1:14" x14ac:dyDescent="0.25">
      <c r="A64" s="25" t="s">
        <v>338</v>
      </c>
      <c r="B64" s="26"/>
      <c r="C64" s="26"/>
      <c r="D64" s="27"/>
      <c r="E64" s="10"/>
      <c r="F64" s="87"/>
      <c r="G64" s="11"/>
    </row>
    <row r="65" spans="1:7" x14ac:dyDescent="0.25">
      <c r="A65" s="25" t="s">
        <v>339</v>
      </c>
      <c r="B65" s="26"/>
      <c r="C65" s="26"/>
      <c r="D65" s="27"/>
      <c r="E65" s="10"/>
      <c r="F65" s="87"/>
      <c r="G65" s="11"/>
    </row>
    <row r="66" spans="1:7" x14ac:dyDescent="0.25">
      <c r="A66" s="28" t="s">
        <v>340</v>
      </c>
      <c r="B66" s="29"/>
      <c r="C66" s="29"/>
      <c r="D66" s="30"/>
      <c r="E66" s="4"/>
      <c r="F66" s="88"/>
      <c r="G66" s="5"/>
    </row>
    <row r="67" spans="1:7" x14ac:dyDescent="0.25">
      <c r="A67" s="31"/>
      <c r="B67" s="32"/>
      <c r="C67" s="32"/>
      <c r="D67" s="33"/>
      <c r="E67" s="6"/>
      <c r="F67" s="89"/>
      <c r="G67" s="7"/>
    </row>
    <row r="68" spans="1:7" x14ac:dyDescent="0.25">
      <c r="A68" s="31"/>
      <c r="B68" s="32"/>
      <c r="C68" s="32"/>
      <c r="D68" s="33"/>
      <c r="E68" s="6"/>
      <c r="F68" s="89"/>
      <c r="G68" s="7"/>
    </row>
    <row r="69" spans="1:7" x14ac:dyDescent="0.25">
      <c r="A69" s="34"/>
      <c r="B69" s="35"/>
      <c r="C69" s="35"/>
      <c r="D69" s="36"/>
      <c r="E69" s="8"/>
      <c r="F69" s="90"/>
      <c r="G69" s="9"/>
    </row>
    <row r="70" spans="1:7" x14ac:dyDescent="0.25">
      <c r="A70" s="19" t="s">
        <v>341</v>
      </c>
      <c r="B70" s="19"/>
      <c r="C70" s="19"/>
      <c r="D70" s="19"/>
      <c r="E70" s="10"/>
      <c r="F70" s="87"/>
      <c r="G70" s="11"/>
    </row>
  </sheetData>
  <sheetProtection algorithmName="SHA-512" hashValue="zD3mRi+W++L0JJ3sb5SOR9ceXkbiN5N4LKma3g2BnxRnjx41bNrbt7P1dA9MnAn7fEX9xc16bIKiTdTdAKaXjg==" saltValue="AeXVLtEOJowFpDilxyn2dA==" spinCount="100000" sheet="1" objects="1" scenarios="1"/>
  <autoFilter ref="A1:N60" xr:uid="{B7FF7C26-FE8D-45B2-A445-7722ED3003E3}"/>
  <phoneticPr fontId="0" type="noConversion"/>
  <conditionalFormatting sqref="H2:H59">
    <cfRule type="cellIs" dxfId="7" priority="1" operator="equal">
      <formula>"Wens bij implementatie"</formula>
    </cfRule>
    <cfRule type="cellIs" dxfId="6" priority="2" operator="equal">
      <formula>"Wens"</formula>
    </cfRule>
    <cfRule type="cellIs" dxfId="5" priority="3" operator="equal">
      <formula>"Eis bij implementatie"</formula>
    </cfRule>
  </conditionalFormatting>
  <pageMargins left="0.78740157480314965" right="0.39370078740157483" top="0.82677165354330717" bottom="0.98425196850393704" header="0.55118110236220474" footer="0.51181102362204722"/>
  <pageSetup paperSize="9" orientation="portrait" r:id="rId1"/>
  <headerFooter alignWithMargins="0">
    <oddHeader>&amp;L&amp;G&amp;C&amp;F blad &amp;A&amp;R&amp;8Afgedrukt: &amp;D</oddHeader>
    <oddFooter>&amp;L&amp;8© Ingenieursbureau BeheerWijzer&amp;R&amp;8Blad &amp;P van &amp;N</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4" id="{53F18A1C-B9F8-42CD-99BB-E30FA42AC538}">
            <xm:f>$J2=Basisgegevens!$C$2</xm:f>
            <x14:dxf>
              <font>
                <color theme="0"/>
              </font>
              <fill>
                <patternFill>
                  <bgColor rgb="FFFF0000"/>
                </patternFill>
              </fill>
            </x14:dxf>
          </x14:cfRule>
          <xm:sqref>J2:J60</xm:sqref>
        </x14:conditionalFormatting>
        <x14:conditionalFormatting xmlns:xm="http://schemas.microsoft.com/office/excel/2006/main">
          <x14:cfRule type="expression" priority="6" id="{9332BEA2-B63D-4E33-89A5-164B0B650390}">
            <xm:f>$J2=Basisgegevens!$C$6</xm:f>
            <x14:dxf>
              <font>
                <color auto="1"/>
              </font>
              <fill>
                <patternFill>
                  <bgColor theme="9" tint="0.39994506668294322"/>
                </patternFill>
              </fill>
            </x14:dxf>
          </x14:cfRule>
          <x14:cfRule type="expression" priority="7" id="{57BB41B9-37B0-4AA0-AF79-F72EE4282435}">
            <xm:f>$J2=Basisgegevens!$C$5</xm:f>
            <x14:dxf>
              <font>
                <color auto="1"/>
              </font>
              <fill>
                <patternFill>
                  <bgColor theme="6" tint="0.39994506668294322"/>
                </patternFill>
              </fill>
            </x14:dxf>
          </x14:cfRule>
          <x14:cfRule type="expression" priority="8" id="{72B76C8D-B789-4916-BFA8-29D62C98A026}">
            <xm:f>$J2=Basisgegevens!$C$4</xm:f>
            <x14:dxf>
              <font>
                <color theme="0"/>
              </font>
              <fill>
                <patternFill>
                  <bgColor theme="6" tint="-0.24994659260841701"/>
                </patternFill>
              </fill>
            </x14:dxf>
          </x14:cfRule>
          <x14:cfRule type="expression" priority="9" id="{90C1D759-A5FA-493E-985E-EB6E8F8B737A}">
            <xm:f>$J2=Basisgegevens!$C$3</xm:f>
            <x14:dxf>
              <font>
                <color theme="0"/>
              </font>
              <fill>
                <patternFill>
                  <bgColor theme="6" tint="-0.499984740745262"/>
                </patternFill>
              </fill>
            </x14:dxf>
          </x14:cfRule>
          <xm:sqref>G2:N59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6E9C142-27D1-4E54-909F-1974563D1F4F}">
          <x14:formula1>
            <xm:f>Basisgegevens!$C$2:$C$6</xm:f>
          </x14:formula1>
          <xm:sqref>J24 J4 J9:J10 J17 J13:J14 J19 J55 J6 J26 J29:J31 J33 J36:J38 J40:J41 J43:J45 J48:J50 J52 J22 J58:J60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4"/>
  <dimension ref="A1:K6"/>
  <sheetViews>
    <sheetView topLeftCell="B2" zoomScale="160" zoomScaleNormal="160" workbookViewId="0">
      <selection activeCell="D4" sqref="D4"/>
    </sheetView>
  </sheetViews>
  <sheetFormatPr defaultRowHeight="13.2" x14ac:dyDescent="0.25"/>
  <cols>
    <col min="3" max="3" width="20.44140625" bestFit="1" customWidth="1"/>
    <col min="4" max="4" width="54.88671875" customWidth="1"/>
    <col min="6" max="6" width="27.88671875" customWidth="1"/>
    <col min="7" max="7" width="6.33203125" bestFit="1" customWidth="1"/>
    <col min="10" max="10" width="18.44140625" bestFit="1" customWidth="1"/>
  </cols>
  <sheetData>
    <row r="1" spans="1:11" ht="28.8" x14ac:dyDescent="0.25">
      <c r="A1" s="3" t="s">
        <v>342</v>
      </c>
      <c r="C1" s="12" t="s">
        <v>5</v>
      </c>
      <c r="D1" s="12" t="s">
        <v>17</v>
      </c>
      <c r="E1" s="12" t="s">
        <v>18</v>
      </c>
      <c r="F1" s="12" t="s">
        <v>19</v>
      </c>
      <c r="G1" s="12" t="s">
        <v>6</v>
      </c>
    </row>
    <row r="2" spans="1:11" ht="52.8" x14ac:dyDescent="0.25">
      <c r="A2" s="3" t="s">
        <v>343</v>
      </c>
      <c r="C2" s="16" t="s">
        <v>31</v>
      </c>
      <c r="D2" s="16" t="s">
        <v>32</v>
      </c>
      <c r="E2" s="16" t="s">
        <v>32</v>
      </c>
      <c r="F2" s="16" t="s">
        <v>33</v>
      </c>
      <c r="G2" s="17">
        <v>0</v>
      </c>
      <c r="J2" s="12" t="str">
        <f>C1</f>
        <v>Fase</v>
      </c>
      <c r="K2" s="12" t="str">
        <f>G1</f>
        <v>Factor</v>
      </c>
    </row>
    <row r="3" spans="1:11" ht="26.4" x14ac:dyDescent="0.25">
      <c r="A3" s="3" t="s">
        <v>344</v>
      </c>
      <c r="C3" s="13" t="s">
        <v>7</v>
      </c>
      <c r="D3" s="13" t="s">
        <v>20</v>
      </c>
      <c r="E3" s="13" t="s">
        <v>21</v>
      </c>
      <c r="F3" s="13" t="s">
        <v>22</v>
      </c>
      <c r="G3" s="17">
        <v>3</v>
      </c>
      <c r="J3" t="str">
        <f>C3</f>
        <v>Doorontwikkeld</v>
      </c>
      <c r="K3">
        <f>G3</f>
        <v>3</v>
      </c>
    </row>
    <row r="4" spans="1:11" ht="39.6" x14ac:dyDescent="0.25">
      <c r="A4" s="3" t="s">
        <v>345</v>
      </c>
      <c r="C4" s="13" t="s">
        <v>8</v>
      </c>
      <c r="D4" s="13" t="s">
        <v>23</v>
      </c>
      <c r="E4" s="16" t="s">
        <v>24</v>
      </c>
      <c r="F4" s="15" t="s">
        <v>25</v>
      </c>
      <c r="G4" s="17">
        <v>2</v>
      </c>
      <c r="J4" t="str">
        <f t="shared" ref="J4:J6" si="0">C4</f>
        <v>Jong volwassen</v>
      </c>
      <c r="K4">
        <f t="shared" ref="K4:K6" si="1">G4</f>
        <v>2</v>
      </c>
    </row>
    <row r="5" spans="1:11" ht="52.8" x14ac:dyDescent="0.25">
      <c r="C5" s="13" t="s">
        <v>9</v>
      </c>
      <c r="D5" s="15" t="s">
        <v>346</v>
      </c>
      <c r="E5" s="13" t="s">
        <v>24</v>
      </c>
      <c r="F5" s="15" t="s">
        <v>27</v>
      </c>
      <c r="G5" s="17">
        <v>1</v>
      </c>
      <c r="J5" t="str">
        <f t="shared" si="0"/>
        <v>Bereid te ontwikkelen</v>
      </c>
      <c r="K5">
        <f t="shared" si="1"/>
        <v>1</v>
      </c>
    </row>
    <row r="6" spans="1:11" ht="52.8" x14ac:dyDescent="0.25">
      <c r="C6" s="13" t="s">
        <v>10</v>
      </c>
      <c r="D6" s="14" t="s">
        <v>28</v>
      </c>
      <c r="E6" s="16" t="s">
        <v>29</v>
      </c>
      <c r="F6" s="15" t="s">
        <v>347</v>
      </c>
      <c r="G6" s="17">
        <v>0</v>
      </c>
      <c r="J6" t="str">
        <f t="shared" si="0"/>
        <v>Nieuw</v>
      </c>
      <c r="K6">
        <f t="shared" si="1"/>
        <v>0</v>
      </c>
    </row>
  </sheetData>
  <sheetProtection algorithmName="SHA-512" hashValue="tBc9Zg0GR1UuX8oWGG8es6Korbdmrj36msqbK4O6qG3Hj8HTzTwEb6YgFbcepX9XxhEdZpe3gREyQd4QNZc3Jg==" saltValue="HcGXnqA/mIAZtMq5cdopl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77E7C9CFBCB24787DE8FD7C5CDC63B" ma:contentTypeVersion="8" ma:contentTypeDescription="Een nieuw document maken." ma:contentTypeScope="" ma:versionID="669bc82e09bd267ccc86a7db845383ea">
  <xsd:schema xmlns:xsd="http://www.w3.org/2001/XMLSchema" xmlns:xs="http://www.w3.org/2001/XMLSchema" xmlns:p="http://schemas.microsoft.com/office/2006/metadata/properties" xmlns:ns2="5c56065e-3d1a-4e87-a534-16eb4013816b" xmlns:ns3="09e0bf6c-2fb0-4d8c-a6e8-d932a770c313" targetNamespace="http://schemas.microsoft.com/office/2006/metadata/properties" ma:root="true" ma:fieldsID="b2dcc34da051f1a830e17a390e9cce3f" ns2:_="" ns3:_="">
    <xsd:import namespace="5c56065e-3d1a-4e87-a534-16eb4013816b"/>
    <xsd:import namespace="09e0bf6c-2fb0-4d8c-a6e8-d932a770c31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56065e-3d1a-4e87-a534-16eb401381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0bf6c-2fb0-4d8c-a6e8-d932a770c313"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5FF243-96F7-4209-A862-5685625A600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40DA82B-363A-483B-81E1-7AF2720783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56065e-3d1a-4e87-a534-16eb4013816b"/>
    <ds:schemaRef ds:uri="09e0bf6c-2fb0-4d8c-a6e8-d932a770c3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11E21B-0F2E-4E64-9FD9-46F2F374B9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Toelichting</vt:lpstr>
      <vt:lpstr>Keuzemogelijkheden</vt:lpstr>
      <vt:lpstr>Methodiekhoofdgroepen</vt:lpstr>
      <vt:lpstr>Methodiekgroepen</vt:lpstr>
      <vt:lpstr>Wensen</vt:lpstr>
      <vt:lpstr>Basisgegevens</vt:lpstr>
      <vt:lpstr>Wensen!Afdrukbereik</vt:lpstr>
      <vt:lpstr>Wensen!Afdruktitels</vt:lpstr>
    </vt:vector>
  </TitlesOfParts>
  <Manager/>
  <Company>InArea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BeheerwijzerWensen</dc:subject>
  <dc:creator>Alfons Schuurmans</dc:creator>
  <cp:keywords/>
  <dc:description/>
  <cp:lastModifiedBy>Mascha van der Hek</cp:lastModifiedBy>
  <cp:revision>1</cp:revision>
  <dcterms:created xsi:type="dcterms:W3CDTF">2000-06-10T15:19:57Z</dcterms:created>
  <dcterms:modified xsi:type="dcterms:W3CDTF">2022-08-09T08:36:34Z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0x0101009877E7C9CFBCB24787DE8FD7C5CDC63B</vt:lpwstr>
  </property>
</Properties>
</file>