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24226"/>
  <mc:AlternateContent xmlns:mc="http://schemas.openxmlformats.org/markup-compatibility/2006">
    <mc:Choice Requires="x15">
      <x15ac:absPath xmlns:x15ac="http://schemas.microsoft.com/office/spreadsheetml/2010/11/ac" url="G:\BV\BJZ\AJZ\Inkoop en aanbestedingsbeleid\Aanbesteding BOR applicatie\Stukken tenderned 9-8-2022\"/>
    </mc:Choice>
  </mc:AlternateContent>
  <xr:revisionPtr revIDLastSave="0" documentId="8_{9D065D2A-AE13-4B2B-B365-06FBD7809DA1}" xr6:coauthVersionLast="47" xr6:coauthVersionMax="47" xr10:uidLastSave="{00000000-0000-0000-0000-000000000000}"/>
  <bookViews>
    <workbookView xWindow="-108" yWindow="-108" windowWidth="16608" windowHeight="8832" firstSheet="4" activeTab="4" xr2:uid="{00000000-000D-0000-FFFF-FFFF00000000}"/>
  </bookViews>
  <sheets>
    <sheet name="Toelichting" sheetId="9" r:id="rId1"/>
    <sheet name="Keuzemogelijkheden" sheetId="10" r:id="rId2"/>
    <sheet name="Functionaliteitshoofdgroepen" sheetId="7" r:id="rId3"/>
    <sheet name="Functionaliteitsgroepen" sheetId="8" r:id="rId4"/>
    <sheet name="Wensen" sheetId="4" r:id="rId5"/>
    <sheet name="Basisgegevens" sheetId="6" state="hidden" r:id="rId6"/>
  </sheets>
  <definedNames>
    <definedName name="_xlnm._FilterDatabase" localSheetId="4" hidden="1">Wensen!$A$1:$N$129</definedName>
    <definedName name="_xlnm.Print_Area" localSheetId="4">Wensen!$A$1:$H$99</definedName>
    <definedName name="_xlnm.Print_Titles" localSheetId="4">Wensen!$1:$1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28" i="4" l="1"/>
  <c r="M128" i="4"/>
  <c r="L128" i="4"/>
  <c r="K128" i="4"/>
  <c r="N127" i="4"/>
  <c r="M127" i="4"/>
  <c r="L127" i="4"/>
  <c r="K127" i="4"/>
  <c r="N124" i="4"/>
  <c r="M124" i="4"/>
  <c r="L124" i="4"/>
  <c r="K124" i="4"/>
  <c r="N123" i="4"/>
  <c r="M123" i="4"/>
  <c r="L123" i="4"/>
  <c r="K123" i="4"/>
  <c r="N121" i="4"/>
  <c r="M121" i="4"/>
  <c r="L121" i="4"/>
  <c r="K121" i="4"/>
  <c r="N120" i="4"/>
  <c r="M120" i="4"/>
  <c r="L120" i="4"/>
  <c r="K120" i="4"/>
  <c r="N118" i="4"/>
  <c r="M118" i="4"/>
  <c r="L118" i="4"/>
  <c r="K118" i="4"/>
  <c r="N117" i="4"/>
  <c r="M117" i="4"/>
  <c r="L117" i="4"/>
  <c r="K117" i="4"/>
  <c r="N116" i="4"/>
  <c r="M116" i="4"/>
  <c r="L116" i="4"/>
  <c r="K116" i="4"/>
  <c r="N115" i="4"/>
  <c r="M115" i="4"/>
  <c r="L115" i="4"/>
  <c r="K115" i="4"/>
  <c r="N113" i="4"/>
  <c r="M113" i="4"/>
  <c r="L113" i="4"/>
  <c r="K113" i="4"/>
  <c r="N110" i="4"/>
  <c r="M110" i="4"/>
  <c r="L110" i="4"/>
  <c r="K110" i="4"/>
  <c r="N109" i="4"/>
  <c r="M109" i="4"/>
  <c r="L109" i="4"/>
  <c r="K109" i="4"/>
  <c r="N108" i="4"/>
  <c r="M108" i="4"/>
  <c r="L108" i="4"/>
  <c r="K108" i="4"/>
  <c r="N107" i="4"/>
  <c r="M107" i="4"/>
  <c r="L107" i="4"/>
  <c r="K107" i="4"/>
  <c r="N106" i="4"/>
  <c r="M106" i="4"/>
  <c r="L106" i="4"/>
  <c r="K106" i="4"/>
  <c r="N104" i="4"/>
  <c r="M104" i="4"/>
  <c r="L104" i="4"/>
  <c r="K104" i="4"/>
  <c r="N103" i="4"/>
  <c r="M103" i="4"/>
  <c r="L103" i="4"/>
  <c r="K103" i="4"/>
  <c r="N102" i="4"/>
  <c r="M102" i="4"/>
  <c r="L102" i="4"/>
  <c r="K102" i="4"/>
  <c r="N100" i="4"/>
  <c r="M100" i="4"/>
  <c r="L100" i="4"/>
  <c r="K100" i="4"/>
  <c r="N99" i="4"/>
  <c r="M99" i="4"/>
  <c r="L99" i="4"/>
  <c r="K99" i="4"/>
  <c r="N98" i="4"/>
  <c r="M98" i="4"/>
  <c r="L98" i="4"/>
  <c r="K98" i="4"/>
  <c r="N97" i="4"/>
  <c r="M97" i="4"/>
  <c r="L97" i="4"/>
  <c r="K97" i="4"/>
  <c r="N96" i="4"/>
  <c r="M96" i="4"/>
  <c r="L96" i="4"/>
  <c r="K96" i="4"/>
  <c r="N93" i="4"/>
  <c r="M93" i="4"/>
  <c r="L93" i="4"/>
  <c r="K93" i="4"/>
  <c r="N92" i="4"/>
  <c r="M92" i="4"/>
  <c r="L92" i="4"/>
  <c r="K92" i="4"/>
  <c r="N91" i="4"/>
  <c r="M91" i="4"/>
  <c r="L91" i="4"/>
  <c r="K91" i="4"/>
  <c r="N89" i="4"/>
  <c r="M89" i="4"/>
  <c r="L89" i="4"/>
  <c r="K89" i="4"/>
  <c r="N87" i="4"/>
  <c r="M87" i="4"/>
  <c r="L87" i="4"/>
  <c r="K87" i="4"/>
  <c r="N86" i="4"/>
  <c r="M86" i="4"/>
  <c r="L86" i="4"/>
  <c r="K86" i="4"/>
  <c r="N84" i="4"/>
  <c r="M84" i="4"/>
  <c r="L84" i="4"/>
  <c r="K84" i="4"/>
  <c r="N83" i="4"/>
  <c r="M83" i="4"/>
  <c r="L83" i="4"/>
  <c r="K83" i="4"/>
  <c r="N82" i="4"/>
  <c r="M82" i="4"/>
  <c r="L82" i="4"/>
  <c r="K82" i="4"/>
  <c r="N81" i="4"/>
  <c r="M81" i="4"/>
  <c r="L81" i="4"/>
  <c r="K81" i="4"/>
  <c r="N79" i="4"/>
  <c r="M79" i="4"/>
  <c r="L79" i="4"/>
  <c r="K79" i="4"/>
  <c r="N77" i="4"/>
  <c r="M77" i="4"/>
  <c r="L77" i="4"/>
  <c r="K77" i="4"/>
  <c r="N76" i="4"/>
  <c r="M76" i="4"/>
  <c r="L76" i="4"/>
  <c r="K76" i="4"/>
  <c r="N75" i="4"/>
  <c r="M75" i="4"/>
  <c r="L75" i="4"/>
  <c r="K75" i="4"/>
  <c r="N73" i="4"/>
  <c r="M73" i="4"/>
  <c r="L73" i="4"/>
  <c r="K73" i="4"/>
  <c r="N72" i="4"/>
  <c r="M72" i="4"/>
  <c r="L72" i="4"/>
  <c r="K72" i="4"/>
  <c r="N71" i="4"/>
  <c r="M71" i="4"/>
  <c r="L71" i="4"/>
  <c r="K71" i="4"/>
  <c r="N69" i="4"/>
  <c r="M69" i="4"/>
  <c r="L69" i="4"/>
  <c r="K69" i="4"/>
  <c r="N68" i="4"/>
  <c r="M68" i="4"/>
  <c r="L68" i="4"/>
  <c r="K68" i="4"/>
  <c r="N67" i="4"/>
  <c r="M67" i="4"/>
  <c r="L67" i="4"/>
  <c r="K67" i="4"/>
  <c r="N65" i="4"/>
  <c r="M65" i="4"/>
  <c r="L65" i="4"/>
  <c r="K65" i="4"/>
  <c r="N63" i="4"/>
  <c r="M63" i="4"/>
  <c r="L63" i="4"/>
  <c r="K63" i="4"/>
  <c r="N62" i="4"/>
  <c r="M62" i="4"/>
  <c r="L62" i="4"/>
  <c r="K62" i="4"/>
  <c r="N61" i="4"/>
  <c r="M61" i="4"/>
  <c r="L61" i="4"/>
  <c r="K61" i="4"/>
  <c r="N59" i="4"/>
  <c r="M59" i="4"/>
  <c r="L59" i="4"/>
  <c r="K59" i="4"/>
  <c r="N58" i="4"/>
  <c r="M58" i="4"/>
  <c r="L58" i="4"/>
  <c r="K58" i="4"/>
  <c r="N57" i="4"/>
  <c r="M57" i="4"/>
  <c r="L57" i="4"/>
  <c r="K57" i="4"/>
  <c r="N56" i="4"/>
  <c r="M56" i="4"/>
  <c r="L56" i="4"/>
  <c r="K56" i="4"/>
  <c r="N55" i="4"/>
  <c r="M55" i="4"/>
  <c r="L55" i="4"/>
  <c r="K55" i="4"/>
  <c r="N54" i="4"/>
  <c r="M54" i="4"/>
  <c r="L54" i="4"/>
  <c r="K54" i="4"/>
  <c r="N53" i="4"/>
  <c r="M53" i="4"/>
  <c r="L53" i="4"/>
  <c r="K53" i="4"/>
  <c r="N52" i="4"/>
  <c r="M52" i="4"/>
  <c r="L52" i="4"/>
  <c r="K52" i="4"/>
  <c r="N51" i="4"/>
  <c r="M51" i="4"/>
  <c r="L51" i="4"/>
  <c r="K51" i="4"/>
  <c r="N50" i="4"/>
  <c r="M50" i="4"/>
  <c r="L50" i="4"/>
  <c r="K50" i="4"/>
  <c r="N48" i="4"/>
  <c r="M48" i="4"/>
  <c r="L48" i="4"/>
  <c r="K48" i="4"/>
  <c r="N47" i="4"/>
  <c r="M47" i="4"/>
  <c r="L47" i="4"/>
  <c r="K47" i="4"/>
  <c r="N45" i="4"/>
  <c r="M45" i="4"/>
  <c r="L45" i="4"/>
  <c r="K45" i="4"/>
  <c r="N44" i="4"/>
  <c r="M44" i="4"/>
  <c r="L44" i="4"/>
  <c r="K44" i="4"/>
  <c r="I129" i="4"/>
  <c r="N43" i="4"/>
  <c r="M43" i="4"/>
  <c r="L43" i="4"/>
  <c r="K43" i="4"/>
  <c r="N42" i="4"/>
  <c r="M42" i="4"/>
  <c r="L42" i="4"/>
  <c r="K42" i="4"/>
  <c r="N41" i="4"/>
  <c r="M41" i="4"/>
  <c r="L41" i="4"/>
  <c r="K41" i="4"/>
  <c r="N40" i="4"/>
  <c r="M40" i="4"/>
  <c r="L40" i="4"/>
  <c r="K40" i="4"/>
  <c r="N39" i="4"/>
  <c r="M39" i="4"/>
  <c r="L39" i="4"/>
  <c r="K39" i="4"/>
  <c r="N38" i="4"/>
  <c r="M38" i="4"/>
  <c r="L38" i="4"/>
  <c r="K38" i="4"/>
  <c r="N37" i="4"/>
  <c r="M37" i="4"/>
  <c r="L37" i="4"/>
  <c r="K37" i="4"/>
  <c r="N36" i="4"/>
  <c r="M36" i="4"/>
  <c r="L36" i="4"/>
  <c r="K36" i="4"/>
  <c r="N35" i="4"/>
  <c r="M35" i="4"/>
  <c r="L35" i="4"/>
  <c r="K35" i="4"/>
  <c r="N33" i="4"/>
  <c r="M33" i="4"/>
  <c r="L33" i="4"/>
  <c r="K33" i="4"/>
  <c r="N32" i="4"/>
  <c r="M32" i="4"/>
  <c r="L32" i="4"/>
  <c r="K32" i="4"/>
  <c r="N30" i="4"/>
  <c r="M30" i="4"/>
  <c r="L30" i="4"/>
  <c r="K30" i="4"/>
  <c r="N29" i="4"/>
  <c r="M29" i="4"/>
  <c r="L29" i="4"/>
  <c r="K29" i="4"/>
  <c r="N26" i="4"/>
  <c r="M26" i="4"/>
  <c r="L26" i="4"/>
  <c r="K26" i="4"/>
  <c r="N25" i="4"/>
  <c r="M25" i="4"/>
  <c r="L25" i="4"/>
  <c r="K25" i="4"/>
  <c r="N23" i="4"/>
  <c r="M23" i="4"/>
  <c r="L23" i="4"/>
  <c r="K23" i="4"/>
  <c r="N21" i="4"/>
  <c r="M21" i="4"/>
  <c r="L21" i="4"/>
  <c r="K21" i="4"/>
  <c r="N20" i="4"/>
  <c r="M20" i="4"/>
  <c r="L20" i="4"/>
  <c r="K20" i="4"/>
  <c r="N17" i="4"/>
  <c r="M17" i="4"/>
  <c r="L17" i="4"/>
  <c r="K17" i="4"/>
  <c r="N14" i="4"/>
  <c r="M14" i="4"/>
  <c r="L14" i="4"/>
  <c r="K14" i="4"/>
  <c r="N13" i="4"/>
  <c r="M13" i="4"/>
  <c r="L13" i="4"/>
  <c r="K13" i="4"/>
  <c r="N12" i="4"/>
  <c r="M12" i="4"/>
  <c r="L12" i="4"/>
  <c r="K12" i="4"/>
  <c r="N11" i="4"/>
  <c r="M11" i="4"/>
  <c r="L11" i="4"/>
  <c r="K11" i="4"/>
  <c r="N10" i="4"/>
  <c r="M10" i="4"/>
  <c r="L10" i="4"/>
  <c r="K10" i="4"/>
  <c r="N9" i="4"/>
  <c r="M9" i="4"/>
  <c r="L9" i="4"/>
  <c r="K9" i="4"/>
  <c r="N7" i="4"/>
  <c r="M7" i="4"/>
  <c r="L7" i="4"/>
  <c r="K7" i="4"/>
  <c r="N4" i="4"/>
  <c r="M4" i="4"/>
  <c r="L4" i="4"/>
  <c r="K4" i="4"/>
  <c r="N129" i="4" l="1"/>
  <c r="K4" i="6"/>
  <c r="K5" i="6"/>
  <c r="K6" i="6"/>
  <c r="K3" i="6"/>
  <c r="K2" i="6"/>
  <c r="J2" i="6"/>
  <c r="J4" i="6"/>
  <c r="J5" i="6"/>
  <c r="J6" i="6"/>
  <c r="J3" i="6"/>
</calcChain>
</file>

<file path=xl/sharedStrings.xml><?xml version="1.0" encoding="utf-8"?>
<sst xmlns="http://schemas.openxmlformats.org/spreadsheetml/2006/main" count="634" uniqueCount="383">
  <si>
    <t>Toelichting wensen</t>
  </si>
  <si>
    <t>In  het bestand kunt u een keuze maken uit de waarden zoals deze zijn opgenomen in tabblad keuzemogelijkheden</t>
  </si>
  <si>
    <t>Tijdens het invullen van de fase wordt automatisch de tekst in kolom J, K en L ingevuld, waaruit blijkt hoe dit op basis van uw antwoord mogelijk wordt opgenomen in het aanbestedingsdocument.</t>
  </si>
  <si>
    <t xml:space="preserve">Afhankelijk van de keuze wordt een factor toegekend, waardoor ‘Doorontwikkeld’ meer punten oplevert als ‘Bereid te ontwikkelen’. </t>
  </si>
  <si>
    <t>De factoren zijn opgenomen in onderstaand overzicht:</t>
  </si>
  <si>
    <t>Fase</t>
  </si>
  <si>
    <t>Factor</t>
  </si>
  <si>
    <t>Doorontwikkeld</t>
  </si>
  <si>
    <t>Jong volwassen</t>
  </si>
  <si>
    <t>Bereid te ontwikkelen</t>
  </si>
  <si>
    <t>Nieuw</t>
  </si>
  <si>
    <t>Gelieve het formulier in te vullen. Het formulier geeft met een rode kleur aan dat u nog geen keuze heeft gemaakt. Afhankelijk van de keuze  worden de punten automatisch berekend en kleurt de regel conform tabblad keuzemogeljkheden.</t>
  </si>
  <si>
    <t xml:space="preserve">NB: Alle kosten die de inschrijver dient te maken om de aangeboden invulling aan de wensen te realiseren dienen verrekend te zijn in zijn prijsaanbieding. Met andere woorden er kunnen geen andere / additionele kosten in rekening gebracht worden voor het realiseren van de wensen, dan de kosten die zijn vermeld in de prijsopgave. </t>
  </si>
  <si>
    <t>Functionaliteitshoofdgroepen</t>
  </si>
  <si>
    <t>Functionaliteitshoofdgroepen met de nummering en omschrijving van de hoofdgroepen is opgenomen in tabblad Functionaliteitshoofdgroepen.</t>
  </si>
  <si>
    <t>Functionaliteitsgroepen</t>
  </si>
  <si>
    <t>Functionaliteitsgroepen met de nummering en omschrijving van de groepen is opgenomen in tabblad Functionaliteitsgroepen.</t>
  </si>
  <si>
    <t>Omschrijving</t>
  </si>
  <si>
    <t>Verwerken als</t>
  </si>
  <si>
    <t>Tonen tijdens</t>
  </si>
  <si>
    <t>Volledig uitgewerkt en in de praktijk ervaren de gebruikers dat het naar tevredenheid in gebruik is.</t>
  </si>
  <si>
    <t>Eis</t>
  </si>
  <si>
    <t>Tonen tijdens demonstratie, verificatie en oplevering.</t>
  </si>
  <si>
    <t>Concept uitgewerkt, waarbij de eerste positieve ervaringen van gebruikers beschikbaar zijn. De stap naar doorontwikkeld vindt binnen een half jaar plaats.</t>
  </si>
  <si>
    <t>Eis bij implementatie</t>
  </si>
  <si>
    <t>Tonen tijdens verificatie en conform de planning van de implementatie.</t>
  </si>
  <si>
    <t>De wens is bij implementatie volledig beschikbaar binnen de standaard software</t>
  </si>
  <si>
    <t>Bij verificatie aantonen dat dit in ontwikkeling is en bij oplevering conform de planning volledig operationeel zal zijn.</t>
  </si>
  <si>
    <t>Nog geen ervaring op dit deel en ook niet bekend of dit wordt ontwikkeld.</t>
  </si>
  <si>
    <t>n.v.t.</t>
  </si>
  <si>
    <t>Kan en hoef niet te worden aangetoond tijdens de demonstratie/verificatie/oplevering dat het operationeel is.</t>
  </si>
  <si>
    <t>Maak uw keuze</t>
  </si>
  <si>
    <t>Maak een keuze in de kolom fase</t>
  </si>
  <si>
    <t>Maak een keuze in de kolom 'Antwoord fase'</t>
  </si>
  <si>
    <t>Nr.</t>
  </si>
  <si>
    <t>Naam</t>
  </si>
  <si>
    <t>Aanbestedingsproces</t>
  </si>
  <si>
    <t>Het vastleggen van alle zaken met betrekking tot het tot stand komen van het contract. Van publicatie t/m gunning.</t>
  </si>
  <si>
    <t>Organisatie</t>
  </si>
  <si>
    <t>Het bepalen van de organisatie-aspecten, vakdisciplines en kaders betreffende de levering, de installatie, de implementatie en de in beheer name van het BOR-beheersysteem</t>
  </si>
  <si>
    <t>Informatiearchitectuur</t>
  </si>
  <si>
    <t>Het vastleggen van de relatie met onderdelen buiten het BOR-beheersysteem.</t>
  </si>
  <si>
    <t>Automatisering</t>
  </si>
  <si>
    <t>Het vastleggen van alle zaken rondom informatisering en automatisering die van belang zijn voor of betrekking hebben op het BOR-beheersysteem.</t>
  </si>
  <si>
    <t>Basisfunctionaliteit</t>
  </si>
  <si>
    <t>Het vastleggen en voorschrijven van algemene functionaliteit van het BOR-beheersysteem.</t>
  </si>
  <si>
    <t>Objectregistratie (BOR en Geo)</t>
  </si>
  <si>
    <t>Het vastleggen, voorschrijven en beschrijven van de registratie van de objecten (assets) in het BOR-beheersysteem en de geo-voorziening, incl. de uitwisseling tussen beide systemen.</t>
  </si>
  <si>
    <t>Methodieken (functionaliteit)</t>
  </si>
  <si>
    <t>Het beschrijven en voorschrijven van de wijze waarop gegevens in de integrale informatievoorziening ingezet worden om gevraagde producten te realiseren. Dit wordt vastgelegd in de vorm van methodieken die binnen of met het BOR-beheersysteem toegepast worden.</t>
  </si>
  <si>
    <t>Implementatie</t>
  </si>
  <si>
    <t>Het vastleggen, voorschrijven en beschrijven van de wijze waarop de conversie, opbouw, implementatie, opleiding en de overgang naar dagelijks gebruik plaatsvindt.</t>
  </si>
  <si>
    <t>Overeenkomst</t>
  </si>
  <si>
    <t>Het vastleggen van afspraken aangaande het contract, de betaling, de eindregeling en overdracht.</t>
  </si>
  <si>
    <t>Hoofdgroep-nummer</t>
  </si>
  <si>
    <t>Hoofdgroep naam</t>
  </si>
  <si>
    <t>Groep-nr.</t>
  </si>
  <si>
    <t>Groepnaam</t>
  </si>
  <si>
    <t>Groep omschrijving</t>
  </si>
  <si>
    <t>Juridisch</t>
  </si>
  <si>
    <t>Overzicht van juridische afspraken die van belang zijn voor de aanbesteding van de BOR-software.</t>
  </si>
  <si>
    <t>Levertijd</t>
  </si>
  <si>
    <t>De tijd/fasering waarbinnen leveringen plaats moeten vinden binnen de implementatie van de BOR-beheersoftware.</t>
  </si>
  <si>
    <t>Prijzen</t>
  </si>
  <si>
    <t>De tarieven die na de aanbesteding van toepassing zijn.</t>
  </si>
  <si>
    <t>Prijscondities</t>
  </si>
  <si>
    <t>Specifieke voorwaarden op het gebied van prijsstelling en kosten waar door de Inschrijver aan moet worden voldaan.</t>
  </si>
  <si>
    <t>Prijzen ondersteuning bij aanpassing inrichting</t>
  </si>
  <si>
    <t>Prijzen die van toepassing zijn voor de verdere inrichting van het BOR-beheersysteem.</t>
  </si>
  <si>
    <t>Verificatie en testen</t>
  </si>
  <si>
    <t>Voorwaarden en afspraken die betrekking hebben op de verificatie na de aanbesteding. Een mogelijke optie is de POC (Proof of Concept).</t>
  </si>
  <si>
    <t>Standaarden</t>
  </si>
  <si>
    <t>De standaarden die door de Inschrijver moeten worden gevolgd bij de implementatie van de BOR-beheersoftware.</t>
  </si>
  <si>
    <t>IMBOR</t>
  </si>
  <si>
    <t>Het beheersysteem beschikt over een omgeving voor het registeren en beheren van de gegevens van objecten conform het informatiemodel beheer openbare ruimte (IMBOR, de laatste versie en alle daarop volgende versies).</t>
  </si>
  <si>
    <t>Informatievoorziening</t>
  </si>
  <si>
    <t>De verschillende vormen en wijzen van informatie-uitwisseling die binnen de beheeromgeving ingericht en geïmplementeerd moeten worden.</t>
  </si>
  <si>
    <t>Kaders</t>
  </si>
  <si>
    <t>De kaders van de aanbesteding, implementatie en beheerfase.</t>
  </si>
  <si>
    <t>Vakdisciplines</t>
  </si>
  <si>
    <t>De vakdisciplines die betrekking hebben op de aanbesteding, implementatie en beheerfase.</t>
  </si>
  <si>
    <t>Installatie basisomgeving (On Premise of Saas)</t>
  </si>
  <si>
    <t>Voorwaarden voor de installatie van de software binnen de infrastructuur van de organisatie.</t>
  </si>
  <si>
    <t>Projectorganisatie</t>
  </si>
  <si>
    <t>Voorwaarden die betrekking hebben op of van belang zijn voor de projectorganisatie die verantwoordelijk is voor de implementatie van de BOR-beheersoftware.</t>
  </si>
  <si>
    <t>Beheerorganisatie</t>
  </si>
  <si>
    <t>Voorwaarden die betrekking hebben op of van belang zijn voor de beheerorganisatie die verantwoordelijk is voor het beheer van de BOR-beheersoftware.</t>
  </si>
  <si>
    <t>Functioneel beheer</t>
  </si>
  <si>
    <t>Voorwaarden, functionaliteit en afspraken die van belangrijk zijn voor de werkomgeving van de functioneel (applicatie) beheerder binnen de BOR-beheeromgeving.</t>
  </si>
  <si>
    <t>ICT</t>
  </si>
  <si>
    <t>Voorwaarden, functionaliteit en afspraken aangaande automatisering en informatisering van de BOR-beheersoftware, het gaat hier onder andere over de werking van de software zelf en de werking van de software binnen de ICT-infrastructuur van de organisatie.</t>
  </si>
  <si>
    <t>Informatiebeveiliging</t>
  </si>
  <si>
    <t>Voorwaarden, functionaliteit en afspraken aangaande het beveiligen en de toegankelijkheid van de gegevens.</t>
  </si>
  <si>
    <t>AVG</t>
  </si>
  <si>
    <t>Alle zaken die specifiek betrekking hebben op AVG. De Algemene verordening gegevensbescherming (AVG) is een privacywet die geldt in de hele Europese Unie (EU).</t>
  </si>
  <si>
    <t>Informatiemanagement</t>
  </si>
  <si>
    <t>Voorwaarden, functionaliteit en afspraken hoe binnen de BOR-beheersofware om wordt gegaan met gegevens en informatie.</t>
  </si>
  <si>
    <t>Back-up</t>
  </si>
  <si>
    <t>Voorwaarden en afspraken die betrekking hebben op het back-uppen van gegevens en back-upvoorzieningen.</t>
  </si>
  <si>
    <t>Ontwikkel-, test-, acceptatie- en productie-omgeving (OTAP)</t>
  </si>
  <si>
    <t>Voorwaarden en afspraken over het gebruik van een ontwikkel-, test-, acceptatie- en productie-omgeving (OTAP).</t>
  </si>
  <si>
    <t>Opslaan gegevens</t>
  </si>
  <si>
    <t>Voorwaarden en afspraken die betrekking hebben op de opslag van gegevens binnen de BOR-beheersoftware.</t>
  </si>
  <si>
    <t>SaaS</t>
  </si>
  <si>
    <t>Specifieke voorwaarden die van toepassing zijn bij de implementatie, inrichting en gebruik van een SaaS-oplossing.</t>
  </si>
  <si>
    <t>Autorisatie</t>
  </si>
  <si>
    <t>Alle voorwaarden, afspraken en functionaliteit die betrekking op de autorisatie, het instellen van rollen, taken, rechten.</t>
  </si>
  <si>
    <t>Zoeken</t>
  </si>
  <si>
    <t xml:space="preserve">Het geheel aan functionaliteit voor het zoeken van gegevens binnen de BOR-beheersoftware en het tonen en visualiseren van de zoekresultaten. </t>
  </si>
  <si>
    <t>Dagelijks gebruik</t>
  </si>
  <si>
    <t>Basisfunctionaliteit die dagelijks wordt gebruikt en integraal over het hele beheersysteem uniform is. Denk aan raadplegen, selecteren, schermopbouw, voortgangsindicatie.</t>
  </si>
  <si>
    <t>Raadplegen en visualisatie</t>
  </si>
  <si>
    <t>Functionaliteit die betrekking heeft op het integraal en op dezelfde wijze gegevens raadplegen en visualiseren.</t>
  </si>
  <si>
    <t>Thematiseren</t>
  </si>
  <si>
    <t>Functionaliteit voor het maken en gebruiken van thema's in het beheersysteem.</t>
  </si>
  <si>
    <t>Afdrukken</t>
  </si>
  <si>
    <t>Binnen het beheersysteem is functionaliteit aanwezig voor om digitale en analoge afdrukken te kunnen verzorgen.</t>
  </si>
  <si>
    <t>Invoer</t>
  </si>
  <si>
    <t>Functionaliteit die betrekking hebben op het invoeren en registreren van gegevens.</t>
  </si>
  <si>
    <t>Mutaties aangeven</t>
  </si>
  <si>
    <t>Functionaliteit voor het integraal en op dezelfde wijze gegevens muteren. Dit geldt voor alle gegevens in de onderdelen van het beheersysteem (objectgegevens, kwalitatieve gegevens, beheergegevens en het uitgevoerd werk).</t>
  </si>
  <si>
    <t>Importeren en exporteren</t>
  </si>
  <si>
    <t>Functionaliteit om gegevens te kunnen importeren en exporteren.</t>
  </si>
  <si>
    <t>Historie-opbouw</t>
  </si>
  <si>
    <t>Voorwaarden, afspraken en functionaliteit die betrekking hebben op het opbouwen van de historie van gegevens binnen het BOR-beheersysteem. Er worden geen gegevens verwijderd uit het beheersysteem, maar blijven op de achtergrond beschikbaar. Het opbouwen van de historie vindt binnen het beheersysteem plaats en hiermee wordt niet een back-up bedoeld. In geval van definitief verwijderen (o.a. in kader van AVG of archiveringsverplichting) is de data wel definitief verdwenen.</t>
  </si>
  <si>
    <t>Mobiel werken</t>
  </si>
  <si>
    <t>Alle functionaliteit die betrekking heeft op de werking van of het werken met mobiele apparaten binnen de beheeromgeving.</t>
  </si>
  <si>
    <t>Consistentiecontrole</t>
  </si>
  <si>
    <t>Functionaliteit voor het controleren van minimale eisen, juistheid en compleetheid van de gegevens.</t>
  </si>
  <si>
    <t>Voortgangsindicatie</t>
  </si>
  <si>
    <t>Functionaliteit om de voortgang van acties en handelingen weer te geven binnen de BOR-beheersoftware. Na het geven van een opdracht is tijdens het 'wachten' de voortgang van de uit te voeren actie zichtbaar.</t>
  </si>
  <si>
    <t>Analyse</t>
  </si>
  <si>
    <t>Functionaliteit die betrekking heeft op het uitvoeren van werkzaamheden om analyses uit te voeren.</t>
  </si>
  <si>
    <t>Help</t>
  </si>
  <si>
    <t>Het gebruik en toepassen van helpfunctionaliteit, handleidingen en instructies binnen de BOR-beheersoftware.</t>
  </si>
  <si>
    <t>Lay-out schermen</t>
  </si>
  <si>
    <t>Voorwaarden en afspraken met betrekking tot de lay-out van de BOR-beheersoftware. De inhoud, opbouw en grootte van onderdelen op het scherm, formulieren (op het scherm) en rapporten kunnen door de gebruikers zelfstandig (zonder ondersteuning van de leverancier en functioneel beheerder) ingesteld worden.</t>
  </si>
  <si>
    <t>Selecteren en filteren</t>
  </si>
  <si>
    <t>Functionaliteit voor het selecteren, filteren of deselecteren van objecten en gegevens.</t>
  </si>
  <si>
    <t>Objectgegevens Geo-informatie</t>
  </si>
  <si>
    <t>Functionaliteit die specifiek betrekking heeft op objectgegevens die in Geo-informatie worden toegevoegd, gewijzigd of verwijderd. Het gaat hierbij de geo-gegevens van alle objecten, virtueel en fysiek, boven- en ondergronds.</t>
  </si>
  <si>
    <t>Objectgegevens BOR functionaliteit</t>
  </si>
  <si>
    <t>Algemene functionaliteit voor het registreren van objectgegevens die in het BOR-beheersysteem worden toegevoegd, gewijzigd of verwijderd.</t>
  </si>
  <si>
    <t>Registratie objecten, attributen en domeinwaarden</t>
  </si>
  <si>
    <t>Voorwaarden en functionaliteit voor het registreren van objectgegevens, attributen en domeinwaarden in het BOR-beheersysteem.</t>
  </si>
  <si>
    <t>Automatisch gegevens bijwerken/uitrekenen.</t>
  </si>
  <si>
    <t>Functionaliteit binnen de BOR-beheersoftware om objectgegevens automatisch bij te werken of uit te rekenen.</t>
  </si>
  <si>
    <t>Objectgegevens muteren</t>
  </si>
  <si>
    <t>Functionaliteit specifiek voor het muteren van objectgegevens.</t>
  </si>
  <si>
    <t>Methodiekgebruik voor meerdere onderdelen van het beheersysteem (OKBU)</t>
  </si>
  <si>
    <t>Het gebruik van methodieken voor meerdere onderdelen van het beheersysteem (objectgegevens (O), kwalitatieve gegevens (K), beheergegevens (B) en uitgevoerd werk (U) gebruikt. De inhoud van de methodieken is in een apart onderdeel opgenomen in de aanbesteding.</t>
  </si>
  <si>
    <t>Functionaliteit methodiek kwalitatieve gegevens</t>
  </si>
  <si>
    <t>Het onderdeel kwalitatieve gegevens (K) uit de integrale informatievoorziening. Het vastleggen van kwalitatieve gegevens, direct gerelateerd aan een asset en/of object en/of groep van objecten en/of een functioneel gebied. De inhoud van de methodieken is in een apart onderdeel opgenomen in de aanbesteding.</t>
  </si>
  <si>
    <t>Functionaliteit methodiek uitgevoerd werk</t>
  </si>
  <si>
    <t>Functionaliteit specifiek voor de registratie en het gebruik van gegevens van uitgevoerde werkzaamheden binnen de BOR-beheersoftware. De inhoud van de methodieken is in een apart onderdeel opgenomen in de aanbesteding.</t>
  </si>
  <si>
    <t>Plannen en begroten</t>
  </si>
  <si>
    <t>Functionaliteit die betrekking heeft op werkzaamheden om binnen het BOR-beheersysteem te plannen en te begroten.</t>
  </si>
  <si>
    <t>Verzorgen implementatie BOR-beheersoftware</t>
  </si>
  <si>
    <t>Alle eisen en wensen die gesteld worden door de organisatie die specifiek over de implementatie van de BOR-beheersoftware gaan.</t>
  </si>
  <si>
    <t>Implementatie objectgegevens</t>
  </si>
  <si>
    <t>Voorwaarden, afspraken en functionaliteit die van toepassing zijn op de implementatie en inrichting van de objectgegevens op basis van conversieplannen of een conversiedatabase.</t>
  </si>
  <si>
    <t>Opleiding</t>
  </si>
  <si>
    <t>Voorwaarden en afspraken met betrekking tot het verzorgen van opleidingen en trainingen ten behoeve van het beheer en het gebruik van de BOR-beheersoftware.</t>
  </si>
  <si>
    <t>Archief</t>
  </si>
  <si>
    <t>Voorwaarden, afspraken en functionaliteit die betrekking heeft op het archiveren en of verwijderen van objectgegevens.</t>
  </si>
  <si>
    <t>Gebruiksrechten</t>
  </si>
  <si>
    <t>De afspraken aangaande de rechten omtrent gebruik van de datasets.</t>
  </si>
  <si>
    <t>Team inschrijver</t>
  </si>
  <si>
    <t>Voorwaarden die gesteld worden aan het personeel van de inschrijver.</t>
  </si>
  <si>
    <t>Betaling</t>
  </si>
  <si>
    <t>Voorwaarden en afspraken over de betaling van de uitgevoerde diensten en leveringen.</t>
  </si>
  <si>
    <t>Eindregeling/overdracht</t>
  </si>
  <si>
    <t>Afspraken aangaande een eindregeling en overdracht van de informatie.</t>
  </si>
  <si>
    <t>SLA</t>
  </si>
  <si>
    <t>Specifieke afspraken die in het Service Level Agreement (SLA) vastgelegd worden.</t>
  </si>
  <si>
    <t>Hoofdgroep</t>
  </si>
  <si>
    <t>Groep</t>
  </si>
  <si>
    <t>Funct.nr.</t>
  </si>
  <si>
    <t>Funct.ID</t>
  </si>
  <si>
    <t>Functionaliteitsomschrijving</t>
  </si>
  <si>
    <t>Type wens</t>
  </si>
  <si>
    <t>Punten wens</t>
  </si>
  <si>
    <t>Antwoord fase (maak een keuze)</t>
  </si>
  <si>
    <t>In aanbesteding als (wordt ingevuld o.b.v. antwoord fase)</t>
  </si>
  <si>
    <t>Verificatie (wordt ingevuld o.b.v. antwoord fase)</t>
  </si>
  <si>
    <t>Behaalde punten</t>
  </si>
  <si>
    <t>1.6.4</t>
  </si>
  <si>
    <t>De acceptatie omgeving (in gebruik als testomgeving en voor o.a. opleidingen) kan door de opdrachtgever zelfstandig geactualiseerd worden. Daarmee zijn de omgevingen identiek aan elkaar.</t>
  </si>
  <si>
    <t>Wens</t>
  </si>
  <si>
    <t>Uitwisseling met BOR-beheersysteem</t>
  </si>
  <si>
    <t>2.2.3</t>
  </si>
  <si>
    <t>In het BOR-beheersysteem is het mogelijk om conform de in gebruik zijnde versie van IMBOR met minimale datasets te werken. Dit betekent dat in het BOR-beheersysteem op basis van de minimale datasets een deel van het IMBOR-model gebruikt kan worden.</t>
  </si>
  <si>
    <t>2.3.6</t>
  </si>
  <si>
    <t>Het BOR-beheersysteem beschikt over mutatie-afhandeling van bovengrondse en ondergrondse objecten tussen de beheeromgeving en de geo-omgeving conform het StUF-Geo IMGeo berichtenverkeer (horizontaal berichtenverkeer).</t>
  </si>
  <si>
    <t>Wens bij implementatie</t>
  </si>
  <si>
    <t>2.3.7</t>
  </si>
  <si>
    <t>Het BOR-beheersysteem beschikt over een mogelijkheid om gegevens van bovengrondse en ondergrondse netwerken automatisch uit te wisselen in het kader van de WIBON (Wet informatie-uitwisseling bovengrondse en ondergrondse netten en netwerken).</t>
  </si>
  <si>
    <t>2.3.11</t>
  </si>
  <si>
    <t>Het BOR-beheersysteem beschikt over functionaliteit om gegevens als webservice te maken en beschikbaar te stellen (BOR naar Webservices).</t>
  </si>
  <si>
    <t>2.3.12</t>
  </si>
  <si>
    <t>Het BOR-beheersysteem kan gegevens uitwisselen met het gemalenbeheersysteem van de opdrachtgever conform de gemeentelijke kwaliteitseisen. De opdrachtgever gebruikt het gemalenbeheersysteem zoals opgenomen in de bijlage 8 Applicatiearchitectuur .</t>
  </si>
  <si>
    <t>2.3.13</t>
  </si>
  <si>
    <t>Een geautomatiseerde koppeling tussen BOR-beheersysteem en externe applicaties is mogelijk. Zie Bijlage 8 Applicatiearchitectuur.</t>
  </si>
  <si>
    <t>2.3.15</t>
  </si>
  <si>
    <t>Het BOR-beheersysteem kan gebruik maken van REST-API. Met behulp van de REST-API kunnen alle gegevens in het BOR-beheersysteem tweerichtingsverkeer uitgewisseld worden.</t>
  </si>
  <si>
    <t>3.1.5</t>
  </si>
  <si>
    <t>Het BOR-beheersysteem werkt volgens de FAIR-principes (Findable (vindbaar); Accessible (toegankelijk); Interoparable (uitwisselbaaar); Reusable (herbruikbaar). In dit project dienen deze als richtlijn om de data geschikt te maken voor hergebruik onder duidelijk beschreven condities. Een uitwerking is opgenomen in</t>
  </si>
  <si>
    <t>4.2.20</t>
  </si>
  <si>
    <t>Het account van een gebruiker die een door de opdrachtgever zelf in te stellen periode niet heeft ingelogd, wordt automatisch bevroren.</t>
  </si>
  <si>
    <t>4.2.21</t>
  </si>
  <si>
    <t>Het BOR-beheersysteem dient zo mogelijk aan te sluiten op de authenticatiemogelijkheden van de (Azure) AD, dan wel te zijn voorzien van een eigen, gecentraliseerd authenticatiemiddel. Hiermee moet het mogelijk zijn gecentraliseerd authenticaties te creëren, te wijzigen en in te nemen.
Het toevoegen van (incidentele) gebruikers zoals externe inspecteurs kan zonder gecentreerd authenticatiemiddel, maar wel conform de richtlijnen van de authenticatie.</t>
  </si>
  <si>
    <t>Common ground</t>
  </si>
  <si>
    <t>4.9.3</t>
  </si>
  <si>
    <t>Het BOR-beheersysteem maakt gebruik van softwarecomponenten uit de Common Groundcomponentencatalogus (vindbaar op CommonGround.nl).</t>
  </si>
  <si>
    <t>Servicelaag</t>
  </si>
  <si>
    <t>4.20.12</t>
  </si>
  <si>
    <t>Gegevens kunnen vanuit andere applicaties via API’s worden toegevoegd, gewijzigd en verwijderd waarbij de API’s voor de handhaving van de bedrijfsregels zorgen t.b.v. de consistentie van de gegevens in het BOR-beheersysteem. De controle van de bedrijfsregels wordt door de API’s uitgevoerd, niet door de applicatie die de API aanroept.</t>
  </si>
  <si>
    <t>4.20.13</t>
  </si>
  <si>
    <t>De aanroep van een API wordt vastgelegd in logbestanden ongeacht of de aanroep succesvol was of niet.</t>
  </si>
  <si>
    <t>Rollen, taken en rechten</t>
  </si>
  <si>
    <t>5.1.4</t>
  </si>
  <si>
    <t>Het autorisatiemechanisme is ook van toepassing op alle (andere/externe) applicaties die gebruik maken van het BOR-beheersysteem. Is niet alleen voor API's. Als data rechtstreeks uit het BOR-beheersysteem door andere/externe applicaties wordt gebruikt, dient de autorisatie van het BOR-beheersysteem van toepassing te zijn. Bijvoorbeeld: Als een boominspecteur inspecteert, kan deze alleen de bomen zien en afhankelijk van de rechten mogelijk ook het laatste uitgevoerde onderhoud.
Met de applicatie wordt een andere/externe applicatie bedoeld (bijvoorbeeld van boominspecteur) en met het BOR-beheersysteem wordt het aan te schaffen integraal BOR-beheersysteem bedoeld.</t>
  </si>
  <si>
    <t>5.1.6</t>
  </si>
  <si>
    <t>Gebruikers kunnen geautoriseerd worden voor één of meerdere geografische gebieden.</t>
  </si>
  <si>
    <t>5.2.1</t>
  </si>
  <si>
    <t>In de zoekfunctie is zoekwoordherkenning aanwezig.</t>
  </si>
  <si>
    <t>5.2.3</t>
  </si>
  <si>
    <t>Binnen het gehele BOR-beheersysteem en binnen een bepaald onderdeel van het BOR-beheersysteem moet zoeken op alle voorkomende gegevens in het BOR-beheersysteem (objectgegevens, kwalitatieve gegevens, beheergegevens en gegevens uitgevoerde werkzaamheden) en de informatievoorziening mogelijk zijn.</t>
  </si>
  <si>
    <t>5.3.5</t>
  </si>
  <si>
    <t>Bij zoomen is het schaalniveau zelfstandig door de opdrachtgever (zonder tussenkomst inschrijver) in te stellen.</t>
  </si>
  <si>
    <t>5.3.6</t>
  </si>
  <si>
    <t>Bij zoomen moet het mogelijk zijn om naar vorige zoomniveaus terug te kunnen zoomen.</t>
  </si>
  <si>
    <t>5.3.8</t>
  </si>
  <si>
    <t>Het BOR-beheersysteem moet een melding van verbroken verbinding met database of netwerk weergeven. Dit is van groot belang tijdens export en import en (complexe) berekeningen of analyses.</t>
  </si>
  <si>
    <t>5.3.12</t>
  </si>
  <si>
    <t>In het BOR-beheersysteem is een prullenbakfunctie aanwezig om per abuis verwijderde gegevens terug te kunnen zetten. Daarbij wordt ook de historie ongedaan gemaakt, maar is wel zichtbaar dat deze mutatie is uitgevoerd (wel logging, maar geen historie-opbouw). Dit kan door alle gebruikers afhankelijk van de autorisatie plaatsvinden.</t>
  </si>
  <si>
    <t>5.3.13</t>
  </si>
  <si>
    <t>Het BOR-beheersysteem ondersteunt het omschakelen naar een ander gebruikersprofiel, zodat een gebruiker verschillende rollen kan uitvoeren (bijvoorbeeld: eindgebruiker rol 1, eindgebruiker rol 2, beheerder, tester), zodat niet telkens opnieuw ingelogd hoeft te worden.</t>
  </si>
  <si>
    <t>5.3.18</t>
  </si>
  <si>
    <t>Het BOR-beheersysteem biedt mogelijkheden om obliek foto’s te kunnen raadplegen of openen en weer te geven vanuit het BOR-beheersysteem.</t>
  </si>
  <si>
    <t>5.3.19</t>
  </si>
  <si>
    <t>In het BOR-beheersysteem kan ingesteld worden dat bij alle op te slaan gegevens een standaard naamconventie meekrijgen. Bijvoorbeeld voor selecties, filters, overzichten, planningen ). Denk een opbouw als &lt;&lt;datum&gt;&gt;, &lt;&lt;gebied&gt;&gt;, &lt;&lt;thema&gt;&gt;, &lt;&lt;objecten&gt;&gt;, &lt;&lt;kpi&gt;&gt;). De opbouw is door de functioneel beheerder zelf aan te passen.</t>
  </si>
  <si>
    <t>5.3.20</t>
  </si>
  <si>
    <t>Het is mogelijk om zelfstanding zonder ondersteuning van de inschrijver in te stellen dat periodiek standaard rapporten worden verzonden (bijvoorbeeld per email).</t>
  </si>
  <si>
    <t>5.3.22</t>
  </si>
  <si>
    <t>Het BOR-beheersysteem verstrekt de data van de meetnetten aan BRO. Dit gebeurt handmatig via de inschrijver. Ook op basis van open standaard service uit het BOR-Beheersysteem naar BRO.</t>
  </si>
  <si>
    <t>5.3.</t>
  </si>
  <si>
    <t>Het BOR-beheersysteem kan bodeminformatie uit de BRO, het DINO loket, eigen archief en data uit databases van landelijk opererende onderzoeksbureau tonen. Het is daarbij direct duidelijk waar dit vandaan komt en ook per 'laag'aan en uit te zetten.</t>
  </si>
  <si>
    <t>Het BOR beheersysteem kan de uitgewerkte boor en sondeerstaten direct vanuit de kaart met bodeminformatie tonen.</t>
  </si>
  <si>
    <t>5.4.1</t>
  </si>
  <si>
    <t>In het BOR-beheersysteem worden persoonlijke instellingen per gebruiker opgeslagen. Welke worden opgeslagen is door de opdrachtgever zelfstandig (zonder tussenkomst van de inschrijver) aan te passen. Bij een update blijven de persoonlijke instellingen bewaard en toepasbaar. Voorbeelden zijn: laatste scherm, zoomniveau, query's, lay-out kaart, lay-out schermen, lay-out formulieren, volgorde kolommen, wel/niet zichtbare kolommen,  inhoud rapporteren, filters en selecties.</t>
  </si>
  <si>
    <t>5.4.3</t>
  </si>
  <si>
    <t>Met het BOR-beheersysteem is het mogelijk om bij alle assets zelf te bepalen welke assetinformatie (objectgegevens, kwalitatieve gegevens, beheergegevens, uitgevoerd werk en de informatievoorziening) als label (annotatie) bij een object wordt getoond. Alle gegevens in het BOR-beheersysteem zijn hiervoor beschikbaar. Verschillende gebruikers kunnen bij dezelfde objecten toch verschillende labels gebruiken.</t>
  </si>
  <si>
    <t>5.6.1</t>
  </si>
  <si>
    <t>Wat te zien is op het afdrukvoorbeeld is gelijk aan hetgeen dat wordt geprint (analoog en digitaal).</t>
  </si>
  <si>
    <t>5.6.2</t>
  </si>
  <si>
    <t>De gebruiker moet binnen het BOR-beheersysteem een te printen kaartbeeld makkelijk kunnen opbouwen (bijvoorbeeld via slepen, toevoegen, verwijderen en aanpassen) van onderdelen van een lay-out zoals kader, stempel, legenda, titel, schaalbalk, noordpijl, enz.</t>
  </si>
  <si>
    <t>5.6.4</t>
  </si>
  <si>
    <t>Het in batch printen van meerdere kaarten of kaartbeelden is mogelijk.</t>
  </si>
  <si>
    <t>5.6.5</t>
  </si>
  <si>
    <t>Het in batch kunnen printen: waarbij het BOR-beheersysteem automatisch inzoomt op de ingestelde objecten, attributen of domeinwaarden.</t>
  </si>
  <si>
    <t>5.6.6</t>
  </si>
  <si>
    <t>Bij het afdrukvoorbeeld kan ook nog de schaal gewijzigd worden.</t>
  </si>
  <si>
    <t>5.6.7</t>
  </si>
  <si>
    <t>Bij het afdrukvoorbeeld kan ook nog de kaart verschoven worden.</t>
  </si>
  <si>
    <t>5.6.8</t>
  </si>
  <si>
    <t>Tijdens het afdrukken kan een korte notitie in of bij de tekeningen worden gemaakt, voordat deze analoog of digitaal wordt afgedrukt.</t>
  </si>
  <si>
    <t>5.6.10</t>
  </si>
  <si>
    <t>Op het scherm of op een af te drukken kaart moeten de borden (zoals APV-bord en verkeersbord)  zichtbaar en leesbaar zijn, zodat e.e.a. ook gebruikt kan worden als presentatiemiddel of om het werken buiten te vergemakkelijken.</t>
  </si>
  <si>
    <t>5.6.11</t>
  </si>
  <si>
    <t>Met het BOR-beheersysteem dient het mogelijk te zijn om een gelaagde pdf te vervaardigen. Dit mag onderdeel zijn van het BOR-beheersysteem of van losse software. Als deze wens met/zonder losse software mogelijk is, dient de inschrijver dit mee te nemen in zijn aanbieding.
Voor het raadplegen heeft iedereen een licentie van de Acrobat-reader.</t>
  </si>
  <si>
    <t>5.6.12</t>
  </si>
  <si>
    <t>Binnen het BOR-beheersysteem is een, door de functioneel beheerder zelf in te stellen, standaard kaart voor af te drukken beschikbaar, waarin een kader, stempel, legenda, titel, schaalbalk en noordpijl aanwezig zijn.</t>
  </si>
  <si>
    <t>5.7.3</t>
  </si>
  <si>
    <t>In het systeem kan door de gegevensbeheerder, zonder afhankelijk te zijn van de inschrijver en functioneel beheerder de inhoud van 'snelknoppen' zelf vervaardigen. 
Snelknoppen zijn knoppen waaraan functies die in het systeem voorkomen toegekend kunnen worden. Daarbij zijn alle functionaliteiten in het systeem beschikbaar om op te nemen in een knop. Voor de knop kan dit van één 'opdracht' maar ook een combinatie van opdrachten zijn.</t>
  </si>
  <si>
    <t>5.7.10</t>
  </si>
  <si>
    <t>Matenlijnen moeten toegevoegd kunnen worden en kunnen worden voorzien van maatvoering. De maatvoering en de matenlijnen moeten opgeslagen en afgedrukt kunnen worden.</t>
  </si>
  <si>
    <t>5.7.12</t>
  </si>
  <si>
    <t>In het BOR-beheersysteem kan tijdens het toevoegen van een bijlage worden aangegeven dat deze gecomprimeerd moet worden en dat het bestand (indien mogelijk) wordt gecomprimeerd.</t>
  </si>
  <si>
    <t>5.8.3</t>
  </si>
  <si>
    <t>Het signaleren en aangeven of markeren van afwijkingen van de geregistreerde gegevens moet met behulp van het maken van een eenvoudige opmerking of aantekening vastgelegd kunnen worden. Het invullen van een complete mutatie kan door alle gebruikers in het BOR-beheersysteem vastgelegd worden. Er wordt vervolgens een melding/conceptmutatie gedaan naar de door de opdrachtgever zelf in te stellen beheerder van het BOR-beheersysteem.</t>
  </si>
  <si>
    <t>5.9.1</t>
  </si>
  <si>
    <t>De gebruiker (afhankelijk van de rechten) moet handmatig of op basis van scripts gegevens kunnen im- en exporteren. In de praktijk zal dit voornamelijk plaats gaan vinden door de functioneel beheerder.</t>
  </si>
  <si>
    <t>5.9.3</t>
  </si>
  <si>
    <t>Im- en exporteren van object- en inspectiegegevens, waarbij automatisch een tijdsindicatie wordt gegeven en een logging gemaakt van tenminste het aantal en soort objecten, attributen, domeinwaarden, fouten (mislukkingen), aard van de fouten, start- en eindtijd moet mogelijk zijn.</t>
  </si>
  <si>
    <t>5.9.6</t>
  </si>
  <si>
    <t>Hergebruik van instellingen (mapping) voor het importeren en exporteren van gegevens moet mogelijk zijn.</t>
  </si>
  <si>
    <t>5.10.4</t>
  </si>
  <si>
    <t>Het moet mogelijk zijn om bij de opslag van historische gegevens zelf aan te geven welke gegevens bewaard moeten blijven (uniform, vooraf door de opdrachtgever zelfstandig zonder ondersteuning inschrijver te bepalen zijn).
Het is primair niet de insteek deze functionaliteit te gebruiken. Dit kan van toepassing zijn bij nog uit te voeren herstelwerkzaamheden. Het uitgangspunt is dat in het BOR-beheersysteem alles goed wordt geregeld.</t>
  </si>
  <si>
    <t>5.10.8</t>
  </si>
  <si>
    <t>De opdrachtgever kan zelfstandig (zonder ondersteuning inschrijver) met het BOR-beheersysteem op basis van historische gegevens trendanalyse(s) maken.</t>
  </si>
  <si>
    <t>5.10.11</t>
  </si>
  <si>
    <t>Met het BOR-beheersysteem kan de historie grafisch (kaart) en administratief getoond worden. De gegevens geven de situatie van dat moment weer.</t>
  </si>
  <si>
    <t>5.11.3</t>
  </si>
  <si>
    <t>Raadplegen, muteren en inspecteren (grafisch en administratief) in het veld via een mobiel apparaat met en zonder internetverbinding in het BOR-beheersysteem is mogelijk.</t>
  </si>
  <si>
    <t>5.11.4</t>
  </si>
  <si>
    <t>De inspecties welke buiten rechtstreeks in de database worden ingevoerd m.b.v. een online dataverbinding, kunnen worden 'gebufferd' als de dataverbinding tijdelijk wegvalt. Als de dataverbinding weer aanwezig is, worden de 'offline' transacties alsnog naar de database verzonden.</t>
  </si>
  <si>
    <t>5.11.9</t>
  </si>
  <si>
    <t>Met de mobiele applicatie van het BOR-beheersysteem kunnen nieuwe objecten toegevoegd worden, gegevens van bestaande objecten gemuteerd worden en objecten verwijderd worden.</t>
  </si>
  <si>
    <t>5.12.9</t>
  </si>
  <si>
    <t>Het BOR-beheersysteem bevat functies om bepaalde processen (bijvoorbeeld: informatiestromen en mutatieprocessen) te kunnen monitoren en problemen te signaleren. Bijvoorbeeld via signaleringen op beeldscherm, via e-mail en via managementrapportages.</t>
  </si>
  <si>
    <t>5.14.1</t>
  </si>
  <si>
    <t>In het BOR-beheersysteem moeten minimaal de GIS-functies beschikbaar zijn conform Bijlage 25 GIS-functies.</t>
  </si>
  <si>
    <t>5.14.2</t>
  </si>
  <si>
    <t>Het moet mogelijk zijn om met het BOR-beheersysteem risicoanalyses uit te kunnen voeren. Daarbij kan gebruik gemaakt worden van alle voorkomende waarden in het BOR-beheersysteem.</t>
  </si>
  <si>
    <t>5.14.3</t>
  </si>
  <si>
    <t>Met het BOR-beheersysteem kunnen energieberekeningen uitgevoerd worden.</t>
  </si>
  <si>
    <t>5.14.4</t>
  </si>
  <si>
    <t>Met het BOR-beheersysteem kan op basis van voorkomende objecten rekening gehouden worden met het aantal en soort obstakels binnen een vlakobject.  De gebruiker kan aangeven welke objecttypes meegenomen worden als obstakel. Dit kan voor zowel punt-, lijn- als vlakobjecten.</t>
  </si>
  <si>
    <t>5.15.4</t>
  </si>
  <si>
    <t>Een zoekfunctie is aanwezig in de helpfunctie (met zoekwoordherkenning).</t>
  </si>
  <si>
    <t>5.15.7</t>
  </si>
  <si>
    <t>De helpfuncties in het BOR-beheersysteem zorgen ervoor dat een gebruiker volledig zelfstandig de vaardigheden eigen kan maken en uit kan voeren. De helpfunctie wijst op aandachtspunten bij bepaalde (complexe) handelingen, bijv. over instellingen. De handleiding moet ook de complexe processen ondersteunen, zodat hier geen afhankelijkheid van de inschrijver ontstaat.</t>
  </si>
  <si>
    <t>5.16.8</t>
  </si>
  <si>
    <t>Het BOR-beheersysteem biedt de functionaliteit om alle kaartlagen te prioriteren om deze in de juiste volgorde weer te geven.</t>
  </si>
  <si>
    <t>5.17.4</t>
  </si>
  <si>
    <t>Het mogelijk zijn om grafisch en administratief selecties en filters te kunnen omdraaien (invert). Daarmee wordt het deel wat is geselecteerd gedeselecteerd en het andere wordt geselecteerd.</t>
  </si>
  <si>
    <t>5.17.9</t>
  </si>
  <si>
    <t>De taal of het protocol voor het bevragen van gegevens m.b.v. selectie- en filtercriteria is door de gebruiker in te typen.</t>
  </si>
  <si>
    <t>5.17.16</t>
  </si>
  <si>
    <t>In het BOR-beheersysteem zijn de volgende snapfuncties beschikbaar: Eindpunt, hoekpunt, kruispunt, middelpunt en punt op een object.</t>
  </si>
  <si>
    <t>6.2.6</t>
  </si>
  <si>
    <t>Het is mogelijk om bij een object de geometrie te verwijderen en deze op een later tijdstip weer toe te voegen." Daarbij dient wel historie-opbouw plaats te vinden.</t>
  </si>
  <si>
    <t>6.2.9</t>
  </si>
  <si>
    <t>Het BOR-beheersysteem beschikt over een directe alarmeringsfunctie bij foutieve invoer van gegevens. Bij foutieve invoer is het niet mogelijk om de gegevens op te slaan.</t>
  </si>
  <si>
    <t>6.2.10</t>
  </si>
  <si>
    <t>De alarmeringsfunctie bij foutieve invoer is door de gebruikers afhankelijk van de rechten zelfstandig (zonder tussenkomst inschrijver) in te stellen.</t>
  </si>
  <si>
    <t>6.2.15</t>
  </si>
  <si>
    <t>Het BOR-beheersysteem bevat functionaliteit voor het registreren van plangeometrie (nog niet gerealiseerd) en voorlopige geometrie (wel gerealiseerd, maar nog niet ingemeten).</t>
  </si>
  <si>
    <t>6.2.16</t>
  </si>
  <si>
    <t>Voor het tekenen van de geometrie kunnen bestanden in gangbare CAD- en GIS-formaten (waaronder DGN-formaat, DWG-formaat, ESRI-shape, Oracle Spatial), GML-formaat en StUF-Geo als reference gekoppeld worden. Hieruit kan ook gekopieerd worden.</t>
  </si>
  <si>
    <t>6.4.3</t>
  </si>
  <si>
    <t>In het BOR-beheersysteem moeten randen geautomatiseerd bepaald kunnen worden op basis van aangrenzende vlakken. De verwerking dient conform IMBOR plaats te vinden.</t>
  </si>
  <si>
    <t>6.4.5</t>
  </si>
  <si>
    <t>Geautomatiseerde verwerking van mutaties, o.b.v. geo-voorziening, inventarisaties, revisies, aannemers en buitendienst is mogelijk binnen het BOR-beheersysteem.</t>
  </si>
  <si>
    <t>6.4.6</t>
  </si>
  <si>
    <t>Het BOR-beheersysteem bepaald automatisch de lengte van de as in de vlakobjecten.</t>
  </si>
  <si>
    <t>6.5.1</t>
  </si>
  <si>
    <t>Met het BOR-beheersysteem kunnen objecten geraadpleegd en bewerkt worden door verschillende gebruikers tegelijkertijd. Dit geldt niet alleen voor verschillende devices, maar ook vanuit  eenzelfde device. Het laatste bewerkte attribuut wordt het  resultaat van de mutatie. Dus niet het tijdstip van het volledige asset.</t>
  </si>
  <si>
    <t>6.5.2</t>
  </si>
  <si>
    <t>Voor het actualiseren van objectgegevens met behulp van panoramafoto's is het uitwisselen van gegevens mogelijk, waarbij de verwerking van gemuteerde gegevens plaatsvindt.</t>
  </si>
  <si>
    <t>6.5.3</t>
  </si>
  <si>
    <t>Het kopiëren van objecten (dus inclusief alle vaste gegevens en onderhoudsplan/maatregelen) moet mogelijk zijn.</t>
  </si>
  <si>
    <t>6.5.5</t>
  </si>
  <si>
    <t>De gebruiker moet objecten grafisch kunnen samenvoegen en bepalen welke gegevens van welk object worden behouden. </t>
  </si>
  <si>
    <t>6.5.8</t>
  </si>
  <si>
    <t>De gebruiker moet objecten grafisch kunnen splitsen. </t>
  </si>
  <si>
    <t>7.1.4</t>
  </si>
  <si>
    <t>Aansluiting op het Gegevenswoordenboek Stedelijk Water: een applicatie kan geautomatiseerd en wellicht zelfs met een automatische update-routine de rioleringsdata periodiek (wekelijks, maandelijks, per kwartaal) aan de GWSW-server aan bieden.</t>
  </si>
  <si>
    <t>7.2.10</t>
  </si>
  <si>
    <t>Bij een formulier van een object is het mogelijk om de resultaten van elke inspectiemethodiek in een apart tabblad weer te geven.</t>
  </si>
  <si>
    <t>7.2.11</t>
  </si>
  <si>
    <t>Het BOR-beheersysteem heeft de functionaliteit om radarinspecties te verwerken en de gegevens beschikbaar te stellen.</t>
  </si>
  <si>
    <t>7.2.17</t>
  </si>
  <si>
    <t>NEN inspectieregels moeten opgenomen worden in het BOR-beheersysteem en zijn ook doorzoekbaar.</t>
  </si>
  <si>
    <t>7.2.23</t>
  </si>
  <si>
    <t>Het BOR-beheersysteem kan een inspectie uitvoeren door op een willekeurige locatie een punt te plaatsen. De inspectiegegevens (attributen en domeinwaarden) zijn gerelateerd aan dat (inspectie)punt en  zijn beschikbaar binnen het BOR-beheersysteem.</t>
  </si>
  <si>
    <t>Functionaliteit methodiek beheergegevens voor beleid en beheer</t>
  </si>
  <si>
    <t>7.3.2</t>
  </si>
  <si>
    <t>Maatregelen dienen gegroepeerd te kunnen worden en op het niveau van groepen berekend te kunnen worden.</t>
  </si>
  <si>
    <t>7.3.4</t>
  </si>
  <si>
    <t>Het moet mogelijk zijn om een relatie te leggen tussen standaard onderhoudswerkzaamheden (maatregelen) en budgetten.</t>
  </si>
  <si>
    <t>7.5.2</t>
  </si>
  <si>
    <t>Op basis van (voorlopige) projectgrenzen is het mogelijk om binnen het BOR-beheersysteem de kostenberekening (budgettering) van (een deel van) de objecten te laten doorrekenen.</t>
  </si>
  <si>
    <t>7.5.10</t>
  </si>
  <si>
    <t>In het BOR-beheersysteem zijn standaard maatregelpakketten en eenheidsprijzen voor de genoemde vakdisciplines opgenomen. Als er geen (landelijke) standaard beschikbaar is wordt een representatieve set voor de opdrachtgever vanuit de inschrijver in het BOR-beheersysteem beschikbaar gesteld.</t>
  </si>
  <si>
    <t>9.5.15</t>
  </si>
  <si>
    <t>De opdrachtgever kan wensen tot aanpassingen en aanvullingen binnen het BOR-beheersysteem bij de inschrijver kenbaar maken. De inschrijver vertaalt deze tot een aanpassing binnen acceptabele condities. De historie van de melding (verbetervoorstel) blijft voor de opdrachtgever ook beschikbaar. De voorstellen worden ook gedeeld met alle andere gebruikers, zodat zo een gezamenlijke doorontwikkeling kan plaatsvinden.</t>
  </si>
  <si>
    <t>9.5.16</t>
  </si>
  <si>
    <t>De inschrijver werkt samen met een gebruikersgroep die beslist over aanpassingen van het BOR-beheersysteem aan de wensen van de gebruikers, zodat de inschrijver niet alleen beslist over aanpassingen. Een gebruikersgroep moet bij de opening van de inschrijvingen zijn  opgericht.</t>
  </si>
  <si>
    <t>Totaal</t>
  </si>
  <si>
    <t>Aantal behaalde punten:</t>
  </si>
  <si>
    <t>Inschrijver</t>
  </si>
  <si>
    <t>Functie</t>
  </si>
  <si>
    <t>Onderneming</t>
  </si>
  <si>
    <t>Handtekening</t>
  </si>
  <si>
    <t>Plaats en datum</t>
  </si>
  <si>
    <t>Keuzelijst</t>
  </si>
  <si>
    <t xml:space="preserve"> Ja/Nee</t>
  </si>
  <si>
    <t>Ja</t>
  </si>
  <si>
    <t>Nee</t>
  </si>
  <si>
    <t>De methodiek is bij implementatie volledig beschikbaar binnen de standaard software</t>
  </si>
  <si>
    <t>Kan niet worden aangetoond tijdens de demonstratie/verificatie/oplevering het operationeel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</si>
</sst>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sz val="10"/>
      <name val="Arial"/>
      <family val="2"/>
    </font>
    <font>
      <b/>
      <sz val="10"/>
      <name val="Arial"/>
      <family val="2"/>
    </font>
    <font>
      <sz val="9"/>
      <color theme="0"/>
      <name val="Arial"/>
      <family val="2"/>
    </font>
    <font>
      <sz val="11"/>
      <color theme="0"/>
      <name val="Calibri"/>
      <family val="2"/>
      <scheme val="minor"/>
    </font>
    <font>
      <sz val="11"/>
      <color theme="1"/>
      <name val="Arial"/>
      <family val="2"/>
    </font>
    <font>
      <sz val="11"/>
      <color theme="0"/>
      <name val="Arial"/>
      <family val="2"/>
    </font>
    <font>
      <sz val="10"/>
      <color theme="0"/>
      <name val="Arial"/>
      <family val="2"/>
    </font>
    <font>
      <b/>
      <sz val="11"/>
      <color rgb="FFFFFFFF"/>
      <name val="Arial"/>
      <family val="2"/>
    </font>
    <font>
      <sz val="11"/>
      <color rgb="FF000000"/>
      <name val="Arial"/>
      <family val="2"/>
    </font>
    <font>
      <b/>
      <sz val="11"/>
      <color rgb="FFF9B258"/>
      <name val="Arial"/>
      <family val="2"/>
    </font>
    <font>
      <sz val="11"/>
      <name val="Arial"/>
      <family val="2"/>
    </font>
    <font>
      <i/>
      <sz val="10"/>
      <color rgb="FFFFFFFF"/>
      <name val="Arial"/>
      <family val="2"/>
    </font>
    <font>
      <sz val="11"/>
      <color rgb="FFFFFFFF"/>
      <name val="Arial"/>
      <family val="2"/>
    </font>
    <font>
      <sz val="11"/>
      <color rgb="FFF9B258"/>
      <name val="Arial"/>
      <family val="2"/>
    </font>
  </fonts>
  <fills count="13">
    <fill>
      <patternFill patternType="none"/>
    </fill>
    <fill>
      <patternFill patternType="gray125"/>
    </fill>
    <fill>
      <patternFill patternType="solid">
        <fgColor theme="4"/>
        <bgColor indexed="64"/>
      </patternFill>
    </fill>
    <fill>
      <patternFill patternType="solid">
        <fgColor rgb="FF00B0F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0000"/>
        <bgColor indexed="64"/>
      </patternFill>
    </fill>
    <fill>
      <patternFill patternType="solid">
        <fgColor theme="8"/>
        <bgColor indexed="64"/>
      </patternFill>
    </fill>
    <fill>
      <patternFill patternType="solid">
        <fgColor rgb="FF4F6228"/>
        <bgColor indexed="64"/>
      </patternFill>
    </fill>
    <fill>
      <patternFill patternType="solid">
        <fgColor rgb="FF76923C"/>
        <bgColor indexed="64"/>
      </patternFill>
    </fill>
    <fill>
      <patternFill patternType="solid">
        <fgColor rgb="FFC2D69B"/>
        <bgColor indexed="64"/>
      </patternFill>
    </fill>
    <fill>
      <patternFill patternType="solid">
        <fgColor rgb="FFFABF8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4">
    <xf numFmtId="0" fontId="0" fillId="0" borderId="0"/>
    <xf numFmtId="0" fontId="2" fillId="0" borderId="0"/>
    <xf numFmtId="0" fontId="2" fillId="0" borderId="0"/>
    <xf numFmtId="0" fontId="1" fillId="0" borderId="0"/>
  </cellStyleXfs>
  <cellXfs count="98">
    <xf numFmtId="0" fontId="0" fillId="0" borderId="0" xfId="0"/>
    <xf numFmtId="0" fontId="1" fillId="0" borderId="0" xfId="0" applyFont="1" applyAlignment="1">
      <alignment vertical="top"/>
    </xf>
    <xf numFmtId="0" fontId="3" fillId="0" borderId="0" xfId="0" applyFont="1" applyAlignment="1">
      <alignment vertical="top"/>
    </xf>
    <xf numFmtId="0" fontId="1" fillId="0" borderId="0" xfId="0" applyFont="1"/>
    <xf numFmtId="0" fontId="1" fillId="0" borderId="2" xfId="0" applyFont="1" applyBorder="1" applyAlignment="1" applyProtection="1">
      <alignment vertical="top"/>
      <protection locked="0"/>
    </xf>
    <xf numFmtId="0" fontId="1" fillId="0" borderId="3" xfId="0" applyFont="1" applyBorder="1" applyAlignment="1" applyProtection="1">
      <alignment vertical="top"/>
      <protection locked="0"/>
    </xf>
    <xf numFmtId="0" fontId="1" fillId="0" borderId="4" xfId="0" applyFont="1" applyBorder="1" applyAlignment="1" applyProtection="1">
      <alignment vertical="top"/>
      <protection locked="0"/>
    </xf>
    <xf numFmtId="0" fontId="1" fillId="0" borderId="5" xfId="0" applyFont="1" applyBorder="1" applyAlignment="1" applyProtection="1">
      <alignment vertical="top"/>
      <protection locked="0"/>
    </xf>
    <xf numFmtId="0" fontId="1" fillId="0" borderId="0" xfId="0" applyFont="1" applyAlignment="1" applyProtection="1">
      <alignment vertical="top"/>
      <protection locked="0"/>
    </xf>
    <xf numFmtId="0" fontId="1" fillId="0" borderId="6" xfId="0" applyFont="1" applyBorder="1" applyAlignment="1" applyProtection="1">
      <alignment vertical="top"/>
      <protection locked="0"/>
    </xf>
    <xf numFmtId="0" fontId="1" fillId="0" borderId="7" xfId="0" applyFont="1" applyBorder="1" applyAlignment="1" applyProtection="1">
      <alignment vertical="top"/>
      <protection locked="0"/>
    </xf>
    <xf numFmtId="0" fontId="1" fillId="0" borderId="8" xfId="0" applyFont="1" applyBorder="1" applyAlignment="1" applyProtection="1">
      <alignment vertical="top"/>
      <protection locked="0"/>
    </xf>
    <xf numFmtId="0" fontId="1" fillId="0" borderId="9" xfId="0" applyFont="1" applyBorder="1" applyAlignment="1" applyProtection="1">
      <alignment vertical="top"/>
      <protection locked="0"/>
    </xf>
    <xf numFmtId="0" fontId="1" fillId="0" borderId="10" xfId="0" applyFont="1" applyBorder="1" applyAlignment="1" applyProtection="1">
      <alignment vertical="top"/>
      <protection locked="0"/>
    </xf>
    <xf numFmtId="0" fontId="1" fillId="0" borderId="11" xfId="0" applyFont="1" applyBorder="1" applyAlignment="1" applyProtection="1">
      <alignment vertical="top"/>
      <protection locked="0"/>
    </xf>
    <xf numFmtId="0" fontId="1" fillId="0" borderId="12" xfId="0" applyFont="1" applyBorder="1" applyAlignment="1" applyProtection="1">
      <alignment vertical="top"/>
      <protection locked="0"/>
    </xf>
    <xf numFmtId="0" fontId="5" fillId="3" borderId="0" xfId="0" applyFont="1" applyFill="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1" fillId="0" borderId="0" xfId="0" applyFont="1" applyAlignment="1">
      <alignment vertical="top" wrapText="1"/>
    </xf>
    <xf numFmtId="0" fontId="1" fillId="0" borderId="0" xfId="0" applyFont="1" applyAlignment="1">
      <alignment horizontal="left" vertical="top" wrapText="1"/>
    </xf>
    <xf numFmtId="0" fontId="0" fillId="6" borderId="0" xfId="0" applyFill="1" applyAlignment="1">
      <alignment vertical="top" wrapText="1"/>
    </xf>
    <xf numFmtId="0" fontId="6" fillId="5" borderId="1" xfId="0" applyFont="1" applyFill="1" applyBorder="1" applyAlignment="1" applyProtection="1">
      <alignment horizontal="left" vertical="top" wrapText="1"/>
      <protection locked="0"/>
    </xf>
    <xf numFmtId="0" fontId="4" fillId="2" borderId="1" xfId="0" applyFont="1" applyFill="1" applyBorder="1" applyAlignment="1">
      <alignment horizontal="left" vertical="top"/>
    </xf>
    <xf numFmtId="0" fontId="4" fillId="2" borderId="1" xfId="0" applyFont="1" applyFill="1" applyBorder="1" applyAlignment="1">
      <alignment horizontal="left" vertical="top" wrapText="1"/>
    </xf>
    <xf numFmtId="0" fontId="3" fillId="0" borderId="1" xfId="0" applyFont="1" applyBorder="1" applyAlignment="1">
      <alignment horizontal="left" vertical="top"/>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1" fillId="4" borderId="1" xfId="0" applyFont="1" applyFill="1" applyBorder="1" applyAlignment="1">
      <alignment vertical="top" wrapText="1"/>
    </xf>
    <xf numFmtId="0" fontId="3" fillId="0" borderId="13" xfId="0" applyFont="1" applyBorder="1" applyAlignment="1">
      <alignment horizontal="left" vertical="top"/>
    </xf>
    <xf numFmtId="0" fontId="1" fillId="0" borderId="13" xfId="0" applyFont="1" applyBorder="1" applyAlignment="1">
      <alignment horizontal="left" vertical="top"/>
    </xf>
    <xf numFmtId="0" fontId="1" fillId="0" borderId="13" xfId="0" applyFont="1" applyBorder="1" applyAlignment="1">
      <alignment horizontal="left" vertical="top" wrapText="1"/>
    </xf>
    <xf numFmtId="0" fontId="4" fillId="2" borderId="10" xfId="0" applyFont="1" applyFill="1" applyBorder="1" applyAlignment="1">
      <alignment horizontal="left" vertical="top"/>
    </xf>
    <xf numFmtId="0" fontId="4" fillId="2" borderId="11" xfId="0" applyFont="1" applyFill="1" applyBorder="1" applyAlignment="1">
      <alignment horizontal="left" vertical="top"/>
    </xf>
    <xf numFmtId="0" fontId="4" fillId="2" borderId="12" xfId="0" applyFont="1" applyFill="1" applyBorder="1" applyAlignment="1">
      <alignment horizontal="left" vertical="top"/>
    </xf>
    <xf numFmtId="0" fontId="4" fillId="2" borderId="2" xfId="0" applyFont="1" applyFill="1" applyBorder="1" applyAlignment="1">
      <alignment horizontal="left" vertical="top"/>
    </xf>
    <xf numFmtId="0" fontId="4" fillId="2" borderId="3" xfId="0" applyFont="1" applyFill="1" applyBorder="1" applyAlignment="1">
      <alignment horizontal="left" vertical="top"/>
    </xf>
    <xf numFmtId="0" fontId="4" fillId="2" borderId="4" xfId="0" applyFont="1" applyFill="1" applyBorder="1" applyAlignment="1">
      <alignment horizontal="left" vertical="top"/>
    </xf>
    <xf numFmtId="0" fontId="4" fillId="2" borderId="5" xfId="0" applyFont="1" applyFill="1" applyBorder="1" applyAlignment="1">
      <alignment horizontal="left" vertical="top"/>
    </xf>
    <xf numFmtId="0" fontId="4" fillId="2" borderId="0" xfId="0" applyFont="1" applyFill="1" applyAlignment="1">
      <alignment horizontal="left" vertical="top"/>
    </xf>
    <xf numFmtId="0" fontId="4" fillId="2" borderId="6" xfId="0" applyFont="1" applyFill="1" applyBorder="1" applyAlignment="1">
      <alignment horizontal="left" vertical="top"/>
    </xf>
    <xf numFmtId="0" fontId="4" fillId="2" borderId="7" xfId="0" applyFont="1" applyFill="1" applyBorder="1" applyAlignment="1">
      <alignment horizontal="left" vertical="top"/>
    </xf>
    <xf numFmtId="0" fontId="4" fillId="2" borderId="8" xfId="0" applyFont="1" applyFill="1" applyBorder="1" applyAlignment="1">
      <alignment horizontal="left" vertical="top"/>
    </xf>
    <xf numFmtId="0" fontId="4" fillId="2" borderId="9" xfId="0" applyFont="1" applyFill="1" applyBorder="1" applyAlignment="1">
      <alignment horizontal="left" vertical="top"/>
    </xf>
    <xf numFmtId="0" fontId="1" fillId="0" borderId="0" xfId="3" applyAlignment="1">
      <alignment horizontal="left" vertical="top"/>
    </xf>
    <xf numFmtId="0" fontId="1" fillId="0" borderId="0" xfId="3"/>
    <xf numFmtId="0" fontId="11" fillId="0" borderId="0" xfId="3" applyFont="1" applyAlignment="1">
      <alignment vertical="center"/>
    </xf>
    <xf numFmtId="0" fontId="1" fillId="0" borderId="0" xfId="3" applyAlignment="1">
      <alignment vertical="top" wrapText="1"/>
    </xf>
    <xf numFmtId="0" fontId="13" fillId="3" borderId="14" xfId="0" applyFont="1" applyFill="1" applyBorder="1" applyAlignment="1">
      <alignment vertical="center" wrapText="1"/>
    </xf>
    <xf numFmtId="0" fontId="13" fillId="3" borderId="15" xfId="0" applyFont="1" applyFill="1" applyBorder="1" applyAlignment="1">
      <alignment vertical="center" wrapText="1"/>
    </xf>
    <xf numFmtId="0" fontId="14" fillId="9" borderId="16" xfId="0" applyFont="1" applyFill="1" applyBorder="1" applyAlignment="1">
      <alignment vertical="center"/>
    </xf>
    <xf numFmtId="0" fontId="14" fillId="9" borderId="17" xfId="0" applyFont="1" applyFill="1" applyBorder="1" applyAlignment="1">
      <alignment horizontal="right" vertical="center"/>
    </xf>
    <xf numFmtId="0" fontId="14" fillId="10" borderId="16" xfId="0" applyFont="1" applyFill="1" applyBorder="1" applyAlignment="1">
      <alignment vertical="center"/>
    </xf>
    <xf numFmtId="0" fontId="14" fillId="10" borderId="17" xfId="0" applyFont="1" applyFill="1" applyBorder="1" applyAlignment="1">
      <alignment horizontal="right" vertical="center"/>
    </xf>
    <xf numFmtId="0" fontId="10" fillId="11" borderId="16" xfId="0" applyFont="1" applyFill="1" applyBorder="1" applyAlignment="1">
      <alignment vertical="center"/>
    </xf>
    <xf numFmtId="0" fontId="10" fillId="11" borderId="17" xfId="0" applyFont="1" applyFill="1" applyBorder="1" applyAlignment="1">
      <alignment horizontal="right" vertical="center"/>
    </xf>
    <xf numFmtId="0" fontId="10" fillId="12" borderId="16" xfId="0" applyFont="1" applyFill="1" applyBorder="1" applyAlignment="1">
      <alignment vertical="center"/>
    </xf>
    <xf numFmtId="0" fontId="10" fillId="12" borderId="17" xfId="0" applyFont="1" applyFill="1" applyBorder="1" applyAlignment="1">
      <alignment horizontal="right" vertical="center"/>
    </xf>
    <xf numFmtId="0" fontId="1" fillId="0" borderId="0" xfId="3" applyAlignment="1">
      <alignment wrapText="1"/>
    </xf>
    <xf numFmtId="0" fontId="12" fillId="0" borderId="0" xfId="0" applyFont="1" applyAlignment="1">
      <alignment vertical="center" wrapText="1"/>
    </xf>
    <xf numFmtId="0" fontId="15" fillId="0" borderId="0" xfId="3" applyFont="1" applyAlignment="1">
      <alignment vertical="center"/>
    </xf>
    <xf numFmtId="0" fontId="15" fillId="0" borderId="0" xfId="0" applyFont="1" applyAlignment="1">
      <alignment vertical="center"/>
    </xf>
    <xf numFmtId="0" fontId="0" fillId="0" borderId="0" xfId="0" applyAlignment="1">
      <alignment vertical="top"/>
    </xf>
    <xf numFmtId="0" fontId="13" fillId="3" borderId="1" xfId="0" applyFont="1" applyFill="1" applyBorder="1" applyAlignment="1">
      <alignment vertical="top" wrapText="1"/>
    </xf>
    <xf numFmtId="0" fontId="14" fillId="9" borderId="1" xfId="0" applyFont="1" applyFill="1" applyBorder="1" applyAlignment="1">
      <alignment vertical="top" wrapText="1"/>
    </xf>
    <xf numFmtId="0" fontId="14" fillId="10" borderId="1" xfId="0" applyFont="1" applyFill="1" applyBorder="1" applyAlignment="1">
      <alignment vertical="top" wrapText="1"/>
    </xf>
    <xf numFmtId="0" fontId="10" fillId="11" borderId="1" xfId="0" applyFont="1" applyFill="1" applyBorder="1" applyAlignment="1">
      <alignment vertical="top" wrapText="1"/>
    </xf>
    <xf numFmtId="0" fontId="10" fillId="12" borderId="1" xfId="0" applyFont="1" applyFill="1" applyBorder="1" applyAlignment="1">
      <alignment vertical="top" wrapText="1"/>
    </xf>
    <xf numFmtId="0" fontId="8" fillId="7" borderId="1" xfId="0" applyFont="1" applyFill="1" applyBorder="1" applyAlignment="1">
      <alignment vertical="top"/>
    </xf>
    <xf numFmtId="0" fontId="8" fillId="7" borderId="1" xfId="0" applyFont="1" applyFill="1" applyBorder="1" applyAlignment="1">
      <alignment vertical="top" wrapText="1"/>
    </xf>
    <xf numFmtId="0" fontId="9" fillId="8" borderId="1" xfId="3" applyFont="1" applyFill="1" applyBorder="1" applyAlignment="1">
      <alignment horizontal="left" vertical="top"/>
    </xf>
    <xf numFmtId="0" fontId="9" fillId="8" borderId="1" xfId="3" applyFont="1" applyFill="1" applyBorder="1" applyAlignment="1">
      <alignment horizontal="left" vertical="top" wrapText="1"/>
    </xf>
    <xf numFmtId="0" fontId="10" fillId="0" borderId="1" xfId="3" applyFont="1" applyBorder="1" applyAlignment="1">
      <alignment horizontal="left" vertical="top" wrapText="1"/>
    </xf>
    <xf numFmtId="0" fontId="10" fillId="0" borderId="1" xfId="3" applyFont="1" applyBorder="1" applyAlignment="1">
      <alignment horizontal="left" vertical="top"/>
    </xf>
    <xf numFmtId="0" fontId="7" fillId="8" borderId="1" xfId="3" applyFont="1" applyFill="1" applyBorder="1" applyAlignment="1">
      <alignment horizontal="left" vertical="top" wrapText="1"/>
    </xf>
    <xf numFmtId="0" fontId="1" fillId="0" borderId="10" xfId="0" applyFont="1" applyBorder="1" applyAlignment="1">
      <alignment vertical="top"/>
    </xf>
    <xf numFmtId="0" fontId="1" fillId="0" borderId="2" xfId="0" applyFont="1" applyBorder="1" applyAlignment="1">
      <alignment vertical="top"/>
    </xf>
    <xf numFmtId="0" fontId="4" fillId="2" borderId="10" xfId="0" applyFont="1" applyFill="1" applyBorder="1" applyAlignment="1">
      <alignment horizontal="left" vertical="top" wrapText="1"/>
    </xf>
    <xf numFmtId="0" fontId="3" fillId="0" borderId="10" xfId="0" applyFont="1" applyBorder="1" applyAlignment="1">
      <alignment horizontal="left" vertical="top"/>
    </xf>
    <xf numFmtId="0" fontId="3" fillId="0" borderId="11" xfId="0" applyFont="1" applyBorder="1" applyAlignment="1">
      <alignment horizontal="left" vertical="top"/>
    </xf>
    <xf numFmtId="0" fontId="1" fillId="0" borderId="11" xfId="0" applyFont="1" applyBorder="1" applyAlignment="1">
      <alignment horizontal="left" vertical="top"/>
    </xf>
    <xf numFmtId="0" fontId="6" fillId="0" borderId="0" xfId="0" applyFont="1" applyAlignment="1" applyProtection="1">
      <alignment horizontal="left" vertical="top" wrapText="1"/>
      <protection locked="0"/>
    </xf>
    <xf numFmtId="0" fontId="1" fillId="4" borderId="12" xfId="0" applyFont="1" applyFill="1" applyBorder="1" applyAlignment="1">
      <alignment vertical="top"/>
    </xf>
    <xf numFmtId="0" fontId="4" fillId="2" borderId="1" xfId="0" applyFont="1" applyFill="1" applyBorder="1" applyAlignment="1">
      <alignment horizontal="right" vertical="top" wrapText="1"/>
    </xf>
    <xf numFmtId="0" fontId="1" fillId="4" borderId="1" xfId="0" applyFont="1" applyFill="1" applyBorder="1" applyAlignment="1">
      <alignment horizontal="right" vertical="top"/>
    </xf>
    <xf numFmtId="0" fontId="1" fillId="0" borderId="0" xfId="0" applyFont="1" applyAlignment="1">
      <alignment horizontal="right" vertical="top"/>
    </xf>
    <xf numFmtId="0" fontId="1" fillId="0" borderId="1" xfId="0" applyFont="1" applyBorder="1" applyAlignment="1">
      <alignment vertical="top" wrapText="1"/>
    </xf>
    <xf numFmtId="0" fontId="1" fillId="0" borderId="1" xfId="0" applyFont="1" applyBorder="1" applyAlignment="1">
      <alignment horizontal="right" vertical="top"/>
    </xf>
    <xf numFmtId="0" fontId="1" fillId="0" borderId="10" xfId="0" applyFont="1" applyBorder="1" applyAlignment="1">
      <alignment vertical="top" wrapText="1"/>
    </xf>
    <xf numFmtId="0" fontId="0" fillId="0" borderId="1" xfId="0" applyBorder="1" applyAlignment="1">
      <alignment horizontal="left" vertical="top" wrapText="1"/>
    </xf>
    <xf numFmtId="0" fontId="1" fillId="0" borderId="2" xfId="0" applyFont="1" applyBorder="1" applyAlignment="1">
      <alignment vertical="top" wrapText="1"/>
    </xf>
    <xf numFmtId="0" fontId="1" fillId="0" borderId="11" xfId="0" applyFont="1" applyBorder="1" applyAlignment="1">
      <alignment vertical="top"/>
    </xf>
    <xf numFmtId="0" fontId="6" fillId="0" borderId="1" xfId="0" applyFont="1" applyBorder="1" applyAlignment="1" applyProtection="1">
      <alignment horizontal="left" vertical="top" wrapText="1"/>
      <protection locked="0"/>
    </xf>
    <xf numFmtId="0" fontId="12" fillId="0" borderId="0" xfId="3" applyFont="1" applyAlignment="1">
      <alignment vertical="top" wrapText="1"/>
    </xf>
    <xf numFmtId="0" fontId="1" fillId="0" borderId="0" xfId="3" applyAlignment="1">
      <alignment vertical="top" wrapText="1"/>
    </xf>
    <xf numFmtId="0" fontId="12" fillId="0" borderId="0" xfId="0" applyFont="1" applyAlignment="1">
      <alignment vertical="top" wrapText="1"/>
    </xf>
    <xf numFmtId="0" fontId="0" fillId="0" borderId="0" xfId="0" applyAlignment="1">
      <alignment vertical="top" wrapText="1"/>
    </xf>
    <xf numFmtId="0" fontId="1" fillId="0" borderId="0" xfId="3" applyAlignment="1"/>
  </cellXfs>
  <cellStyles count="4">
    <cellStyle name="Standaard" xfId="0" builtinId="0"/>
    <cellStyle name="Standaard 2" xfId="1" xr:uid="{00000000-0005-0000-0000-000001000000}"/>
    <cellStyle name="Standaard 3" xfId="2" xr:uid="{00000000-0005-0000-0000-000002000000}"/>
    <cellStyle name="Standaard 4" xfId="3" xr:uid="{F7A16333-0DC5-4220-8974-49585169850E}"/>
  </cellStyles>
  <dxfs count="9">
    <dxf>
      <font>
        <color theme="0"/>
      </font>
      <fill>
        <patternFill>
          <bgColor theme="6" tint="-0.499984740745262"/>
        </patternFill>
      </fill>
    </dxf>
    <dxf>
      <font>
        <color theme="0"/>
      </font>
      <fill>
        <patternFill>
          <bgColor theme="6" tint="-0.24994659260841701"/>
        </patternFill>
      </fill>
    </dxf>
    <dxf>
      <font>
        <color auto="1"/>
      </font>
      <fill>
        <patternFill>
          <bgColor theme="6" tint="0.39994506668294322"/>
        </patternFill>
      </fill>
    </dxf>
    <dxf>
      <font>
        <color auto="1"/>
      </font>
      <fill>
        <patternFill>
          <bgColor theme="9" tint="0.39994506668294322"/>
        </patternFill>
      </fill>
    </dxf>
    <dxf>
      <font>
        <color theme="0"/>
      </font>
      <fill>
        <patternFill>
          <bgColor rgb="FFFF0000"/>
        </patternFill>
      </fill>
    </dxf>
    <dxf>
      <fill>
        <patternFill>
          <bgColor theme="6" tint="-0.24994659260841701"/>
        </patternFill>
      </fill>
    </dxf>
    <dxf>
      <fill>
        <patternFill>
          <bgColor theme="9" tint="0.59996337778862885"/>
        </patternFill>
      </fill>
    </dxf>
    <dxf>
      <fill>
        <patternFill>
          <bgColor theme="0" tint="-0.24994659260841701"/>
        </patternFill>
      </fill>
    </dxf>
    <dxf>
      <fill>
        <patternFill>
          <bgColor rgb="FF00B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525759"/>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6699CC"/>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A478A-96E1-4082-9A5D-694CA09CF916}">
  <sheetPr codeName="Blad5"/>
  <dimension ref="A1:B21"/>
  <sheetViews>
    <sheetView topLeftCell="A4" zoomScale="130" zoomScaleNormal="130" workbookViewId="0">
      <selection activeCell="H4" sqref="H4"/>
    </sheetView>
  </sheetViews>
  <sheetFormatPr defaultColWidth="8.88671875" defaultRowHeight="13.2" x14ac:dyDescent="0.25"/>
  <cols>
    <col min="1" max="1" width="75.6640625" style="45" customWidth="1"/>
    <col min="2" max="2" width="7.109375" style="45" customWidth="1"/>
    <col min="3" max="16384" width="8.88671875" style="45"/>
  </cols>
  <sheetData>
    <row r="1" spans="1:2" ht="13.8" x14ac:dyDescent="0.25">
      <c r="A1" s="46" t="s">
        <v>0</v>
      </c>
      <c r="B1" s="46"/>
    </row>
    <row r="2" spans="1:2" ht="14.4" customHeight="1" x14ac:dyDescent="0.25">
      <c r="A2" s="94"/>
      <c r="B2" s="97"/>
    </row>
    <row r="3" spans="1:2" ht="27" customHeight="1" x14ac:dyDescent="0.25">
      <c r="A3" s="94" t="s">
        <v>1</v>
      </c>
      <c r="B3" s="97"/>
    </row>
    <row r="4" spans="1:2" ht="14.4" customHeight="1" x14ac:dyDescent="0.25">
      <c r="A4" s="94"/>
      <c r="B4" s="97"/>
    </row>
    <row r="5" spans="1:2" ht="33" customHeight="1" x14ac:dyDescent="0.25">
      <c r="A5" s="94" t="s">
        <v>2</v>
      </c>
      <c r="B5" s="97"/>
    </row>
    <row r="6" spans="1:2" ht="57.6" customHeight="1" x14ac:dyDescent="0.25">
      <c r="A6" s="94" t="s">
        <v>3</v>
      </c>
      <c r="B6" s="97"/>
    </row>
    <row r="7" spans="1:2" ht="13.8" thickBot="1" x14ac:dyDescent="0.3">
      <c r="A7" s="45" t="s">
        <v>4</v>
      </c>
    </row>
    <row r="8" spans="1:2" ht="13.8" thickBot="1" x14ac:dyDescent="0.3">
      <c r="A8" s="48" t="s">
        <v>5</v>
      </c>
      <c r="B8" s="49" t="s">
        <v>6</v>
      </c>
    </row>
    <row r="9" spans="1:2" ht="14.4" thickBot="1" x14ac:dyDescent="0.3">
      <c r="A9" s="50" t="s">
        <v>7</v>
      </c>
      <c r="B9" s="51">
        <v>3</v>
      </c>
    </row>
    <row r="10" spans="1:2" ht="14.4" thickBot="1" x14ac:dyDescent="0.3">
      <c r="A10" s="52" t="s">
        <v>8</v>
      </c>
      <c r="B10" s="53">
        <v>2</v>
      </c>
    </row>
    <row r="11" spans="1:2" ht="14.4" thickBot="1" x14ac:dyDescent="0.3">
      <c r="A11" s="54" t="s">
        <v>9</v>
      </c>
      <c r="B11" s="55">
        <v>1</v>
      </c>
    </row>
    <row r="12" spans="1:2" ht="14.4" thickBot="1" x14ac:dyDescent="0.3">
      <c r="A12" s="56" t="s">
        <v>10</v>
      </c>
      <c r="B12" s="57">
        <v>0</v>
      </c>
    </row>
    <row r="14" spans="1:2" ht="53.4" customHeight="1" x14ac:dyDescent="0.25">
      <c r="A14" s="58" t="s">
        <v>11</v>
      </c>
    </row>
    <row r="16" spans="1:2" ht="74.400000000000006" customHeight="1" x14ac:dyDescent="0.25">
      <c r="A16" s="59" t="s">
        <v>12</v>
      </c>
    </row>
    <row r="18" spans="1:2" ht="13.8" x14ac:dyDescent="0.25">
      <c r="A18" s="60" t="s">
        <v>13</v>
      </c>
    </row>
    <row r="19" spans="1:2" s="47" customFormat="1" ht="34.950000000000003" customHeight="1" x14ac:dyDescent="0.25">
      <c r="A19" s="93" t="s">
        <v>14</v>
      </c>
      <c r="B19" s="94"/>
    </row>
    <row r="20" spans="1:2" customFormat="1" ht="13.8" x14ac:dyDescent="0.25">
      <c r="A20" s="61" t="s">
        <v>15</v>
      </c>
    </row>
    <row r="21" spans="1:2" customFormat="1" ht="32.25" customHeight="1" x14ac:dyDescent="0.25">
      <c r="A21" s="95" t="s">
        <v>16</v>
      </c>
      <c r="B21" s="96"/>
    </row>
  </sheetData>
  <sheetProtection algorithmName="SHA-512" hashValue="XhwuebcB3uZQQGPQW99Wue4TYgVIF+0HjEWLC+LYKrZgc9utMerIKD5HauLKB7OpuzGK/9pP1PEr9ojEYh+SGQ==" saltValue="/T9azvgfcn9acb03a0NVRA==" spinCount="100000" sheet="1" objects="1" scenarios="1" selectLockedCells="1" selectUnlockedCells="1"/>
  <mergeCells count="7">
    <mergeCell ref="A19:B19"/>
    <mergeCell ref="A21:B21"/>
    <mergeCell ref="A2:B2"/>
    <mergeCell ref="A3:B3"/>
    <mergeCell ref="A4:B4"/>
    <mergeCell ref="A5:B5"/>
    <mergeCell ref="A6:B6"/>
  </mergeCells>
  <pageMargins left="0.70866141732283472" right="0.70866141732283472" top="0.74803149606299213" bottom="0.74803149606299213" header="0.31496062992125984" footer="0.31496062992125984"/>
  <pageSetup paperSize="9" orientation="portrait" r:id="rId1"/>
  <headerFooter>
    <oddHeader>&amp;L&amp;G&amp;RAfgedrukt: &amp;D</oddHeader>
    <oddFooter>&amp;L© Ingenieursbureau BeheerWijzer&amp;RBlad &amp;P van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65C0B-BA88-4C75-9057-1FB0CB018DBE}">
  <dimension ref="A1:D6"/>
  <sheetViews>
    <sheetView workbookViewId="0">
      <selection activeCell="H3" sqref="H3"/>
    </sheetView>
  </sheetViews>
  <sheetFormatPr defaultColWidth="8.88671875" defaultRowHeight="13.2" x14ac:dyDescent="0.25"/>
  <cols>
    <col min="1" max="1" width="19.5546875" style="62" customWidth="1"/>
    <col min="2" max="2" width="50" style="62" customWidth="1"/>
    <col min="3" max="3" width="15.6640625" style="62" customWidth="1"/>
    <col min="4" max="4" width="38.88671875" style="62" customWidth="1"/>
    <col min="5" max="16384" width="8.88671875" style="62"/>
  </cols>
  <sheetData>
    <row r="1" spans="1:4" x14ac:dyDescent="0.25">
      <c r="A1" s="63" t="s">
        <v>5</v>
      </c>
      <c r="B1" s="63" t="s">
        <v>17</v>
      </c>
      <c r="C1" s="63" t="s">
        <v>18</v>
      </c>
      <c r="D1" s="63" t="s">
        <v>19</v>
      </c>
    </row>
    <row r="2" spans="1:4" ht="27.6" x14ac:dyDescent="0.25">
      <c r="A2" s="64" t="s">
        <v>7</v>
      </c>
      <c r="B2" s="64" t="s">
        <v>20</v>
      </c>
      <c r="C2" s="64" t="s">
        <v>21</v>
      </c>
      <c r="D2" s="64" t="s">
        <v>22</v>
      </c>
    </row>
    <row r="3" spans="1:4" ht="41.4" x14ac:dyDescent="0.25">
      <c r="A3" s="65" t="s">
        <v>8</v>
      </c>
      <c r="B3" s="65" t="s">
        <v>23</v>
      </c>
      <c r="C3" s="65" t="s">
        <v>24</v>
      </c>
      <c r="D3" s="65" t="s">
        <v>25</v>
      </c>
    </row>
    <row r="4" spans="1:4" ht="41.4" x14ac:dyDescent="0.25">
      <c r="A4" s="66" t="s">
        <v>9</v>
      </c>
      <c r="B4" s="66" t="s">
        <v>26</v>
      </c>
      <c r="C4" s="66" t="s">
        <v>24</v>
      </c>
      <c r="D4" s="66" t="s">
        <v>27</v>
      </c>
    </row>
    <row r="5" spans="1:4" ht="55.2" x14ac:dyDescent="0.25">
      <c r="A5" s="67" t="s">
        <v>10</v>
      </c>
      <c r="B5" s="67" t="s">
        <v>28</v>
      </c>
      <c r="C5" s="67" t="s">
        <v>29</v>
      </c>
      <c r="D5" s="67" t="s">
        <v>30</v>
      </c>
    </row>
    <row r="6" spans="1:4" ht="26.4" x14ac:dyDescent="0.25">
      <c r="A6" s="68" t="s">
        <v>31</v>
      </c>
      <c r="B6" s="68" t="s">
        <v>32</v>
      </c>
      <c r="C6" s="69" t="s">
        <v>32</v>
      </c>
      <c r="D6" s="69" t="s">
        <v>33</v>
      </c>
    </row>
  </sheetData>
  <sheetProtection algorithmName="SHA-512" hashValue="DeNMmylVxU/mkDT3RMbX+yMGLgw8QQDa/Kjd1er0R+q18Y7VTi9W4BHnA8/ngZhA0p5n8rldRvgkZnLS7vR26g==" saltValue="cUXluSKjibM82qt3Fuwxhg==" spinCount="100000" sheet="1" objects="1" scenarios="1" selectLockedCells="1" selectUnlockedCells="1"/>
  <pageMargins left="0.70866141732283472" right="0.70866141732283472" top="0.74803149606299213" bottom="0.74803149606299213" header="0.31496062992125984" footer="0.31496062992125984"/>
  <pageSetup paperSize="9" orientation="portrait" r:id="rId1"/>
  <headerFooter>
    <oddHeader>&amp;L&amp;G&amp;RAfgedrukt: &amp;D</oddHeader>
    <oddFooter>&amp;L© Ingenieursbureau BeheerWijzer&amp;RBlad &amp;P van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B1E90-DBF3-4383-B469-073477F36B4F}">
  <sheetPr codeName="Blad1"/>
  <dimension ref="A1:C10"/>
  <sheetViews>
    <sheetView workbookViewId="0">
      <pane ySplit="1" topLeftCell="A2" activePane="bottomLeft" state="frozen"/>
      <selection pane="bottomLeft" activeCell="D1" sqref="D1"/>
    </sheetView>
  </sheetViews>
  <sheetFormatPr defaultColWidth="8.88671875" defaultRowHeight="13.2" x14ac:dyDescent="0.25"/>
  <cols>
    <col min="1" max="1" width="8.88671875" style="44"/>
    <col min="2" max="2" width="24.33203125" style="44" customWidth="1"/>
    <col min="3" max="3" width="81.6640625" style="44" customWidth="1"/>
    <col min="4" max="16384" width="8.88671875" style="44"/>
  </cols>
  <sheetData>
    <row r="1" spans="1:3" ht="13.8" x14ac:dyDescent="0.25">
      <c r="A1" s="70" t="s">
        <v>34</v>
      </c>
      <c r="B1" s="70" t="s">
        <v>35</v>
      </c>
      <c r="C1" s="71" t="s">
        <v>17</v>
      </c>
    </row>
    <row r="2" spans="1:3" ht="27.6" x14ac:dyDescent="0.25">
      <c r="A2" s="72">
        <v>1</v>
      </c>
      <c r="B2" s="72" t="s">
        <v>36</v>
      </c>
      <c r="C2" s="72" t="s">
        <v>37</v>
      </c>
    </row>
    <row r="3" spans="1:3" ht="41.4" x14ac:dyDescent="0.25">
      <c r="A3" s="72">
        <v>3</v>
      </c>
      <c r="B3" s="72" t="s">
        <v>38</v>
      </c>
      <c r="C3" s="72" t="s">
        <v>39</v>
      </c>
    </row>
    <row r="4" spans="1:3" ht="13.8" x14ac:dyDescent="0.25">
      <c r="A4" s="72">
        <v>2</v>
      </c>
      <c r="B4" s="72" t="s">
        <v>40</v>
      </c>
      <c r="C4" s="72" t="s">
        <v>41</v>
      </c>
    </row>
    <row r="5" spans="1:3" ht="27.6" x14ac:dyDescent="0.25">
      <c r="A5" s="72">
        <v>4</v>
      </c>
      <c r="B5" s="72" t="s">
        <v>42</v>
      </c>
      <c r="C5" s="72" t="s">
        <v>43</v>
      </c>
    </row>
    <row r="6" spans="1:3" ht="27.6" x14ac:dyDescent="0.25">
      <c r="A6" s="72">
        <v>5</v>
      </c>
      <c r="B6" s="72" t="s">
        <v>44</v>
      </c>
      <c r="C6" s="72" t="s">
        <v>45</v>
      </c>
    </row>
    <row r="7" spans="1:3" ht="41.4" x14ac:dyDescent="0.25">
      <c r="A7" s="72">
        <v>6</v>
      </c>
      <c r="B7" s="72" t="s">
        <v>46</v>
      </c>
      <c r="C7" s="72" t="s">
        <v>47</v>
      </c>
    </row>
    <row r="8" spans="1:3" ht="55.2" x14ac:dyDescent="0.25">
      <c r="A8" s="72">
        <v>7</v>
      </c>
      <c r="B8" s="72" t="s">
        <v>48</v>
      </c>
      <c r="C8" s="72" t="s">
        <v>49</v>
      </c>
    </row>
    <row r="9" spans="1:3" ht="27.6" x14ac:dyDescent="0.25">
      <c r="A9" s="73">
        <v>8</v>
      </c>
      <c r="B9" s="73" t="s">
        <v>50</v>
      </c>
      <c r="C9" s="72" t="s">
        <v>51</v>
      </c>
    </row>
    <row r="10" spans="1:3" ht="27.6" x14ac:dyDescent="0.25">
      <c r="A10" s="72">
        <v>9</v>
      </c>
      <c r="B10" s="72" t="s">
        <v>52</v>
      </c>
      <c r="C10" s="72" t="s">
        <v>53</v>
      </c>
    </row>
  </sheetData>
  <sheetProtection algorithmName="SHA-512" hashValue="4yR4qGrcghEyhYypAoy2JSojmxxZqSzs4RPrQINIw+bQCiTvwrMCujBf7EAvZoWHN1u3mDnI26BeeA9bPdqyzQ==" saltValue="w2KSIF3fkM2O0u7kg/pYeQ==" spinCount="100000" sheet="1" objects="1" scenarios="1" selectLockedCells="1" selectUnlockedCells="1"/>
  <pageMargins left="0.70866141732283472" right="0.70866141732283472" top="0.74803149606299213" bottom="0.74803149606299213" header="0.31496062992125984" footer="0.31496062992125984"/>
  <pageSetup paperSize="9" orientation="portrait" r:id="rId1"/>
  <headerFooter>
    <oddHeader>&amp;L&amp;G&amp;RAfgedrukt: &amp;D</oddHeader>
    <oddFooter>&amp;L© Ingenieursbureau BeheerWijzer&amp;RBlad &amp;P van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B7600-1D69-44C9-AB2B-89F940317371}">
  <sheetPr codeName="Blad2"/>
  <dimension ref="A1:E59"/>
  <sheetViews>
    <sheetView workbookViewId="0">
      <pane ySplit="1" topLeftCell="A2" activePane="bottomLeft" state="frozen"/>
      <selection pane="bottomLeft" activeCell="G59" sqref="G59"/>
    </sheetView>
  </sheetViews>
  <sheetFormatPr defaultColWidth="8.88671875" defaultRowHeight="13.2" x14ac:dyDescent="0.25"/>
  <cols>
    <col min="1" max="1" width="11.6640625" style="44" customWidth="1"/>
    <col min="2" max="2" width="20.5546875" style="44" customWidth="1"/>
    <col min="3" max="3" width="7.33203125" style="44" customWidth="1"/>
    <col min="4" max="4" width="29.5546875" style="44" customWidth="1"/>
    <col min="5" max="5" width="57.5546875" style="44" customWidth="1"/>
    <col min="6" max="16384" width="8.88671875" style="44"/>
  </cols>
  <sheetData>
    <row r="1" spans="1:5" ht="27.6" x14ac:dyDescent="0.25">
      <c r="A1" s="74" t="s">
        <v>54</v>
      </c>
      <c r="B1" s="74" t="s">
        <v>55</v>
      </c>
      <c r="C1" s="74" t="s">
        <v>56</v>
      </c>
      <c r="D1" s="74" t="s">
        <v>57</v>
      </c>
      <c r="E1" s="74" t="s">
        <v>58</v>
      </c>
    </row>
    <row r="2" spans="1:5" ht="27.6" x14ac:dyDescent="0.25">
      <c r="A2" s="73">
        <v>1</v>
      </c>
      <c r="B2" s="72" t="s">
        <v>36</v>
      </c>
      <c r="C2" s="73">
        <v>1</v>
      </c>
      <c r="D2" s="72" t="s">
        <v>59</v>
      </c>
      <c r="E2" s="72" t="s">
        <v>60</v>
      </c>
    </row>
    <row r="3" spans="1:5" ht="27.6" x14ac:dyDescent="0.25">
      <c r="A3" s="73"/>
      <c r="B3" s="72"/>
      <c r="C3" s="73">
        <v>2</v>
      </c>
      <c r="D3" s="72" t="s">
        <v>61</v>
      </c>
      <c r="E3" s="72" t="s">
        <v>62</v>
      </c>
    </row>
    <row r="4" spans="1:5" ht="13.8" x14ac:dyDescent="0.25">
      <c r="A4" s="73"/>
      <c r="B4" s="72"/>
      <c r="C4" s="73">
        <v>3</v>
      </c>
      <c r="D4" s="72" t="s">
        <v>63</v>
      </c>
      <c r="E4" s="72" t="s">
        <v>64</v>
      </c>
    </row>
    <row r="5" spans="1:5" ht="27.6" x14ac:dyDescent="0.25">
      <c r="A5" s="73"/>
      <c r="B5" s="72"/>
      <c r="C5" s="73">
        <v>4</v>
      </c>
      <c r="D5" s="72" t="s">
        <v>65</v>
      </c>
      <c r="E5" s="72" t="s">
        <v>66</v>
      </c>
    </row>
    <row r="6" spans="1:5" ht="27.6" x14ac:dyDescent="0.25">
      <c r="A6" s="73"/>
      <c r="B6" s="72"/>
      <c r="C6" s="73">
        <v>5</v>
      </c>
      <c r="D6" s="72" t="s">
        <v>67</v>
      </c>
      <c r="E6" s="72" t="s">
        <v>68</v>
      </c>
    </row>
    <row r="7" spans="1:5" ht="41.4" x14ac:dyDescent="0.25">
      <c r="A7" s="73"/>
      <c r="B7" s="72"/>
      <c r="C7" s="73">
        <v>6</v>
      </c>
      <c r="D7" s="72" t="s">
        <v>69</v>
      </c>
      <c r="E7" s="72" t="s">
        <v>70</v>
      </c>
    </row>
    <row r="8" spans="1:5" ht="27.6" x14ac:dyDescent="0.25">
      <c r="A8" s="73">
        <v>2</v>
      </c>
      <c r="B8" s="72" t="s">
        <v>40</v>
      </c>
      <c r="C8" s="73">
        <v>1</v>
      </c>
      <c r="D8" s="72" t="s">
        <v>71</v>
      </c>
      <c r="E8" s="72" t="s">
        <v>72</v>
      </c>
    </row>
    <row r="9" spans="1:5" ht="55.2" x14ac:dyDescent="0.25">
      <c r="A9" s="73"/>
      <c r="B9" s="72"/>
      <c r="C9" s="73">
        <v>2</v>
      </c>
      <c r="D9" s="72" t="s">
        <v>73</v>
      </c>
      <c r="E9" s="72" t="s">
        <v>74</v>
      </c>
    </row>
    <row r="10" spans="1:5" ht="41.4" x14ac:dyDescent="0.25">
      <c r="A10" s="73"/>
      <c r="B10" s="72"/>
      <c r="C10" s="73">
        <v>3</v>
      </c>
      <c r="D10" s="72" t="s">
        <v>75</v>
      </c>
      <c r="E10" s="72" t="s">
        <v>76</v>
      </c>
    </row>
    <row r="11" spans="1:5" ht="27.6" x14ac:dyDescent="0.25">
      <c r="A11" s="73">
        <v>3</v>
      </c>
      <c r="B11" s="72" t="s">
        <v>38</v>
      </c>
      <c r="C11" s="73">
        <v>1</v>
      </c>
      <c r="D11" s="72" t="s">
        <v>77</v>
      </c>
      <c r="E11" s="72" t="s">
        <v>78</v>
      </c>
    </row>
    <row r="12" spans="1:5" ht="27.6" x14ac:dyDescent="0.25">
      <c r="A12" s="73"/>
      <c r="B12" s="72"/>
      <c r="C12" s="73">
        <v>2</v>
      </c>
      <c r="D12" s="72" t="s">
        <v>79</v>
      </c>
      <c r="E12" s="72" t="s">
        <v>80</v>
      </c>
    </row>
    <row r="13" spans="1:5" ht="27.6" x14ac:dyDescent="0.25">
      <c r="A13" s="73"/>
      <c r="B13" s="72"/>
      <c r="C13" s="73">
        <v>3</v>
      </c>
      <c r="D13" s="72" t="s">
        <v>81</v>
      </c>
      <c r="E13" s="72" t="s">
        <v>82</v>
      </c>
    </row>
    <row r="14" spans="1:5" ht="41.4" x14ac:dyDescent="0.25">
      <c r="A14" s="73"/>
      <c r="B14" s="72"/>
      <c r="C14" s="73">
        <v>4</v>
      </c>
      <c r="D14" s="72" t="s">
        <v>83</v>
      </c>
      <c r="E14" s="72" t="s">
        <v>84</v>
      </c>
    </row>
    <row r="15" spans="1:5" ht="41.4" x14ac:dyDescent="0.25">
      <c r="A15" s="73"/>
      <c r="B15" s="72"/>
      <c r="C15" s="73">
        <v>5</v>
      </c>
      <c r="D15" s="72" t="s">
        <v>85</v>
      </c>
      <c r="E15" s="72" t="s">
        <v>86</v>
      </c>
    </row>
    <row r="16" spans="1:5" ht="41.4" x14ac:dyDescent="0.25">
      <c r="A16" s="73"/>
      <c r="B16" s="72"/>
      <c r="C16" s="73">
        <v>6</v>
      </c>
      <c r="D16" s="72" t="s">
        <v>87</v>
      </c>
      <c r="E16" s="72" t="s">
        <v>88</v>
      </c>
    </row>
    <row r="17" spans="1:5" ht="69" x14ac:dyDescent="0.25">
      <c r="A17" s="73">
        <v>4</v>
      </c>
      <c r="B17" s="72" t="s">
        <v>42</v>
      </c>
      <c r="C17" s="73">
        <v>1</v>
      </c>
      <c r="D17" s="72" t="s">
        <v>89</v>
      </c>
      <c r="E17" s="72" t="s">
        <v>90</v>
      </c>
    </row>
    <row r="18" spans="1:5" ht="27.6" x14ac:dyDescent="0.25">
      <c r="A18" s="73"/>
      <c r="B18" s="72"/>
      <c r="C18" s="73">
        <v>2</v>
      </c>
      <c r="D18" s="72" t="s">
        <v>91</v>
      </c>
      <c r="E18" s="72" t="s">
        <v>92</v>
      </c>
    </row>
    <row r="19" spans="1:5" ht="41.4" x14ac:dyDescent="0.25">
      <c r="A19" s="73"/>
      <c r="B19" s="72"/>
      <c r="C19" s="73">
        <v>3</v>
      </c>
      <c r="D19" s="72" t="s">
        <v>93</v>
      </c>
      <c r="E19" s="72" t="s">
        <v>94</v>
      </c>
    </row>
    <row r="20" spans="1:5" ht="27.6" x14ac:dyDescent="0.25">
      <c r="A20" s="73"/>
      <c r="B20" s="72"/>
      <c r="C20" s="73">
        <v>4</v>
      </c>
      <c r="D20" s="72" t="s">
        <v>95</v>
      </c>
      <c r="E20" s="72" t="s">
        <v>96</v>
      </c>
    </row>
    <row r="21" spans="1:5" ht="27.6" x14ac:dyDescent="0.25">
      <c r="A21" s="73"/>
      <c r="B21" s="72"/>
      <c r="C21" s="73">
        <v>5</v>
      </c>
      <c r="D21" s="72" t="s">
        <v>97</v>
      </c>
      <c r="E21" s="72" t="s">
        <v>98</v>
      </c>
    </row>
    <row r="22" spans="1:5" ht="27.6" x14ac:dyDescent="0.25">
      <c r="A22" s="73"/>
      <c r="B22" s="72"/>
      <c r="C22" s="73">
        <v>6</v>
      </c>
      <c r="D22" s="72" t="s">
        <v>99</v>
      </c>
      <c r="E22" s="72" t="s">
        <v>100</v>
      </c>
    </row>
    <row r="23" spans="1:5" ht="27.6" x14ac:dyDescent="0.25">
      <c r="A23" s="73"/>
      <c r="B23" s="72"/>
      <c r="C23" s="73">
        <v>7</v>
      </c>
      <c r="D23" s="72" t="s">
        <v>101</v>
      </c>
      <c r="E23" s="72" t="s">
        <v>102</v>
      </c>
    </row>
    <row r="24" spans="1:5" ht="27.6" x14ac:dyDescent="0.25">
      <c r="A24" s="73"/>
      <c r="B24" s="72"/>
      <c r="C24" s="73">
        <v>8</v>
      </c>
      <c r="D24" s="72" t="s">
        <v>103</v>
      </c>
      <c r="E24" s="72" t="s">
        <v>104</v>
      </c>
    </row>
    <row r="25" spans="1:5" ht="27.6" x14ac:dyDescent="0.25">
      <c r="A25" s="73">
        <v>5</v>
      </c>
      <c r="B25" s="72" t="s">
        <v>44</v>
      </c>
      <c r="C25" s="73">
        <v>1</v>
      </c>
      <c r="D25" s="72" t="s">
        <v>105</v>
      </c>
      <c r="E25" s="72" t="s">
        <v>106</v>
      </c>
    </row>
    <row r="26" spans="1:5" ht="41.4" x14ac:dyDescent="0.25">
      <c r="A26" s="73"/>
      <c r="B26" s="72"/>
      <c r="C26" s="73">
        <v>2</v>
      </c>
      <c r="D26" s="72" t="s">
        <v>107</v>
      </c>
      <c r="E26" s="72" t="s">
        <v>108</v>
      </c>
    </row>
    <row r="27" spans="1:5" ht="41.4" x14ac:dyDescent="0.25">
      <c r="A27" s="73"/>
      <c r="B27" s="72"/>
      <c r="C27" s="73">
        <v>3</v>
      </c>
      <c r="D27" s="72" t="s">
        <v>109</v>
      </c>
      <c r="E27" s="72" t="s">
        <v>110</v>
      </c>
    </row>
    <row r="28" spans="1:5" ht="27.6" x14ac:dyDescent="0.25">
      <c r="A28" s="73"/>
      <c r="B28" s="72"/>
      <c r="C28" s="73">
        <v>4</v>
      </c>
      <c r="D28" s="72" t="s">
        <v>111</v>
      </c>
      <c r="E28" s="72" t="s">
        <v>112</v>
      </c>
    </row>
    <row r="29" spans="1:5" ht="27.6" x14ac:dyDescent="0.25">
      <c r="A29" s="73"/>
      <c r="B29" s="72"/>
      <c r="C29" s="73">
        <v>5</v>
      </c>
      <c r="D29" s="72" t="s">
        <v>113</v>
      </c>
      <c r="E29" s="72" t="s">
        <v>114</v>
      </c>
    </row>
    <row r="30" spans="1:5" ht="27.6" x14ac:dyDescent="0.25">
      <c r="A30" s="73"/>
      <c r="B30" s="72"/>
      <c r="C30" s="73">
        <v>6</v>
      </c>
      <c r="D30" s="72" t="s">
        <v>115</v>
      </c>
      <c r="E30" s="72" t="s">
        <v>116</v>
      </c>
    </row>
    <row r="31" spans="1:5" ht="27.6" x14ac:dyDescent="0.25">
      <c r="A31" s="73"/>
      <c r="B31" s="72"/>
      <c r="C31" s="73">
        <v>7</v>
      </c>
      <c r="D31" s="72" t="s">
        <v>117</v>
      </c>
      <c r="E31" s="72" t="s">
        <v>118</v>
      </c>
    </row>
    <row r="32" spans="1:5" ht="69" x14ac:dyDescent="0.25">
      <c r="A32" s="73"/>
      <c r="B32" s="72"/>
      <c r="C32" s="73">
        <v>8</v>
      </c>
      <c r="D32" s="72" t="s">
        <v>119</v>
      </c>
      <c r="E32" s="72" t="s">
        <v>120</v>
      </c>
    </row>
    <row r="33" spans="1:5" ht="27.6" x14ac:dyDescent="0.25">
      <c r="A33" s="73"/>
      <c r="B33" s="72"/>
      <c r="C33" s="73">
        <v>9</v>
      </c>
      <c r="D33" s="72" t="s">
        <v>121</v>
      </c>
      <c r="E33" s="72" t="s">
        <v>122</v>
      </c>
    </row>
    <row r="34" spans="1:5" ht="124.2" x14ac:dyDescent="0.25">
      <c r="A34" s="73"/>
      <c r="B34" s="72"/>
      <c r="C34" s="73">
        <v>10</v>
      </c>
      <c r="D34" s="72" t="s">
        <v>123</v>
      </c>
      <c r="E34" s="72" t="s">
        <v>124</v>
      </c>
    </row>
    <row r="35" spans="1:5" ht="41.4" x14ac:dyDescent="0.25">
      <c r="A35" s="73"/>
      <c r="B35" s="72"/>
      <c r="C35" s="73">
        <v>11</v>
      </c>
      <c r="D35" s="72" t="s">
        <v>125</v>
      </c>
      <c r="E35" s="72" t="s">
        <v>126</v>
      </c>
    </row>
    <row r="36" spans="1:5" ht="27.6" x14ac:dyDescent="0.25">
      <c r="A36" s="73"/>
      <c r="B36" s="72"/>
      <c r="C36" s="73">
        <v>12</v>
      </c>
      <c r="D36" s="72" t="s">
        <v>127</v>
      </c>
      <c r="E36" s="72" t="s">
        <v>128</v>
      </c>
    </row>
    <row r="37" spans="1:5" ht="55.2" x14ac:dyDescent="0.25">
      <c r="A37" s="73"/>
      <c r="B37" s="72"/>
      <c r="C37" s="73">
        <v>13</v>
      </c>
      <c r="D37" s="72" t="s">
        <v>129</v>
      </c>
      <c r="E37" s="72" t="s">
        <v>130</v>
      </c>
    </row>
    <row r="38" spans="1:5" ht="27.6" x14ac:dyDescent="0.25">
      <c r="A38" s="73"/>
      <c r="B38" s="72"/>
      <c r="C38" s="73">
        <v>14</v>
      </c>
      <c r="D38" s="72" t="s">
        <v>131</v>
      </c>
      <c r="E38" s="72" t="s">
        <v>132</v>
      </c>
    </row>
    <row r="39" spans="1:5" ht="27.6" x14ac:dyDescent="0.25">
      <c r="A39" s="73"/>
      <c r="B39" s="72"/>
      <c r="C39" s="73">
        <v>15</v>
      </c>
      <c r="D39" s="72" t="s">
        <v>133</v>
      </c>
      <c r="E39" s="72" t="s">
        <v>134</v>
      </c>
    </row>
    <row r="40" spans="1:5" ht="82.8" x14ac:dyDescent="0.25">
      <c r="A40" s="73"/>
      <c r="B40" s="72"/>
      <c r="C40" s="73">
        <v>16</v>
      </c>
      <c r="D40" s="72" t="s">
        <v>135</v>
      </c>
      <c r="E40" s="72" t="s">
        <v>136</v>
      </c>
    </row>
    <row r="41" spans="1:5" ht="27.6" x14ac:dyDescent="0.25">
      <c r="A41" s="73"/>
      <c r="B41" s="72"/>
      <c r="C41" s="73">
        <v>17</v>
      </c>
      <c r="D41" s="72" t="s">
        <v>137</v>
      </c>
      <c r="E41" s="72" t="s">
        <v>138</v>
      </c>
    </row>
    <row r="42" spans="1:5" ht="55.2" x14ac:dyDescent="0.25">
      <c r="A42" s="73">
        <v>6</v>
      </c>
      <c r="B42" s="72" t="s">
        <v>46</v>
      </c>
      <c r="C42" s="73">
        <v>1</v>
      </c>
      <c r="D42" s="72" t="s">
        <v>139</v>
      </c>
      <c r="E42" s="72" t="s">
        <v>140</v>
      </c>
    </row>
    <row r="43" spans="1:5" ht="41.4" x14ac:dyDescent="0.25">
      <c r="A43" s="73"/>
      <c r="B43" s="72"/>
      <c r="C43" s="73">
        <v>2</v>
      </c>
      <c r="D43" s="72" t="s">
        <v>141</v>
      </c>
      <c r="E43" s="72" t="s">
        <v>142</v>
      </c>
    </row>
    <row r="44" spans="1:5" ht="41.4" x14ac:dyDescent="0.25">
      <c r="A44" s="73"/>
      <c r="B44" s="72"/>
      <c r="C44" s="73">
        <v>3</v>
      </c>
      <c r="D44" s="72" t="s">
        <v>143</v>
      </c>
      <c r="E44" s="72" t="s">
        <v>144</v>
      </c>
    </row>
    <row r="45" spans="1:5" ht="27.6" x14ac:dyDescent="0.25">
      <c r="A45" s="73"/>
      <c r="B45" s="72"/>
      <c r="C45" s="73">
        <v>4</v>
      </c>
      <c r="D45" s="72" t="s">
        <v>145</v>
      </c>
      <c r="E45" s="72" t="s">
        <v>146</v>
      </c>
    </row>
    <row r="46" spans="1:5" ht="13.8" x14ac:dyDescent="0.25">
      <c r="A46" s="73"/>
      <c r="B46" s="72"/>
      <c r="C46" s="73">
        <v>5</v>
      </c>
      <c r="D46" s="72" t="s">
        <v>147</v>
      </c>
      <c r="E46" s="72" t="s">
        <v>148</v>
      </c>
    </row>
    <row r="47" spans="1:5" ht="69" x14ac:dyDescent="0.25">
      <c r="A47" s="73">
        <v>7</v>
      </c>
      <c r="B47" s="73" t="s">
        <v>48</v>
      </c>
      <c r="C47" s="73">
        <v>1</v>
      </c>
      <c r="D47" s="72" t="s">
        <v>149</v>
      </c>
      <c r="E47" s="72" t="s">
        <v>150</v>
      </c>
    </row>
    <row r="48" spans="1:5" ht="82.8" x14ac:dyDescent="0.25">
      <c r="A48" s="73"/>
      <c r="B48" s="73"/>
      <c r="C48" s="73">
        <v>2</v>
      </c>
      <c r="D48" s="72" t="s">
        <v>151</v>
      </c>
      <c r="E48" s="72" t="s">
        <v>152</v>
      </c>
    </row>
    <row r="49" spans="1:5" ht="55.2" x14ac:dyDescent="0.25">
      <c r="A49" s="73"/>
      <c r="B49" s="73"/>
      <c r="C49" s="73">
        <v>4</v>
      </c>
      <c r="D49" s="72" t="s">
        <v>153</v>
      </c>
      <c r="E49" s="72" t="s">
        <v>154</v>
      </c>
    </row>
    <row r="50" spans="1:5" ht="27.6" x14ac:dyDescent="0.25">
      <c r="A50" s="73"/>
      <c r="B50" s="73"/>
      <c r="C50" s="73">
        <v>5</v>
      </c>
      <c r="D50" s="72" t="s">
        <v>155</v>
      </c>
      <c r="E50" s="72" t="s">
        <v>156</v>
      </c>
    </row>
    <row r="51" spans="1:5" ht="41.4" x14ac:dyDescent="0.25">
      <c r="A51" s="73">
        <v>8</v>
      </c>
      <c r="B51" s="72" t="s">
        <v>50</v>
      </c>
      <c r="C51" s="73">
        <v>1</v>
      </c>
      <c r="D51" s="72" t="s">
        <v>157</v>
      </c>
      <c r="E51" s="72" t="s">
        <v>158</v>
      </c>
    </row>
    <row r="52" spans="1:5" ht="41.4" x14ac:dyDescent="0.25">
      <c r="A52" s="73"/>
      <c r="B52" s="72"/>
      <c r="C52" s="73">
        <v>2</v>
      </c>
      <c r="D52" s="72" t="s">
        <v>159</v>
      </c>
      <c r="E52" s="72" t="s">
        <v>160</v>
      </c>
    </row>
    <row r="53" spans="1:5" ht="41.4" x14ac:dyDescent="0.25">
      <c r="A53" s="73"/>
      <c r="B53" s="72"/>
      <c r="C53" s="73">
        <v>3</v>
      </c>
      <c r="D53" s="72" t="s">
        <v>161</v>
      </c>
      <c r="E53" s="72" t="s">
        <v>162</v>
      </c>
    </row>
    <row r="54" spans="1:5" ht="27.6" x14ac:dyDescent="0.25">
      <c r="A54" s="73"/>
      <c r="B54" s="72"/>
      <c r="C54" s="73">
        <v>4</v>
      </c>
      <c r="D54" s="72" t="s">
        <v>163</v>
      </c>
      <c r="E54" s="72" t="s">
        <v>164</v>
      </c>
    </row>
    <row r="55" spans="1:5" ht="27.6" x14ac:dyDescent="0.25">
      <c r="A55" s="73">
        <v>9</v>
      </c>
      <c r="B55" s="72" t="s">
        <v>52</v>
      </c>
      <c r="C55" s="73">
        <v>1</v>
      </c>
      <c r="D55" s="72" t="s">
        <v>165</v>
      </c>
      <c r="E55" s="72" t="s">
        <v>166</v>
      </c>
    </row>
    <row r="56" spans="1:5" ht="27.6" x14ac:dyDescent="0.25">
      <c r="A56" s="73"/>
      <c r="B56" s="72"/>
      <c r="C56" s="73">
        <v>2</v>
      </c>
      <c r="D56" s="72" t="s">
        <v>167</v>
      </c>
      <c r="E56" s="72" t="s">
        <v>168</v>
      </c>
    </row>
    <row r="57" spans="1:5" ht="27.6" x14ac:dyDescent="0.25">
      <c r="A57" s="73"/>
      <c r="B57" s="72"/>
      <c r="C57" s="73">
        <v>3</v>
      </c>
      <c r="D57" s="72" t="s">
        <v>169</v>
      </c>
      <c r="E57" s="72" t="s">
        <v>170</v>
      </c>
    </row>
    <row r="58" spans="1:5" ht="27.6" x14ac:dyDescent="0.25">
      <c r="A58" s="73"/>
      <c r="B58" s="72"/>
      <c r="C58" s="73">
        <v>4</v>
      </c>
      <c r="D58" s="72" t="s">
        <v>171</v>
      </c>
      <c r="E58" s="72" t="s">
        <v>172</v>
      </c>
    </row>
    <row r="59" spans="1:5" ht="27.6" x14ac:dyDescent="0.25">
      <c r="A59" s="73"/>
      <c r="B59" s="72"/>
      <c r="C59" s="73">
        <v>5</v>
      </c>
      <c r="D59" s="72" t="s">
        <v>173</v>
      </c>
      <c r="E59" s="72" t="s">
        <v>174</v>
      </c>
    </row>
  </sheetData>
  <sheetProtection algorithmName="SHA-512" hashValue="qtSz3mEQxHyyWAfz9Rj0Y0QHFtcGl6syubX4VLWJvdCbgrwqE7tvuB7ZYGV4Pi+Rw0cOBwvHjKENmguiMBxjCQ==" saltValue="lR1UuWm+n8ORv2L24dcy3Q==" spinCount="100000" sheet="1" objects="1" scenarios="1" selectLockedCells="1" selectUnlockedCells="1"/>
  <pageMargins left="0.70866141732283472" right="0.70866141732283472" top="0.74803149606299213" bottom="0.74803149606299213" header="0.31496062992125984" footer="0.31496062992125984"/>
  <pageSetup paperSize="9" orientation="portrait" r:id="rId1"/>
  <headerFooter>
    <oddHeader>&amp;L&amp;G&amp;RAfgedrukt: &amp;D</oddHeader>
    <oddFooter>&amp;L© Ingenieursbureau BeheerWijzer&amp;RBlad &amp;P van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3"/>
  <dimension ref="A1:T139"/>
  <sheetViews>
    <sheetView tabSelected="1" zoomScale="115" zoomScaleNormal="115" workbookViewId="0">
      <pane ySplit="1" topLeftCell="A2" activePane="bottomLeft" state="frozen"/>
      <selection pane="bottomLeft" activeCell="J4" sqref="J4"/>
    </sheetView>
  </sheetViews>
  <sheetFormatPr defaultColWidth="8.6640625" defaultRowHeight="13.2" x14ac:dyDescent="0.25"/>
  <cols>
    <col min="1" max="1" width="3.33203125" style="2" customWidth="1"/>
    <col min="2" max="2" width="2.33203125" style="2" customWidth="1"/>
    <col min="3" max="3" width="3.33203125" style="2" customWidth="1"/>
    <col min="4" max="4" width="5.33203125" style="2" customWidth="1"/>
    <col min="5" max="5" width="6.44140625" style="1" customWidth="1"/>
    <col min="6" max="6" width="7.33203125" style="1" customWidth="1"/>
    <col min="7" max="7" width="42.44140625" style="1" customWidth="1"/>
    <col min="8" max="8" width="13.6640625" style="19" customWidth="1"/>
    <col min="9" max="9" width="11.33203125" style="1" customWidth="1"/>
    <col min="10" max="13" width="25.33203125" style="1" customWidth="1"/>
    <col min="14" max="14" width="19.6640625" style="85" customWidth="1"/>
    <col min="15" max="15" width="10.6640625" style="1" bestFit="1" customWidth="1"/>
    <col min="16" max="16" width="10.6640625" style="1" customWidth="1"/>
    <col min="17" max="19" width="8.6640625" style="1"/>
    <col min="21" max="16384" width="8.6640625" style="1"/>
  </cols>
  <sheetData>
    <row r="1" spans="1:14" ht="22.8" x14ac:dyDescent="0.25">
      <c r="A1" s="23" t="s">
        <v>175</v>
      </c>
      <c r="B1" s="23"/>
      <c r="C1" s="23"/>
      <c r="D1" s="23" t="s">
        <v>176</v>
      </c>
      <c r="E1" s="23" t="s">
        <v>177</v>
      </c>
      <c r="F1" s="24" t="s">
        <v>178</v>
      </c>
      <c r="G1" s="24" t="s">
        <v>179</v>
      </c>
      <c r="H1" s="77" t="s">
        <v>180</v>
      </c>
      <c r="I1" s="77" t="s">
        <v>181</v>
      </c>
      <c r="J1" s="24" t="s">
        <v>182</v>
      </c>
      <c r="K1" s="24" t="s">
        <v>183</v>
      </c>
      <c r="L1" s="24" t="s">
        <v>183</v>
      </c>
      <c r="M1" s="24" t="s">
        <v>184</v>
      </c>
      <c r="N1" s="83" t="s">
        <v>185</v>
      </c>
    </row>
    <row r="2" spans="1:14" x14ac:dyDescent="0.25">
      <c r="A2" s="25">
        <v>1</v>
      </c>
      <c r="B2" s="25" t="s">
        <v>36</v>
      </c>
      <c r="C2" s="25"/>
      <c r="D2" s="25"/>
      <c r="E2" s="26"/>
      <c r="F2" s="26"/>
      <c r="G2" s="27"/>
      <c r="H2" s="88"/>
      <c r="I2" s="75"/>
      <c r="J2" s="86"/>
      <c r="K2" s="86"/>
      <c r="L2" s="86"/>
      <c r="M2" s="86"/>
      <c r="N2" s="87"/>
    </row>
    <row r="3" spans="1:14" ht="13.8" x14ac:dyDescent="0.25">
      <c r="A3" s="25"/>
      <c r="B3" s="25"/>
      <c r="C3" s="25">
        <v>6</v>
      </c>
      <c r="D3" s="25" t="s">
        <v>69</v>
      </c>
      <c r="E3" s="26"/>
      <c r="F3" s="26"/>
      <c r="G3" s="27"/>
      <c r="H3" s="89"/>
      <c r="I3" s="75"/>
      <c r="J3" s="92"/>
      <c r="K3" s="86"/>
      <c r="L3" s="86"/>
      <c r="M3" s="86"/>
      <c r="N3" s="87"/>
    </row>
    <row r="4" spans="1:14" ht="66" x14ac:dyDescent="0.25">
      <c r="A4" s="25"/>
      <c r="B4" s="25"/>
      <c r="C4" s="25"/>
      <c r="D4" s="25"/>
      <c r="E4" s="26" t="s">
        <v>186</v>
      </c>
      <c r="F4" s="26">
        <v>10151</v>
      </c>
      <c r="G4" s="27" t="s">
        <v>187</v>
      </c>
      <c r="H4" s="89" t="s">
        <v>188</v>
      </c>
      <c r="I4" s="75">
        <v>10</v>
      </c>
      <c r="J4" s="22" t="s">
        <v>31</v>
      </c>
      <c r="K4" s="28" t="str">
        <f>IF(J4&lt;&gt;"",VLOOKUP(J4,Basisgegevens!$C$2:$F$6,2,FALSE),"")</f>
        <v>Maak een keuze in de kolom fase</v>
      </c>
      <c r="L4" s="28" t="str">
        <f>IF(J4&lt;&gt;"",VLOOKUP(J4,Basisgegevens!$C$2:$F$6,3,FALSE),"")</f>
        <v>Maak een keuze in de kolom fase</v>
      </c>
      <c r="M4" s="28" t="str">
        <f>IF(J4&lt;&gt;"",VLOOKUP(J4,Basisgegevens!$C$2:$F$6,4,FALSE),"")</f>
        <v>Maak een keuze in de kolom 'Antwoord fase'</v>
      </c>
      <c r="N4" s="84" t="str">
        <f>IF(J4=Basisgegevens!$C$3,$I4*Basisgegevens!$G$3,IF(J4=Basisgegevens!$C$4,$I4*Basisgegevens!$G$4,IF(J4=Basisgegevens!$C$5,$I4*Basisgegevens!$G$5,IF(J4=Basisgegevens!$C$6,$I4*Basisgegevens!$G$6,"0"))))</f>
        <v>0</v>
      </c>
    </row>
    <row r="5" spans="1:14" x14ac:dyDescent="0.25">
      <c r="A5" s="25">
        <v>2</v>
      </c>
      <c r="B5" s="25" t="s">
        <v>189</v>
      </c>
      <c r="C5" s="25"/>
      <c r="D5" s="25"/>
      <c r="E5" s="26"/>
      <c r="F5" s="26"/>
      <c r="G5" s="27"/>
      <c r="H5" s="88"/>
      <c r="I5" s="75"/>
      <c r="J5" s="86"/>
      <c r="K5" s="86"/>
      <c r="L5" s="86"/>
      <c r="M5" s="86"/>
      <c r="N5" s="87"/>
    </row>
    <row r="6" spans="1:14" ht="13.8" x14ac:dyDescent="0.25">
      <c r="A6" s="25"/>
      <c r="B6" s="25"/>
      <c r="C6" s="25">
        <v>2</v>
      </c>
      <c r="D6" s="25" t="s">
        <v>73</v>
      </c>
      <c r="E6" s="26"/>
      <c r="F6" s="26"/>
      <c r="G6" s="27"/>
      <c r="H6" s="88"/>
      <c r="I6" s="75"/>
      <c r="J6" s="92"/>
      <c r="K6" s="86"/>
      <c r="L6" s="86"/>
      <c r="M6" s="86"/>
      <c r="N6" s="87"/>
    </row>
    <row r="7" spans="1:14" ht="79.2" x14ac:dyDescent="0.25">
      <c r="A7" s="25"/>
      <c r="B7" s="25"/>
      <c r="C7" s="25"/>
      <c r="D7" s="25"/>
      <c r="E7" s="26" t="s">
        <v>190</v>
      </c>
      <c r="F7" s="26">
        <v>10116</v>
      </c>
      <c r="G7" s="27" t="s">
        <v>191</v>
      </c>
      <c r="H7" s="88" t="s">
        <v>188</v>
      </c>
      <c r="I7" s="75">
        <v>5</v>
      </c>
      <c r="J7" s="22" t="s">
        <v>31</v>
      </c>
      <c r="K7" s="28" t="str">
        <f>IF(J7&lt;&gt;"",VLOOKUP(J7,Basisgegevens!$C$2:$F$6,2,FALSE),"")</f>
        <v>Maak een keuze in de kolom fase</v>
      </c>
      <c r="L7" s="28" t="str">
        <f>IF(J7&lt;&gt;"",VLOOKUP(J7,Basisgegevens!$C$2:$F$6,3,FALSE),"")</f>
        <v>Maak een keuze in de kolom fase</v>
      </c>
      <c r="M7" s="28" t="str">
        <f>IF(J7&lt;&gt;"",VLOOKUP(J7,Basisgegevens!$C$2:$F$6,4,FALSE),"")</f>
        <v>Maak een keuze in de kolom 'Antwoord fase'</v>
      </c>
      <c r="N7" s="84" t="str">
        <f>IF(J7=Basisgegevens!$C$3,$I7*Basisgegevens!$G$3,IF(J7=Basisgegevens!$C$4,$I7*Basisgegevens!$G$4,IF(J7=Basisgegevens!$C$5,$I7*Basisgegevens!$G$5,IF(J7=Basisgegevens!$C$6,$I7*Basisgegevens!$G$6,"0"))))</f>
        <v>0</v>
      </c>
    </row>
    <row r="8" spans="1:14" ht="13.8" x14ac:dyDescent="0.25">
      <c r="A8" s="25"/>
      <c r="B8" s="25"/>
      <c r="C8" s="25">
        <v>3</v>
      </c>
      <c r="D8" s="25" t="s">
        <v>75</v>
      </c>
      <c r="E8" s="26"/>
      <c r="F8" s="26"/>
      <c r="G8" s="27"/>
      <c r="H8" s="88"/>
      <c r="I8" s="75"/>
      <c r="J8" s="92"/>
      <c r="K8" s="86"/>
      <c r="L8" s="86"/>
      <c r="M8" s="86"/>
      <c r="N8" s="87"/>
    </row>
    <row r="9" spans="1:14" ht="66" x14ac:dyDescent="0.25">
      <c r="A9" s="25"/>
      <c r="B9" s="25"/>
      <c r="C9" s="25"/>
      <c r="D9" s="25"/>
      <c r="E9" s="26" t="s">
        <v>192</v>
      </c>
      <c r="F9" s="26">
        <v>1972</v>
      </c>
      <c r="G9" s="27" t="s">
        <v>193</v>
      </c>
      <c r="H9" s="88" t="s">
        <v>194</v>
      </c>
      <c r="I9" s="75">
        <v>10</v>
      </c>
      <c r="J9" s="22" t="s">
        <v>31</v>
      </c>
      <c r="K9" s="28" t="str">
        <f>IF(J9&lt;&gt;"",VLOOKUP(J9,Basisgegevens!$C$2:$F$6,2,FALSE),"")</f>
        <v>Maak een keuze in de kolom fase</v>
      </c>
      <c r="L9" s="28" t="str">
        <f>IF(J9&lt;&gt;"",VLOOKUP(J9,Basisgegevens!$C$2:$F$6,3,FALSE),"")</f>
        <v>Maak een keuze in de kolom fase</v>
      </c>
      <c r="M9" s="28" t="str">
        <f>IF(J9&lt;&gt;"",VLOOKUP(J9,Basisgegevens!$C$2:$F$6,4,FALSE),"")</f>
        <v>Maak een keuze in de kolom 'Antwoord fase'</v>
      </c>
      <c r="N9" s="84" t="str">
        <f>IF(J9=Basisgegevens!$C$3,$I9*Basisgegevens!$G$3,IF(J9=Basisgegevens!$C$4,$I9*Basisgegevens!$G$4,IF(J9=Basisgegevens!$C$5,$I9*Basisgegevens!$G$5,IF(J9=Basisgegevens!$C$6,$I9*Basisgegevens!$G$6,"0"))))</f>
        <v>0</v>
      </c>
    </row>
    <row r="10" spans="1:14" ht="79.2" x14ac:dyDescent="0.25">
      <c r="A10" s="25"/>
      <c r="B10" s="25"/>
      <c r="C10" s="25"/>
      <c r="D10" s="25"/>
      <c r="E10" s="26" t="s">
        <v>195</v>
      </c>
      <c r="F10" s="26">
        <v>1971</v>
      </c>
      <c r="G10" s="27" t="s">
        <v>196</v>
      </c>
      <c r="H10" s="88" t="s">
        <v>194</v>
      </c>
      <c r="I10" s="75">
        <v>10</v>
      </c>
      <c r="J10" s="22" t="s">
        <v>31</v>
      </c>
      <c r="K10" s="28" t="str">
        <f>IF(J10&lt;&gt;"",VLOOKUP(J10,Basisgegevens!$C$2:$F$6,2,FALSE),"")</f>
        <v>Maak een keuze in de kolom fase</v>
      </c>
      <c r="L10" s="28" t="str">
        <f>IF(J10&lt;&gt;"",VLOOKUP(J10,Basisgegevens!$C$2:$F$6,3,FALSE),"")</f>
        <v>Maak een keuze in de kolom fase</v>
      </c>
      <c r="M10" s="28" t="str">
        <f>IF(J10&lt;&gt;"",VLOOKUP(J10,Basisgegevens!$C$2:$F$6,4,FALSE),"")</f>
        <v>Maak een keuze in de kolom 'Antwoord fase'</v>
      </c>
      <c r="N10" s="84" t="str">
        <f>IF(J10=Basisgegevens!$C$3,$I10*Basisgegevens!$G$3,IF(J10=Basisgegevens!$C$4,$I10*Basisgegevens!$G$4,IF(J10=Basisgegevens!$C$5,$I10*Basisgegevens!$G$5,IF(J10=Basisgegevens!$C$6,$I10*Basisgegevens!$G$6,"0"))))</f>
        <v>0</v>
      </c>
    </row>
    <row r="11" spans="1:14" ht="52.8" x14ac:dyDescent="0.25">
      <c r="A11" s="25"/>
      <c r="B11" s="25"/>
      <c r="C11" s="25"/>
      <c r="D11" s="25"/>
      <c r="E11" s="26" t="s">
        <v>197</v>
      </c>
      <c r="F11" s="26">
        <v>1978</v>
      </c>
      <c r="G11" s="27" t="s">
        <v>198</v>
      </c>
      <c r="H11" s="88" t="s">
        <v>188</v>
      </c>
      <c r="I11" s="75">
        <v>1</v>
      </c>
      <c r="J11" s="22" t="s">
        <v>31</v>
      </c>
      <c r="K11" s="28" t="str">
        <f>IF(J11&lt;&gt;"",VLOOKUP(J11,Basisgegevens!$C$2:$F$6,2,FALSE),"")</f>
        <v>Maak een keuze in de kolom fase</v>
      </c>
      <c r="L11" s="28" t="str">
        <f>IF(J11&lt;&gt;"",VLOOKUP(J11,Basisgegevens!$C$2:$F$6,3,FALSE),"")</f>
        <v>Maak een keuze in de kolom fase</v>
      </c>
      <c r="M11" s="28" t="str">
        <f>IF(J11&lt;&gt;"",VLOOKUP(J11,Basisgegevens!$C$2:$F$6,4,FALSE),"")</f>
        <v>Maak een keuze in de kolom 'Antwoord fase'</v>
      </c>
      <c r="N11" s="84" t="str">
        <f>IF(J11=Basisgegevens!$C$3,$I11*Basisgegevens!$G$3,IF(J11=Basisgegevens!$C$4,$I11*Basisgegevens!$G$4,IF(J11=Basisgegevens!$C$5,$I11*Basisgegevens!$G$5,IF(J11=Basisgegevens!$C$6,$I11*Basisgegevens!$G$6,"0"))))</f>
        <v>0</v>
      </c>
    </row>
    <row r="12" spans="1:14" ht="79.2" x14ac:dyDescent="0.25">
      <c r="A12" s="25"/>
      <c r="B12" s="25"/>
      <c r="C12" s="25"/>
      <c r="D12" s="25"/>
      <c r="E12" s="26" t="s">
        <v>199</v>
      </c>
      <c r="F12" s="26">
        <v>2090</v>
      </c>
      <c r="G12" s="27" t="s">
        <v>200</v>
      </c>
      <c r="H12" s="88" t="s">
        <v>188</v>
      </c>
      <c r="I12" s="75">
        <v>2</v>
      </c>
      <c r="J12" s="22" t="s">
        <v>31</v>
      </c>
      <c r="K12" s="28" t="str">
        <f>IF(J12&lt;&gt;"",VLOOKUP(J12,Basisgegevens!$C$2:$F$6,2,FALSE),"")</f>
        <v>Maak een keuze in de kolom fase</v>
      </c>
      <c r="L12" s="28" t="str">
        <f>IF(J12&lt;&gt;"",VLOOKUP(J12,Basisgegevens!$C$2:$F$6,3,FALSE),"")</f>
        <v>Maak een keuze in de kolom fase</v>
      </c>
      <c r="M12" s="28" t="str">
        <f>IF(J12&lt;&gt;"",VLOOKUP(J12,Basisgegevens!$C$2:$F$6,4,FALSE),"")</f>
        <v>Maak een keuze in de kolom 'Antwoord fase'</v>
      </c>
      <c r="N12" s="84" t="str">
        <f>IF(J12=Basisgegevens!$C$3,$I12*Basisgegevens!$G$3,IF(J12=Basisgegevens!$C$4,$I12*Basisgegevens!$G$4,IF(J12=Basisgegevens!$C$5,$I12*Basisgegevens!$G$5,IF(J12=Basisgegevens!$C$6,$I12*Basisgegevens!$G$6,"0"))))</f>
        <v>0</v>
      </c>
    </row>
    <row r="13" spans="1:14" ht="39.6" x14ac:dyDescent="0.25">
      <c r="A13" s="25"/>
      <c r="B13" s="25"/>
      <c r="C13" s="25"/>
      <c r="D13" s="25"/>
      <c r="E13" s="26" t="s">
        <v>201</v>
      </c>
      <c r="F13" s="26">
        <v>224</v>
      </c>
      <c r="G13" s="27" t="s">
        <v>202</v>
      </c>
      <c r="H13" s="88" t="s">
        <v>194</v>
      </c>
      <c r="I13" s="75">
        <v>5</v>
      </c>
      <c r="J13" s="22" t="s">
        <v>31</v>
      </c>
      <c r="K13" s="28" t="str">
        <f>IF(J13&lt;&gt;"",VLOOKUP(J13,Basisgegevens!$C$2:$F$6,2,FALSE),"")</f>
        <v>Maak een keuze in de kolom fase</v>
      </c>
      <c r="L13" s="28" t="str">
        <f>IF(J13&lt;&gt;"",VLOOKUP(J13,Basisgegevens!$C$2:$F$6,3,FALSE),"")</f>
        <v>Maak een keuze in de kolom fase</v>
      </c>
      <c r="M13" s="28" t="str">
        <f>IF(J13&lt;&gt;"",VLOOKUP(J13,Basisgegevens!$C$2:$F$6,4,FALSE),"")</f>
        <v>Maak een keuze in de kolom 'Antwoord fase'</v>
      </c>
      <c r="N13" s="84" t="str">
        <f>IF(J13=Basisgegevens!$C$3,$I13*Basisgegevens!$G$3,IF(J13=Basisgegevens!$C$4,$I13*Basisgegevens!$G$4,IF(J13=Basisgegevens!$C$5,$I13*Basisgegevens!$G$5,IF(J13=Basisgegevens!$C$6,$I13*Basisgegevens!$G$6,"0"))))</f>
        <v>0</v>
      </c>
    </row>
    <row r="14" spans="1:14" ht="52.8" x14ac:dyDescent="0.25">
      <c r="A14" s="25"/>
      <c r="B14" s="25"/>
      <c r="C14" s="25"/>
      <c r="D14" s="25"/>
      <c r="E14" s="26" t="s">
        <v>203</v>
      </c>
      <c r="F14" s="26">
        <v>10137</v>
      </c>
      <c r="G14" s="27" t="s">
        <v>204</v>
      </c>
      <c r="H14" s="88" t="s">
        <v>188</v>
      </c>
      <c r="I14" s="75">
        <v>10</v>
      </c>
      <c r="J14" s="22" t="s">
        <v>31</v>
      </c>
      <c r="K14" s="28" t="str">
        <f>IF(J14&lt;&gt;"",VLOOKUP(J14,Basisgegevens!$C$2:$F$6,2,FALSE),"")</f>
        <v>Maak een keuze in de kolom fase</v>
      </c>
      <c r="L14" s="28" t="str">
        <f>IF(J14&lt;&gt;"",VLOOKUP(J14,Basisgegevens!$C$2:$F$6,3,FALSE),"")</f>
        <v>Maak een keuze in de kolom fase</v>
      </c>
      <c r="M14" s="28" t="str">
        <f>IF(J14&lt;&gt;"",VLOOKUP(J14,Basisgegevens!$C$2:$F$6,4,FALSE),"")</f>
        <v>Maak een keuze in de kolom 'Antwoord fase'</v>
      </c>
      <c r="N14" s="84" t="str">
        <f>IF(J14=Basisgegevens!$C$3,$I14*Basisgegevens!$G$3,IF(J14=Basisgegevens!$C$4,$I14*Basisgegevens!$G$4,IF(J14=Basisgegevens!$C$5,$I14*Basisgegevens!$G$5,IF(J14=Basisgegevens!$C$6,$I14*Basisgegevens!$G$6,"0"))))</f>
        <v>0</v>
      </c>
    </row>
    <row r="15" spans="1:14" x14ac:dyDescent="0.25">
      <c r="A15" s="25">
        <v>3</v>
      </c>
      <c r="B15" s="25" t="s">
        <v>38</v>
      </c>
      <c r="C15" s="25"/>
      <c r="D15" s="25"/>
      <c r="E15" s="26"/>
      <c r="F15" s="26"/>
      <c r="G15" s="27"/>
      <c r="H15" s="88"/>
      <c r="I15" s="75"/>
      <c r="J15" s="86"/>
      <c r="K15" s="86"/>
      <c r="L15" s="86"/>
      <c r="M15" s="86"/>
      <c r="N15" s="87"/>
    </row>
    <row r="16" spans="1:14" x14ac:dyDescent="0.25">
      <c r="A16" s="25"/>
      <c r="B16" s="25"/>
      <c r="C16" s="25">
        <v>1</v>
      </c>
      <c r="D16" s="25" t="s">
        <v>77</v>
      </c>
      <c r="E16" s="26"/>
      <c r="F16" s="26"/>
      <c r="G16" s="27"/>
      <c r="H16" s="88"/>
      <c r="I16" s="75"/>
      <c r="J16" s="86"/>
      <c r="K16" s="86"/>
      <c r="L16" s="86"/>
      <c r="M16" s="86"/>
      <c r="N16" s="87"/>
    </row>
    <row r="17" spans="1:14" ht="92.4" x14ac:dyDescent="0.25">
      <c r="A17" s="25"/>
      <c r="B17" s="25"/>
      <c r="C17" s="25"/>
      <c r="D17" s="25"/>
      <c r="E17" s="26" t="s">
        <v>205</v>
      </c>
      <c r="F17" s="26">
        <v>10147</v>
      </c>
      <c r="G17" s="27" t="s">
        <v>206</v>
      </c>
      <c r="H17" s="88" t="s">
        <v>188</v>
      </c>
      <c r="I17" s="75">
        <v>2</v>
      </c>
      <c r="J17" s="22" t="s">
        <v>31</v>
      </c>
      <c r="K17" s="28" t="str">
        <f>IF(J17&lt;&gt;"",VLOOKUP(J17,Basisgegevens!$C$2:$F$6,2,FALSE),"")</f>
        <v>Maak een keuze in de kolom fase</v>
      </c>
      <c r="L17" s="28" t="str">
        <f>IF(J17&lt;&gt;"",VLOOKUP(J17,Basisgegevens!$C$2:$F$6,3,FALSE),"")</f>
        <v>Maak een keuze in de kolom fase</v>
      </c>
      <c r="M17" s="28" t="str">
        <f>IF(J17&lt;&gt;"",VLOOKUP(J17,Basisgegevens!$C$2:$F$6,4,FALSE),"")</f>
        <v>Maak een keuze in de kolom 'Antwoord fase'</v>
      </c>
      <c r="N17" s="84" t="str">
        <f>IF(J17=Basisgegevens!$C$3,$I17*Basisgegevens!$G$3,IF(J17=Basisgegevens!$C$4,$I17*Basisgegevens!$G$4,IF(J17=Basisgegevens!$C$5,$I17*Basisgegevens!$G$5,IF(J17=Basisgegevens!$C$6,$I17*Basisgegevens!$G$6,"0"))))</f>
        <v>0</v>
      </c>
    </row>
    <row r="18" spans="1:14" ht="13.8" x14ac:dyDescent="0.25">
      <c r="A18" s="25">
        <v>4</v>
      </c>
      <c r="B18" s="25" t="s">
        <v>42</v>
      </c>
      <c r="C18" s="25"/>
      <c r="D18" s="25"/>
      <c r="E18" s="26"/>
      <c r="F18" s="26"/>
      <c r="G18" s="27"/>
      <c r="H18" s="88"/>
      <c r="I18" s="75"/>
      <c r="J18" s="92"/>
      <c r="K18" s="86"/>
      <c r="L18" s="86"/>
      <c r="M18" s="86"/>
      <c r="N18" s="87"/>
    </row>
    <row r="19" spans="1:14" x14ac:dyDescent="0.25">
      <c r="A19" s="25"/>
      <c r="B19" s="25"/>
      <c r="C19" s="25">
        <v>2</v>
      </c>
      <c r="D19" s="25" t="s">
        <v>91</v>
      </c>
      <c r="E19" s="26"/>
      <c r="F19" s="26"/>
      <c r="G19" s="27"/>
      <c r="H19" s="88"/>
      <c r="I19" s="75"/>
      <c r="J19" s="86"/>
      <c r="K19" s="86"/>
      <c r="L19" s="86"/>
      <c r="M19" s="86"/>
      <c r="N19" s="87"/>
    </row>
    <row r="20" spans="1:14" ht="39.6" x14ac:dyDescent="0.25">
      <c r="A20" s="25"/>
      <c r="B20" s="25"/>
      <c r="C20" s="25"/>
      <c r="D20" s="25"/>
      <c r="E20" s="26" t="s">
        <v>207</v>
      </c>
      <c r="F20" s="26">
        <v>10164</v>
      </c>
      <c r="G20" s="27" t="s">
        <v>208</v>
      </c>
      <c r="H20" s="88" t="s">
        <v>188</v>
      </c>
      <c r="I20" s="75">
        <v>1</v>
      </c>
      <c r="J20" s="22" t="s">
        <v>31</v>
      </c>
      <c r="K20" s="28" t="str">
        <f>IF(J20&lt;&gt;"",VLOOKUP(J20,Basisgegevens!$C$2:$F$6,2,FALSE),"")</f>
        <v>Maak een keuze in de kolom fase</v>
      </c>
      <c r="L20" s="28" t="str">
        <f>IF(J20&lt;&gt;"",VLOOKUP(J20,Basisgegevens!$C$2:$F$6,3,FALSE),"")</f>
        <v>Maak een keuze in de kolom fase</v>
      </c>
      <c r="M20" s="28" t="str">
        <f>IF(J20&lt;&gt;"",VLOOKUP(J20,Basisgegevens!$C$2:$F$6,4,FALSE),"")</f>
        <v>Maak een keuze in de kolom 'Antwoord fase'</v>
      </c>
      <c r="N20" s="84" t="str">
        <f>IF(J20=Basisgegevens!$C$3,$I20*Basisgegevens!$G$3,IF(J20=Basisgegevens!$C$4,$I20*Basisgegevens!$G$4,IF(J20=Basisgegevens!$C$5,$I20*Basisgegevens!$G$5,IF(J20=Basisgegevens!$C$6,$I20*Basisgegevens!$G$6,"0"))))</f>
        <v>0</v>
      </c>
    </row>
    <row r="21" spans="1:14" ht="158.4" x14ac:dyDescent="0.25">
      <c r="A21" s="25"/>
      <c r="B21" s="25"/>
      <c r="C21" s="25"/>
      <c r="D21" s="25"/>
      <c r="E21" s="26" t="s">
        <v>209</v>
      </c>
      <c r="F21" s="26">
        <v>10157</v>
      </c>
      <c r="G21" s="27" t="s">
        <v>210</v>
      </c>
      <c r="H21" s="88" t="s">
        <v>188</v>
      </c>
      <c r="I21" s="75">
        <v>10</v>
      </c>
      <c r="J21" s="22" t="s">
        <v>31</v>
      </c>
      <c r="K21" s="28" t="str">
        <f>IF(J21&lt;&gt;"",VLOOKUP(J21,Basisgegevens!$C$2:$F$6,2,FALSE),"")</f>
        <v>Maak een keuze in de kolom fase</v>
      </c>
      <c r="L21" s="28" t="str">
        <f>IF(J21&lt;&gt;"",VLOOKUP(J21,Basisgegevens!$C$2:$F$6,3,FALSE),"")</f>
        <v>Maak een keuze in de kolom fase</v>
      </c>
      <c r="M21" s="28" t="str">
        <f>IF(J21&lt;&gt;"",VLOOKUP(J21,Basisgegevens!$C$2:$F$6,4,FALSE),"")</f>
        <v>Maak een keuze in de kolom 'Antwoord fase'</v>
      </c>
      <c r="N21" s="84" t="str">
        <f>IF(J21=Basisgegevens!$C$3,$I21*Basisgegevens!$G$3,IF(J21=Basisgegevens!$C$4,$I21*Basisgegevens!$G$4,IF(J21=Basisgegevens!$C$5,$I21*Basisgegevens!$G$5,IF(J21=Basisgegevens!$C$6,$I21*Basisgegevens!$G$6,"0"))))</f>
        <v>0</v>
      </c>
    </row>
    <row r="22" spans="1:14" x14ac:dyDescent="0.25">
      <c r="A22" s="25"/>
      <c r="B22" s="25"/>
      <c r="C22" s="25">
        <v>9</v>
      </c>
      <c r="D22" s="25" t="s">
        <v>211</v>
      </c>
      <c r="E22" s="26"/>
      <c r="F22" s="26"/>
      <c r="G22" s="27"/>
      <c r="H22" s="88"/>
      <c r="I22" s="75"/>
      <c r="J22" s="86"/>
      <c r="K22" s="86"/>
      <c r="L22" s="86"/>
      <c r="M22" s="86"/>
      <c r="N22" s="87"/>
    </row>
    <row r="23" spans="1:14" ht="52.8" x14ac:dyDescent="0.25">
      <c r="A23" s="25"/>
      <c r="B23" s="25"/>
      <c r="C23" s="25"/>
      <c r="D23" s="25"/>
      <c r="E23" s="26" t="s">
        <v>212</v>
      </c>
      <c r="F23" s="26">
        <v>2093</v>
      </c>
      <c r="G23" s="27" t="s">
        <v>213</v>
      </c>
      <c r="H23" s="88" t="s">
        <v>188</v>
      </c>
      <c r="I23" s="75">
        <v>2</v>
      </c>
      <c r="J23" s="22" t="s">
        <v>31</v>
      </c>
      <c r="K23" s="28" t="str">
        <f>IF(J23&lt;&gt;"",VLOOKUP(J23,Basisgegevens!$C$2:$F$6,2,FALSE),"")</f>
        <v>Maak een keuze in de kolom fase</v>
      </c>
      <c r="L23" s="28" t="str">
        <f>IF(J23&lt;&gt;"",VLOOKUP(J23,Basisgegevens!$C$2:$F$6,3,FALSE),"")</f>
        <v>Maak een keuze in de kolom fase</v>
      </c>
      <c r="M23" s="28" t="str">
        <f>IF(J23&lt;&gt;"",VLOOKUP(J23,Basisgegevens!$C$2:$F$6,4,FALSE),"")</f>
        <v>Maak een keuze in de kolom 'Antwoord fase'</v>
      </c>
      <c r="N23" s="84" t="str">
        <f>IF(J23=Basisgegevens!$C$3,$I23*Basisgegevens!$G$3,IF(J23=Basisgegevens!$C$4,$I23*Basisgegevens!$G$4,IF(J23=Basisgegevens!$C$5,$I23*Basisgegevens!$G$5,IF(J23=Basisgegevens!$C$6,$I23*Basisgegevens!$G$6,"0"))))</f>
        <v>0</v>
      </c>
    </row>
    <row r="24" spans="1:14" x14ac:dyDescent="0.25">
      <c r="A24" s="25"/>
      <c r="B24" s="25"/>
      <c r="C24" s="25">
        <v>20</v>
      </c>
      <c r="D24" s="25" t="s">
        <v>214</v>
      </c>
      <c r="E24" s="26"/>
      <c r="F24" s="26"/>
      <c r="G24" s="27"/>
      <c r="H24" s="88"/>
      <c r="I24" s="75"/>
      <c r="J24" s="86"/>
      <c r="K24" s="86"/>
      <c r="L24" s="86"/>
      <c r="M24" s="86"/>
      <c r="N24" s="87"/>
    </row>
    <row r="25" spans="1:14" ht="105.6" x14ac:dyDescent="0.25">
      <c r="A25" s="25"/>
      <c r="B25" s="25"/>
      <c r="C25" s="25"/>
      <c r="D25" s="25"/>
      <c r="E25" s="26" t="s">
        <v>215</v>
      </c>
      <c r="F25" s="26">
        <v>2115</v>
      </c>
      <c r="G25" s="27" t="s">
        <v>216</v>
      </c>
      <c r="H25" s="88" t="s">
        <v>188</v>
      </c>
      <c r="I25" s="75">
        <v>10</v>
      </c>
      <c r="J25" s="22" t="s">
        <v>31</v>
      </c>
      <c r="K25" s="28" t="str">
        <f>IF(J25&lt;&gt;"",VLOOKUP(J25,Basisgegevens!$C$2:$F$6,2,FALSE),"")</f>
        <v>Maak een keuze in de kolom fase</v>
      </c>
      <c r="L25" s="28" t="str">
        <f>IF(J25&lt;&gt;"",VLOOKUP(J25,Basisgegevens!$C$2:$F$6,3,FALSE),"")</f>
        <v>Maak een keuze in de kolom fase</v>
      </c>
      <c r="M25" s="28" t="str">
        <f>IF(J25&lt;&gt;"",VLOOKUP(J25,Basisgegevens!$C$2:$F$6,4,FALSE),"")</f>
        <v>Maak een keuze in de kolom 'Antwoord fase'</v>
      </c>
      <c r="N25" s="84" t="str">
        <f>IF(J25=Basisgegevens!$C$3,$I25*Basisgegevens!$G$3,IF(J25=Basisgegevens!$C$4,$I25*Basisgegevens!$G$4,IF(J25=Basisgegevens!$C$5,$I25*Basisgegevens!$G$5,IF(J25=Basisgegevens!$C$6,$I25*Basisgegevens!$G$6,"0"))))</f>
        <v>0</v>
      </c>
    </row>
    <row r="26" spans="1:14" ht="39.6" x14ac:dyDescent="0.25">
      <c r="A26" s="25"/>
      <c r="B26" s="25"/>
      <c r="C26" s="25"/>
      <c r="D26" s="25"/>
      <c r="E26" s="26" t="s">
        <v>217</v>
      </c>
      <c r="F26" s="26">
        <v>2116</v>
      </c>
      <c r="G26" s="27" t="s">
        <v>218</v>
      </c>
      <c r="H26" s="88" t="s">
        <v>188</v>
      </c>
      <c r="I26" s="75">
        <v>2</v>
      </c>
      <c r="J26" s="22" t="s">
        <v>31</v>
      </c>
      <c r="K26" s="28" t="str">
        <f>IF(J26&lt;&gt;"",VLOOKUP(J26,Basisgegevens!$C$2:$F$6,2,FALSE),"")</f>
        <v>Maak een keuze in de kolom fase</v>
      </c>
      <c r="L26" s="28" t="str">
        <f>IF(J26&lt;&gt;"",VLOOKUP(J26,Basisgegevens!$C$2:$F$6,3,FALSE),"")</f>
        <v>Maak een keuze in de kolom fase</v>
      </c>
      <c r="M26" s="28" t="str">
        <f>IF(J26&lt;&gt;"",VLOOKUP(J26,Basisgegevens!$C$2:$F$6,4,FALSE),"")</f>
        <v>Maak een keuze in de kolom 'Antwoord fase'</v>
      </c>
      <c r="N26" s="84" t="str">
        <f>IF(J26=Basisgegevens!$C$3,$I26*Basisgegevens!$G$3,IF(J26=Basisgegevens!$C$4,$I26*Basisgegevens!$G$4,IF(J26=Basisgegevens!$C$5,$I26*Basisgegevens!$G$5,IF(J26=Basisgegevens!$C$6,$I26*Basisgegevens!$G$6,"0"))))</f>
        <v>0</v>
      </c>
    </row>
    <row r="27" spans="1:14" ht="13.8" x14ac:dyDescent="0.25">
      <c r="A27" s="25">
        <v>5</v>
      </c>
      <c r="B27" s="25" t="s">
        <v>44</v>
      </c>
      <c r="C27" s="25"/>
      <c r="D27" s="25"/>
      <c r="E27" s="26"/>
      <c r="F27" s="26"/>
      <c r="G27" s="27"/>
      <c r="H27" s="88"/>
      <c r="I27" s="75"/>
      <c r="J27" s="92"/>
      <c r="K27" s="86"/>
      <c r="L27" s="86"/>
      <c r="M27" s="86"/>
      <c r="N27" s="87"/>
    </row>
    <row r="28" spans="1:14" x14ac:dyDescent="0.25">
      <c r="A28" s="25"/>
      <c r="B28" s="25"/>
      <c r="C28" s="25">
        <v>1</v>
      </c>
      <c r="D28" s="25" t="s">
        <v>219</v>
      </c>
      <c r="E28" s="26"/>
      <c r="F28" s="26"/>
      <c r="G28" s="27"/>
      <c r="H28" s="88"/>
      <c r="I28" s="75"/>
      <c r="J28" s="86"/>
      <c r="K28" s="86"/>
      <c r="L28" s="86"/>
      <c r="M28" s="86"/>
      <c r="N28" s="87"/>
    </row>
    <row r="29" spans="1:14" ht="224.4" x14ac:dyDescent="0.25">
      <c r="A29" s="25"/>
      <c r="B29" s="25"/>
      <c r="C29" s="25"/>
      <c r="D29" s="25"/>
      <c r="E29" s="26" t="s">
        <v>220</v>
      </c>
      <c r="F29" s="26">
        <v>1902</v>
      </c>
      <c r="G29" s="27" t="s">
        <v>221</v>
      </c>
      <c r="H29" s="88" t="s">
        <v>188</v>
      </c>
      <c r="I29" s="75">
        <v>2</v>
      </c>
      <c r="J29" s="22" t="s">
        <v>31</v>
      </c>
      <c r="K29" s="28" t="str">
        <f>IF(J29&lt;&gt;"",VLOOKUP(J29,Basisgegevens!$C$2:$F$6,2,FALSE),"")</f>
        <v>Maak een keuze in de kolom fase</v>
      </c>
      <c r="L29" s="28" t="str">
        <f>IF(J29&lt;&gt;"",VLOOKUP(J29,Basisgegevens!$C$2:$F$6,3,FALSE),"")</f>
        <v>Maak een keuze in de kolom fase</v>
      </c>
      <c r="M29" s="28" t="str">
        <f>IF(J29&lt;&gt;"",VLOOKUP(J29,Basisgegevens!$C$2:$F$6,4,FALSE),"")</f>
        <v>Maak een keuze in de kolom 'Antwoord fase'</v>
      </c>
      <c r="N29" s="84" t="str">
        <f>IF(J29=Basisgegevens!$C$3,$I29*Basisgegevens!$G$3,IF(J29=Basisgegevens!$C$4,$I29*Basisgegevens!$G$4,IF(J29=Basisgegevens!$C$5,$I29*Basisgegevens!$G$5,IF(J29=Basisgegevens!$C$6,$I29*Basisgegevens!$G$6,"0"))))</f>
        <v>0</v>
      </c>
    </row>
    <row r="30" spans="1:14" ht="26.4" x14ac:dyDescent="0.25">
      <c r="A30" s="25"/>
      <c r="B30" s="25"/>
      <c r="C30" s="25"/>
      <c r="D30" s="25"/>
      <c r="E30" s="26" t="s">
        <v>222</v>
      </c>
      <c r="F30" s="26">
        <v>116</v>
      </c>
      <c r="G30" s="27" t="s">
        <v>223</v>
      </c>
      <c r="H30" s="88" t="s">
        <v>194</v>
      </c>
      <c r="I30" s="75">
        <v>5</v>
      </c>
      <c r="J30" s="22" t="s">
        <v>31</v>
      </c>
      <c r="K30" s="28" t="str">
        <f>IF(J30&lt;&gt;"",VLOOKUP(J30,Basisgegevens!$C$2:$F$6,2,FALSE),"")</f>
        <v>Maak een keuze in de kolom fase</v>
      </c>
      <c r="L30" s="28" t="str">
        <f>IF(J30&lt;&gt;"",VLOOKUP(J30,Basisgegevens!$C$2:$F$6,3,FALSE),"")</f>
        <v>Maak een keuze in de kolom fase</v>
      </c>
      <c r="M30" s="28" t="str">
        <f>IF(J30&lt;&gt;"",VLOOKUP(J30,Basisgegevens!$C$2:$F$6,4,FALSE),"")</f>
        <v>Maak een keuze in de kolom 'Antwoord fase'</v>
      </c>
      <c r="N30" s="84" t="str">
        <f>IF(J30=Basisgegevens!$C$3,$I30*Basisgegevens!$G$3,IF(J30=Basisgegevens!$C$4,$I30*Basisgegevens!$G$4,IF(J30=Basisgegevens!$C$5,$I30*Basisgegevens!$G$5,IF(J30=Basisgegevens!$C$6,$I30*Basisgegevens!$G$6,"0"))))</f>
        <v>0</v>
      </c>
    </row>
    <row r="31" spans="1:14" x14ac:dyDescent="0.25">
      <c r="A31" s="25"/>
      <c r="B31" s="25"/>
      <c r="C31" s="25">
        <v>2</v>
      </c>
      <c r="D31" s="25" t="s">
        <v>107</v>
      </c>
      <c r="E31" s="26"/>
      <c r="F31" s="26"/>
      <c r="G31" s="27"/>
      <c r="H31" s="88"/>
      <c r="I31" s="75"/>
      <c r="J31" s="86"/>
      <c r="K31" s="86"/>
      <c r="L31" s="86"/>
      <c r="M31" s="86"/>
      <c r="N31" s="87"/>
    </row>
    <row r="32" spans="1:14" ht="26.4" x14ac:dyDescent="0.25">
      <c r="A32" s="25"/>
      <c r="B32" s="25"/>
      <c r="C32" s="25"/>
      <c r="D32" s="25"/>
      <c r="E32" s="26" t="s">
        <v>224</v>
      </c>
      <c r="F32" s="26">
        <v>10091</v>
      </c>
      <c r="G32" s="27" t="s">
        <v>225</v>
      </c>
      <c r="H32" s="88" t="s">
        <v>188</v>
      </c>
      <c r="I32" s="75">
        <v>2</v>
      </c>
      <c r="J32" s="22" t="s">
        <v>31</v>
      </c>
      <c r="K32" s="28" t="str">
        <f>IF(J32&lt;&gt;"",VLOOKUP(J32,Basisgegevens!$C$2:$F$6,2,FALSE),"")</f>
        <v>Maak een keuze in de kolom fase</v>
      </c>
      <c r="L32" s="28" t="str">
        <f>IF(J32&lt;&gt;"",VLOOKUP(J32,Basisgegevens!$C$2:$F$6,3,FALSE),"")</f>
        <v>Maak een keuze in de kolom fase</v>
      </c>
      <c r="M32" s="28" t="str">
        <f>IF(J32&lt;&gt;"",VLOOKUP(J32,Basisgegevens!$C$2:$F$6,4,FALSE),"")</f>
        <v>Maak een keuze in de kolom 'Antwoord fase'</v>
      </c>
      <c r="N32" s="84" t="str">
        <f>IF(J32=Basisgegevens!$C$3,$I32*Basisgegevens!$G$3,IF(J32=Basisgegevens!$C$4,$I32*Basisgegevens!$G$4,IF(J32=Basisgegevens!$C$5,$I32*Basisgegevens!$G$5,IF(J32=Basisgegevens!$C$6,$I32*Basisgegevens!$G$6,"0"))))</f>
        <v>0</v>
      </c>
    </row>
    <row r="33" spans="1:14" ht="105.6" x14ac:dyDescent="0.25">
      <c r="A33" s="25"/>
      <c r="B33" s="25"/>
      <c r="C33" s="25"/>
      <c r="D33" s="25"/>
      <c r="E33" s="26" t="s">
        <v>226</v>
      </c>
      <c r="F33" s="26">
        <v>1641</v>
      </c>
      <c r="G33" s="27" t="s">
        <v>227</v>
      </c>
      <c r="H33" s="88" t="s">
        <v>194</v>
      </c>
      <c r="I33" s="75">
        <v>2</v>
      </c>
      <c r="J33" s="22" t="s">
        <v>31</v>
      </c>
      <c r="K33" s="28" t="str">
        <f>IF(J33&lt;&gt;"",VLOOKUP(J33,Basisgegevens!$C$2:$F$6,2,FALSE),"")</f>
        <v>Maak een keuze in de kolom fase</v>
      </c>
      <c r="L33" s="28" t="str">
        <f>IF(J33&lt;&gt;"",VLOOKUP(J33,Basisgegevens!$C$2:$F$6,3,FALSE),"")</f>
        <v>Maak een keuze in de kolom fase</v>
      </c>
      <c r="M33" s="28" t="str">
        <f>IF(J33&lt;&gt;"",VLOOKUP(J33,Basisgegevens!$C$2:$F$6,4,FALSE),"")</f>
        <v>Maak een keuze in de kolom 'Antwoord fase'</v>
      </c>
      <c r="N33" s="84" t="str">
        <f>IF(J33=Basisgegevens!$C$3,$I33*Basisgegevens!$G$3,IF(J33=Basisgegevens!$C$4,$I33*Basisgegevens!$G$4,IF(J33=Basisgegevens!$C$5,$I33*Basisgegevens!$G$5,IF(J33=Basisgegevens!$C$6,$I33*Basisgegevens!$G$6,"0"))))</f>
        <v>0</v>
      </c>
    </row>
    <row r="34" spans="1:14" ht="13.8" x14ac:dyDescent="0.25">
      <c r="A34" s="25"/>
      <c r="B34" s="25"/>
      <c r="C34" s="25">
        <v>3</v>
      </c>
      <c r="D34" s="25" t="s">
        <v>109</v>
      </c>
      <c r="E34" s="26"/>
      <c r="F34" s="26"/>
      <c r="G34" s="27"/>
      <c r="H34" s="88"/>
      <c r="I34" s="75"/>
      <c r="J34" s="92"/>
      <c r="K34" s="86"/>
      <c r="L34" s="86"/>
      <c r="M34" s="86"/>
      <c r="N34" s="87"/>
    </row>
    <row r="35" spans="1:14" ht="39.6" x14ac:dyDescent="0.25">
      <c r="A35" s="25"/>
      <c r="B35" s="25"/>
      <c r="C35" s="25"/>
      <c r="D35" s="25"/>
      <c r="E35" s="26" t="s">
        <v>228</v>
      </c>
      <c r="F35" s="26">
        <v>1420</v>
      </c>
      <c r="G35" s="27" t="s">
        <v>229</v>
      </c>
      <c r="H35" s="88" t="s">
        <v>194</v>
      </c>
      <c r="I35" s="75">
        <v>1</v>
      </c>
      <c r="J35" s="22" t="s">
        <v>31</v>
      </c>
      <c r="K35" s="28" t="str">
        <f>IF(J35&lt;&gt;"",VLOOKUP(J35,Basisgegevens!$C$2:$F$6,2,FALSE),"")</f>
        <v>Maak een keuze in de kolom fase</v>
      </c>
      <c r="L35" s="28" t="str">
        <f>IF(J35&lt;&gt;"",VLOOKUP(J35,Basisgegevens!$C$2:$F$6,3,FALSE),"")</f>
        <v>Maak een keuze in de kolom fase</v>
      </c>
      <c r="M35" s="28" t="str">
        <f>IF(J35&lt;&gt;"",VLOOKUP(J35,Basisgegevens!$C$2:$F$6,4,FALSE),"")</f>
        <v>Maak een keuze in de kolom 'Antwoord fase'</v>
      </c>
      <c r="N35" s="84" t="str">
        <f>IF(J35=Basisgegevens!$C$3,$I35*Basisgegevens!$G$3,IF(J35=Basisgegevens!$C$4,$I35*Basisgegevens!$G$4,IF(J35=Basisgegevens!$C$5,$I35*Basisgegevens!$G$5,IF(J35=Basisgegevens!$C$6,$I35*Basisgegevens!$G$6,"0"))))</f>
        <v>0</v>
      </c>
    </row>
    <row r="36" spans="1:14" ht="26.4" x14ac:dyDescent="0.25">
      <c r="A36" s="25"/>
      <c r="B36" s="25"/>
      <c r="C36" s="25"/>
      <c r="D36" s="25"/>
      <c r="E36" s="26" t="s">
        <v>230</v>
      </c>
      <c r="F36" s="26">
        <v>1177</v>
      </c>
      <c r="G36" s="27" t="s">
        <v>231</v>
      </c>
      <c r="H36" s="88" t="s">
        <v>188</v>
      </c>
      <c r="I36" s="75">
        <v>5</v>
      </c>
      <c r="J36" s="22" t="s">
        <v>31</v>
      </c>
      <c r="K36" s="28" t="str">
        <f>IF(J36&lt;&gt;"",VLOOKUP(J36,Basisgegevens!$C$2:$F$6,2,FALSE),"")</f>
        <v>Maak een keuze in de kolom fase</v>
      </c>
      <c r="L36" s="28" t="str">
        <f>IF(J36&lt;&gt;"",VLOOKUP(J36,Basisgegevens!$C$2:$F$6,3,FALSE),"")</f>
        <v>Maak een keuze in de kolom fase</v>
      </c>
      <c r="M36" s="28" t="str">
        <f>IF(J36&lt;&gt;"",VLOOKUP(J36,Basisgegevens!$C$2:$F$6,4,FALSE),"")</f>
        <v>Maak een keuze in de kolom 'Antwoord fase'</v>
      </c>
      <c r="N36" s="84" t="str">
        <f>IF(J36=Basisgegevens!$C$3,$I36*Basisgegevens!$G$3,IF(J36=Basisgegevens!$C$4,$I36*Basisgegevens!$G$4,IF(J36=Basisgegevens!$C$5,$I36*Basisgegevens!$G$5,IF(J36=Basisgegevens!$C$6,$I36*Basisgegevens!$G$6,"0"))))</f>
        <v>0</v>
      </c>
    </row>
    <row r="37" spans="1:14" ht="66" x14ac:dyDescent="0.25">
      <c r="A37" s="25"/>
      <c r="B37" s="25"/>
      <c r="C37" s="25"/>
      <c r="D37" s="25"/>
      <c r="E37" s="26" t="s">
        <v>232</v>
      </c>
      <c r="F37" s="26">
        <v>136</v>
      </c>
      <c r="G37" s="27" t="s">
        <v>233</v>
      </c>
      <c r="H37" s="88" t="s">
        <v>188</v>
      </c>
      <c r="I37" s="75">
        <v>10</v>
      </c>
      <c r="J37" s="22" t="s">
        <v>31</v>
      </c>
      <c r="K37" s="28" t="str">
        <f>IF(J37&lt;&gt;"",VLOOKUP(J37,Basisgegevens!$C$2:$F$6,2,FALSE),"")</f>
        <v>Maak een keuze in de kolom fase</v>
      </c>
      <c r="L37" s="28" t="str">
        <f>IF(J37&lt;&gt;"",VLOOKUP(J37,Basisgegevens!$C$2:$F$6,3,FALSE),"")</f>
        <v>Maak een keuze in de kolom fase</v>
      </c>
      <c r="M37" s="28" t="str">
        <f>IF(J37&lt;&gt;"",VLOOKUP(J37,Basisgegevens!$C$2:$F$6,4,FALSE),"")</f>
        <v>Maak een keuze in de kolom 'Antwoord fase'</v>
      </c>
      <c r="N37" s="84" t="str">
        <f>IF(J37=Basisgegevens!$C$3,$I37*Basisgegevens!$G$3,IF(J37=Basisgegevens!$C$4,$I37*Basisgegevens!$G$4,IF(J37=Basisgegevens!$C$5,$I37*Basisgegevens!$G$5,IF(J37=Basisgegevens!$C$6,$I37*Basisgegevens!$G$6,"0"))))</f>
        <v>0</v>
      </c>
    </row>
    <row r="38" spans="1:14" ht="105.6" x14ac:dyDescent="0.25">
      <c r="A38" s="25"/>
      <c r="B38" s="25"/>
      <c r="C38" s="25"/>
      <c r="D38" s="25"/>
      <c r="E38" s="26" t="s">
        <v>234</v>
      </c>
      <c r="F38" s="26">
        <v>1652</v>
      </c>
      <c r="G38" s="27" t="s">
        <v>235</v>
      </c>
      <c r="H38" s="88" t="s">
        <v>194</v>
      </c>
      <c r="I38" s="75">
        <v>2</v>
      </c>
      <c r="J38" s="22" t="s">
        <v>31</v>
      </c>
      <c r="K38" s="28" t="str">
        <f>IF(J38&lt;&gt;"",VLOOKUP(J38,Basisgegevens!$C$2:$F$6,2,FALSE),"")</f>
        <v>Maak een keuze in de kolom fase</v>
      </c>
      <c r="L38" s="28" t="str">
        <f>IF(J38&lt;&gt;"",VLOOKUP(J38,Basisgegevens!$C$2:$F$6,3,FALSE),"")</f>
        <v>Maak een keuze in de kolom fase</v>
      </c>
      <c r="M38" s="28" t="str">
        <f>IF(J38&lt;&gt;"",VLOOKUP(J38,Basisgegevens!$C$2:$F$6,4,FALSE),"")</f>
        <v>Maak een keuze in de kolom 'Antwoord fase'</v>
      </c>
      <c r="N38" s="84" t="str">
        <f>IF(J38=Basisgegevens!$C$3,$I38*Basisgegevens!$G$3,IF(J38=Basisgegevens!$C$4,$I38*Basisgegevens!$G$4,IF(J38=Basisgegevens!$C$5,$I38*Basisgegevens!$G$5,IF(J38=Basisgegevens!$C$6,$I38*Basisgegevens!$G$6,"0"))))</f>
        <v>0</v>
      </c>
    </row>
    <row r="39" spans="1:14" ht="79.2" x14ac:dyDescent="0.25">
      <c r="A39" s="25"/>
      <c r="B39" s="25"/>
      <c r="C39" s="25"/>
      <c r="D39" s="25"/>
      <c r="E39" s="26" t="s">
        <v>236</v>
      </c>
      <c r="F39" s="26">
        <v>1171</v>
      </c>
      <c r="G39" s="27" t="s">
        <v>237</v>
      </c>
      <c r="H39" s="88" t="s">
        <v>194</v>
      </c>
      <c r="I39" s="75">
        <v>1</v>
      </c>
      <c r="J39" s="22" t="s">
        <v>31</v>
      </c>
      <c r="K39" s="28" t="str">
        <f>IF(J39&lt;&gt;"",VLOOKUP(J39,Basisgegevens!$C$2:$F$6,2,FALSE),"")</f>
        <v>Maak een keuze in de kolom fase</v>
      </c>
      <c r="L39" s="28" t="str">
        <f>IF(J39&lt;&gt;"",VLOOKUP(J39,Basisgegevens!$C$2:$F$6,3,FALSE),"")</f>
        <v>Maak een keuze in de kolom fase</v>
      </c>
      <c r="M39" s="28" t="str">
        <f>IF(J39&lt;&gt;"",VLOOKUP(J39,Basisgegevens!$C$2:$F$6,4,FALSE),"")</f>
        <v>Maak een keuze in de kolom 'Antwoord fase'</v>
      </c>
      <c r="N39" s="84" t="str">
        <f>IF(J39=Basisgegevens!$C$3,$I39*Basisgegevens!$G$3,IF(J39=Basisgegevens!$C$4,$I39*Basisgegevens!$G$4,IF(J39=Basisgegevens!$C$5,$I39*Basisgegevens!$G$5,IF(J39=Basisgegevens!$C$6,$I39*Basisgegevens!$G$6,"0"))))</f>
        <v>0</v>
      </c>
    </row>
    <row r="40" spans="1:14" ht="39.6" x14ac:dyDescent="0.25">
      <c r="A40" s="25"/>
      <c r="B40" s="25"/>
      <c r="C40" s="25"/>
      <c r="D40" s="25"/>
      <c r="E40" s="26" t="s">
        <v>238</v>
      </c>
      <c r="F40" s="26">
        <v>10101</v>
      </c>
      <c r="G40" s="27" t="s">
        <v>239</v>
      </c>
      <c r="H40" s="88" t="s">
        <v>188</v>
      </c>
      <c r="I40" s="75">
        <v>5</v>
      </c>
      <c r="J40" s="22" t="s">
        <v>31</v>
      </c>
      <c r="K40" s="28" t="str">
        <f>IF(J40&lt;&gt;"",VLOOKUP(J40,Basisgegevens!$C$2:$F$6,2,FALSE),"")</f>
        <v>Maak een keuze in de kolom fase</v>
      </c>
      <c r="L40" s="28" t="str">
        <f>IF(J40&lt;&gt;"",VLOOKUP(J40,Basisgegevens!$C$2:$F$6,3,FALSE),"")</f>
        <v>Maak een keuze in de kolom fase</v>
      </c>
      <c r="M40" s="28" t="str">
        <f>IF(J40&lt;&gt;"",VLOOKUP(J40,Basisgegevens!$C$2:$F$6,4,FALSE),"")</f>
        <v>Maak een keuze in de kolom 'Antwoord fase'</v>
      </c>
      <c r="N40" s="84" t="str">
        <f>IF(J40=Basisgegevens!$C$3,$I40*Basisgegevens!$G$3,IF(J40=Basisgegevens!$C$4,$I40*Basisgegevens!$G$4,IF(J40=Basisgegevens!$C$5,$I40*Basisgegevens!$G$5,IF(J40=Basisgegevens!$C$6,$I40*Basisgegevens!$G$6,"0"))))</f>
        <v>0</v>
      </c>
    </row>
    <row r="41" spans="1:14" ht="105.6" x14ac:dyDescent="0.25">
      <c r="A41" s="25"/>
      <c r="B41" s="25"/>
      <c r="C41" s="25"/>
      <c r="D41" s="25"/>
      <c r="E41" s="26" t="s">
        <v>240</v>
      </c>
      <c r="F41" s="26">
        <v>130</v>
      </c>
      <c r="G41" s="27" t="s">
        <v>241</v>
      </c>
      <c r="H41" s="88" t="s">
        <v>194</v>
      </c>
      <c r="I41" s="75">
        <v>2</v>
      </c>
      <c r="J41" s="22" t="s">
        <v>31</v>
      </c>
      <c r="K41" s="28" t="str">
        <f>IF(J41&lt;&gt;"",VLOOKUP(J41,Basisgegevens!$C$2:$F$6,2,FALSE),"")</f>
        <v>Maak een keuze in de kolom fase</v>
      </c>
      <c r="L41" s="28" t="str">
        <f>IF(J41&lt;&gt;"",VLOOKUP(J41,Basisgegevens!$C$2:$F$6,3,FALSE),"")</f>
        <v>Maak een keuze in de kolom fase</v>
      </c>
      <c r="M41" s="28" t="str">
        <f>IF(J41&lt;&gt;"",VLOOKUP(J41,Basisgegevens!$C$2:$F$6,4,FALSE),"")</f>
        <v>Maak een keuze in de kolom 'Antwoord fase'</v>
      </c>
      <c r="N41" s="84" t="str">
        <f>IF(J41=Basisgegevens!$C$3,$I41*Basisgegevens!$G$3,IF(J41=Basisgegevens!$C$4,$I41*Basisgegevens!$G$4,IF(J41=Basisgegevens!$C$5,$I41*Basisgegevens!$G$5,IF(J41=Basisgegevens!$C$6,$I41*Basisgegevens!$G$6,"0"))))</f>
        <v>0</v>
      </c>
    </row>
    <row r="42" spans="1:14" ht="52.8" x14ac:dyDescent="0.25">
      <c r="A42" s="25"/>
      <c r="B42" s="25"/>
      <c r="C42" s="25"/>
      <c r="D42" s="25"/>
      <c r="E42" s="26" t="s">
        <v>242</v>
      </c>
      <c r="F42" s="26">
        <v>10130</v>
      </c>
      <c r="G42" s="27" t="s">
        <v>243</v>
      </c>
      <c r="H42" s="88" t="s">
        <v>194</v>
      </c>
      <c r="I42" s="75">
        <v>5</v>
      </c>
      <c r="J42" s="22" t="s">
        <v>31</v>
      </c>
      <c r="K42" s="28" t="str">
        <f>IF(J42&lt;&gt;"",VLOOKUP(J42,Basisgegevens!$C$2:$F$6,2,FALSE),"")</f>
        <v>Maak een keuze in de kolom fase</v>
      </c>
      <c r="L42" s="28" t="str">
        <f>IF(J42&lt;&gt;"",VLOOKUP(J42,Basisgegevens!$C$2:$F$6,3,FALSE),"")</f>
        <v>Maak een keuze in de kolom fase</v>
      </c>
      <c r="M42" s="28" t="str">
        <f>IF(J42&lt;&gt;"",VLOOKUP(J42,Basisgegevens!$C$2:$F$6,4,FALSE),"")</f>
        <v>Maak een keuze in de kolom 'Antwoord fase'</v>
      </c>
      <c r="N42" s="84" t="str">
        <f>IF(J42=Basisgegevens!$C$3,$I42*Basisgegevens!$G$3,IF(J42=Basisgegevens!$C$4,$I42*Basisgegevens!$G$4,IF(J42=Basisgegevens!$C$5,$I42*Basisgegevens!$G$5,IF(J42=Basisgegevens!$C$6,$I42*Basisgegevens!$G$6,"0"))))</f>
        <v>0</v>
      </c>
    </row>
    <row r="43" spans="1:14" ht="52.8" x14ac:dyDescent="0.25">
      <c r="A43" s="25"/>
      <c r="B43" s="25"/>
      <c r="C43" s="25"/>
      <c r="D43" s="25"/>
      <c r="E43" s="26" t="s">
        <v>244</v>
      </c>
      <c r="F43" s="26">
        <v>2086</v>
      </c>
      <c r="G43" s="27" t="s">
        <v>245</v>
      </c>
      <c r="H43" s="88" t="s">
        <v>188</v>
      </c>
      <c r="I43" s="75">
        <v>1</v>
      </c>
      <c r="J43" s="22" t="s">
        <v>31</v>
      </c>
      <c r="K43" s="28" t="str">
        <f>IF(J43&lt;&gt;"",VLOOKUP(J43,Basisgegevens!$C$2:$F$6,2,FALSE),"")</f>
        <v>Maak een keuze in de kolom fase</v>
      </c>
      <c r="L43" s="28" t="str">
        <f>IF(J43&lt;&gt;"",VLOOKUP(J43,Basisgegevens!$C$2:$F$6,3,FALSE),"")</f>
        <v>Maak een keuze in de kolom fase</v>
      </c>
      <c r="M43" s="28" t="str">
        <f>IF(J43&lt;&gt;"",VLOOKUP(J43,Basisgegevens!$C$2:$F$6,4,FALSE),"")</f>
        <v>Maak een keuze in de kolom 'Antwoord fase'</v>
      </c>
      <c r="N43" s="84" t="str">
        <f>IF(J43=Basisgegevens!$C$3,$I43*Basisgegevens!$G$3,IF(J43=Basisgegevens!$C$4,$I43*Basisgegevens!$G$4,IF(J43=Basisgegevens!$C$5,$I43*Basisgegevens!$G$5,IF(J43=Basisgegevens!$C$6,$I43*Basisgegevens!$G$6,"0"))))</f>
        <v>0</v>
      </c>
    </row>
    <row r="44" spans="1:14" ht="79.2" x14ac:dyDescent="0.25">
      <c r="A44" s="25"/>
      <c r="B44" s="25"/>
      <c r="C44" s="25"/>
      <c r="D44" s="25"/>
      <c r="E44" s="26" t="s">
        <v>246</v>
      </c>
      <c r="F44" s="26">
        <v>2139</v>
      </c>
      <c r="G44" s="27" t="s">
        <v>247</v>
      </c>
      <c r="H44" s="88" t="s">
        <v>188</v>
      </c>
      <c r="I44" s="75">
        <v>2</v>
      </c>
      <c r="J44" s="22" t="s">
        <v>31</v>
      </c>
      <c r="K44" s="28" t="str">
        <f>IF(J44&lt;&gt;"",VLOOKUP(J44,Basisgegevens!$C$2:$F$6,2,FALSE),"")</f>
        <v>Maak een keuze in de kolom fase</v>
      </c>
      <c r="L44" s="28" t="str">
        <f>IF(J44&lt;&gt;"",VLOOKUP(J44,Basisgegevens!$C$2:$F$6,3,FALSE),"")</f>
        <v>Maak een keuze in de kolom fase</v>
      </c>
      <c r="M44" s="28" t="str">
        <f>IF(J44&lt;&gt;"",VLOOKUP(J44,Basisgegevens!$C$2:$F$6,4,FALSE),"")</f>
        <v>Maak een keuze in de kolom 'Antwoord fase'</v>
      </c>
      <c r="N44" s="84" t="str">
        <f>IF(J44=Basisgegevens!$C$3,$I44*Basisgegevens!$G$3,IF(J44=Basisgegevens!$C$4,$I44*Basisgegevens!$G$4,IF(J44=Basisgegevens!$C$5,$I44*Basisgegevens!$G$5,IF(J44=Basisgegevens!$C$6,$I44*Basisgegevens!$G$6,"0"))))</f>
        <v>0</v>
      </c>
    </row>
    <row r="45" spans="1:14" ht="39.6" x14ac:dyDescent="0.25">
      <c r="A45" s="25"/>
      <c r="B45" s="25"/>
      <c r="C45" s="25"/>
      <c r="D45" s="25"/>
      <c r="E45" s="26"/>
      <c r="F45" s="26">
        <v>2140</v>
      </c>
      <c r="G45" s="27" t="s">
        <v>248</v>
      </c>
      <c r="H45" s="88" t="s">
        <v>188</v>
      </c>
      <c r="I45" s="75">
        <v>1</v>
      </c>
      <c r="J45" s="22" t="s">
        <v>31</v>
      </c>
      <c r="K45" s="28" t="str">
        <f>IF(J45&lt;&gt;"",VLOOKUP(J45,Basisgegevens!$C$2:$F$6,2,FALSE),"")</f>
        <v>Maak een keuze in de kolom fase</v>
      </c>
      <c r="L45" s="28" t="str">
        <f>IF(J45&lt;&gt;"",VLOOKUP(J45,Basisgegevens!$C$2:$F$6,3,FALSE),"")</f>
        <v>Maak een keuze in de kolom fase</v>
      </c>
      <c r="M45" s="28" t="str">
        <f>IF(J45&lt;&gt;"",VLOOKUP(J45,Basisgegevens!$C$2:$F$6,4,FALSE),"")</f>
        <v>Maak een keuze in de kolom 'Antwoord fase'</v>
      </c>
      <c r="N45" s="84" t="str">
        <f>IF(J45=Basisgegevens!$C$3,$I45*Basisgegevens!$G$3,IF(J45=Basisgegevens!$C$4,$I45*Basisgegevens!$G$4,IF(J45=Basisgegevens!$C$5,$I45*Basisgegevens!$G$5,IF(J45=Basisgegevens!$C$6,$I45*Basisgegevens!$G$6,"0"))))</f>
        <v>0</v>
      </c>
    </row>
    <row r="46" spans="1:14" x14ac:dyDescent="0.25">
      <c r="A46" s="25"/>
      <c r="B46" s="25"/>
      <c r="C46" s="25">
        <v>4</v>
      </c>
      <c r="D46" s="25" t="s">
        <v>111</v>
      </c>
      <c r="E46" s="26"/>
      <c r="F46" s="26"/>
      <c r="G46" s="27"/>
      <c r="H46" s="88"/>
      <c r="I46" s="75"/>
      <c r="J46" s="86"/>
      <c r="K46" s="86"/>
      <c r="L46" s="86"/>
      <c r="M46" s="86"/>
      <c r="N46" s="87"/>
    </row>
    <row r="47" spans="1:14" ht="145.19999999999999" x14ac:dyDescent="0.25">
      <c r="A47" s="25"/>
      <c r="B47" s="25"/>
      <c r="C47" s="25"/>
      <c r="D47" s="25"/>
      <c r="E47" s="26" t="s">
        <v>249</v>
      </c>
      <c r="F47" s="26">
        <v>1218</v>
      </c>
      <c r="G47" s="27" t="s">
        <v>250</v>
      </c>
      <c r="H47" s="88" t="s">
        <v>188</v>
      </c>
      <c r="I47" s="75">
        <v>10</v>
      </c>
      <c r="J47" s="22" t="s">
        <v>31</v>
      </c>
      <c r="K47" s="28" t="str">
        <f>IF(J47&lt;&gt;"",VLOOKUP(J47,Basisgegevens!$C$2:$F$6,2,FALSE),"")</f>
        <v>Maak een keuze in de kolom fase</v>
      </c>
      <c r="L47" s="28" t="str">
        <f>IF(J47&lt;&gt;"",VLOOKUP(J47,Basisgegevens!$C$2:$F$6,3,FALSE),"")</f>
        <v>Maak een keuze in de kolom fase</v>
      </c>
      <c r="M47" s="28" t="str">
        <f>IF(J47&lt;&gt;"",VLOOKUP(J47,Basisgegevens!$C$2:$F$6,4,FALSE),"")</f>
        <v>Maak een keuze in de kolom 'Antwoord fase'</v>
      </c>
      <c r="N47" s="84" t="str">
        <f>IF(J47=Basisgegevens!$C$3,$I47*Basisgegevens!$G$3,IF(J47=Basisgegevens!$C$4,$I47*Basisgegevens!$G$4,IF(J47=Basisgegevens!$C$5,$I47*Basisgegevens!$G$5,IF(J47=Basisgegevens!$C$6,$I47*Basisgegevens!$G$6,"0"))))</f>
        <v>0</v>
      </c>
    </row>
    <row r="48" spans="1:14" ht="118.8" x14ac:dyDescent="0.25">
      <c r="A48" s="25"/>
      <c r="B48" s="25"/>
      <c r="C48" s="25"/>
      <c r="D48" s="25"/>
      <c r="E48" s="26" t="s">
        <v>251</v>
      </c>
      <c r="F48" s="26">
        <v>10143</v>
      </c>
      <c r="G48" s="27" t="s">
        <v>252</v>
      </c>
      <c r="H48" s="88" t="s">
        <v>188</v>
      </c>
      <c r="I48" s="75">
        <v>10</v>
      </c>
      <c r="J48" s="22" t="s">
        <v>31</v>
      </c>
      <c r="K48" s="28" t="str">
        <f>IF(J48&lt;&gt;"",VLOOKUP(J48,Basisgegevens!$C$2:$F$6,2,FALSE),"")</f>
        <v>Maak een keuze in de kolom fase</v>
      </c>
      <c r="L48" s="28" t="str">
        <f>IF(J48&lt;&gt;"",VLOOKUP(J48,Basisgegevens!$C$2:$F$6,3,FALSE),"")</f>
        <v>Maak een keuze in de kolom fase</v>
      </c>
      <c r="M48" s="28" t="str">
        <f>IF(J48&lt;&gt;"",VLOOKUP(J48,Basisgegevens!$C$2:$F$6,4,FALSE),"")</f>
        <v>Maak een keuze in de kolom 'Antwoord fase'</v>
      </c>
      <c r="N48" s="84" t="str">
        <f>IF(J48=Basisgegevens!$C$3,$I48*Basisgegevens!$G$3,IF(J48=Basisgegevens!$C$4,$I48*Basisgegevens!$G$4,IF(J48=Basisgegevens!$C$5,$I48*Basisgegevens!$G$5,IF(J48=Basisgegevens!$C$6,$I48*Basisgegevens!$G$6,"0"))))</f>
        <v>0</v>
      </c>
    </row>
    <row r="49" spans="1:14" x14ac:dyDescent="0.25">
      <c r="A49" s="25"/>
      <c r="B49" s="25"/>
      <c r="C49" s="25">
        <v>6</v>
      </c>
      <c r="D49" s="25" t="s">
        <v>115</v>
      </c>
      <c r="E49" s="26"/>
      <c r="F49" s="26"/>
      <c r="G49" s="27"/>
      <c r="H49" s="88"/>
      <c r="I49" s="75"/>
      <c r="J49" s="86"/>
      <c r="K49" s="86"/>
      <c r="L49" s="86"/>
      <c r="M49" s="86"/>
      <c r="N49" s="87"/>
    </row>
    <row r="50" spans="1:14" ht="26.4" x14ac:dyDescent="0.25">
      <c r="A50" s="25"/>
      <c r="B50" s="25"/>
      <c r="C50" s="25"/>
      <c r="D50" s="25"/>
      <c r="E50" s="26" t="s">
        <v>253</v>
      </c>
      <c r="F50" s="26">
        <v>1264</v>
      </c>
      <c r="G50" s="27" t="s">
        <v>254</v>
      </c>
      <c r="H50" s="88" t="s">
        <v>188</v>
      </c>
      <c r="I50" s="75">
        <v>2</v>
      </c>
      <c r="J50" s="22" t="s">
        <v>31</v>
      </c>
      <c r="K50" s="28" t="str">
        <f>IF(J50&lt;&gt;"",VLOOKUP(J50,Basisgegevens!$C$2:$F$6,2,FALSE),"")</f>
        <v>Maak een keuze in de kolom fase</v>
      </c>
      <c r="L50" s="28" t="str">
        <f>IF(J50&lt;&gt;"",VLOOKUP(J50,Basisgegevens!$C$2:$F$6,3,FALSE),"")</f>
        <v>Maak een keuze in de kolom fase</v>
      </c>
      <c r="M50" s="28" t="str">
        <f>IF(J50&lt;&gt;"",VLOOKUP(J50,Basisgegevens!$C$2:$F$6,4,FALSE),"")</f>
        <v>Maak een keuze in de kolom 'Antwoord fase'</v>
      </c>
      <c r="N50" s="84" t="str">
        <f>IF(J50=Basisgegevens!$C$3,$I50*Basisgegevens!$G$3,IF(J50=Basisgegevens!$C$4,$I50*Basisgegevens!$G$4,IF(J50=Basisgegevens!$C$5,$I50*Basisgegevens!$G$5,IF(J50=Basisgegevens!$C$6,$I50*Basisgegevens!$G$6,"0"))))</f>
        <v>0</v>
      </c>
    </row>
    <row r="51" spans="1:14" ht="79.2" x14ac:dyDescent="0.25">
      <c r="A51" s="25"/>
      <c r="B51" s="25"/>
      <c r="C51" s="25"/>
      <c r="D51" s="25"/>
      <c r="E51" s="26" t="s">
        <v>255</v>
      </c>
      <c r="F51" s="26">
        <v>1425</v>
      </c>
      <c r="G51" s="27" t="s">
        <v>256</v>
      </c>
      <c r="H51" s="88" t="s">
        <v>188</v>
      </c>
      <c r="I51" s="75">
        <v>2</v>
      </c>
      <c r="J51" s="22" t="s">
        <v>31</v>
      </c>
      <c r="K51" s="28" t="str">
        <f>IF(J51&lt;&gt;"",VLOOKUP(J51,Basisgegevens!$C$2:$F$6,2,FALSE),"")</f>
        <v>Maak een keuze in de kolom fase</v>
      </c>
      <c r="L51" s="28" t="str">
        <f>IF(J51&lt;&gt;"",VLOOKUP(J51,Basisgegevens!$C$2:$F$6,3,FALSE),"")</f>
        <v>Maak een keuze in de kolom fase</v>
      </c>
      <c r="M51" s="28" t="str">
        <f>IF(J51&lt;&gt;"",VLOOKUP(J51,Basisgegevens!$C$2:$F$6,4,FALSE),"")</f>
        <v>Maak een keuze in de kolom 'Antwoord fase'</v>
      </c>
      <c r="N51" s="84" t="str">
        <f>IF(J51=Basisgegevens!$C$3,$I51*Basisgegevens!$G$3,IF(J51=Basisgegevens!$C$4,$I51*Basisgegevens!$G$4,IF(J51=Basisgegevens!$C$5,$I51*Basisgegevens!$G$5,IF(J51=Basisgegevens!$C$6,$I51*Basisgegevens!$G$6,"0"))))</f>
        <v>0</v>
      </c>
    </row>
    <row r="52" spans="1:14" ht="26.4" x14ac:dyDescent="0.25">
      <c r="A52" s="25"/>
      <c r="B52" s="25"/>
      <c r="C52" s="25"/>
      <c r="D52" s="25"/>
      <c r="E52" s="26" t="s">
        <v>257</v>
      </c>
      <c r="F52" s="26">
        <v>10071</v>
      </c>
      <c r="G52" s="27" t="s">
        <v>258</v>
      </c>
      <c r="H52" s="88" t="s">
        <v>194</v>
      </c>
      <c r="I52" s="75">
        <v>2</v>
      </c>
      <c r="J52" s="22" t="s">
        <v>31</v>
      </c>
      <c r="K52" s="28" t="str">
        <f>IF(J52&lt;&gt;"",VLOOKUP(J52,Basisgegevens!$C$2:$F$6,2,FALSE),"")</f>
        <v>Maak een keuze in de kolom fase</v>
      </c>
      <c r="L52" s="28" t="str">
        <f>IF(J52&lt;&gt;"",VLOOKUP(J52,Basisgegevens!$C$2:$F$6,3,FALSE),"")</f>
        <v>Maak een keuze in de kolom fase</v>
      </c>
      <c r="M52" s="28" t="str">
        <f>IF(J52&lt;&gt;"",VLOOKUP(J52,Basisgegevens!$C$2:$F$6,4,FALSE),"")</f>
        <v>Maak een keuze in de kolom 'Antwoord fase'</v>
      </c>
      <c r="N52" s="84" t="str">
        <f>IF(J52=Basisgegevens!$C$3,$I52*Basisgegevens!$G$3,IF(J52=Basisgegevens!$C$4,$I52*Basisgegevens!$G$4,IF(J52=Basisgegevens!$C$5,$I52*Basisgegevens!$G$5,IF(J52=Basisgegevens!$C$6,$I52*Basisgegevens!$G$6,"0"))))</f>
        <v>0</v>
      </c>
    </row>
    <row r="53" spans="1:14" ht="39.6" x14ac:dyDescent="0.25">
      <c r="A53" s="25"/>
      <c r="B53" s="25"/>
      <c r="C53" s="25"/>
      <c r="D53" s="25"/>
      <c r="E53" s="26" t="s">
        <v>259</v>
      </c>
      <c r="F53" s="26">
        <v>1836</v>
      </c>
      <c r="G53" s="27" t="s">
        <v>260</v>
      </c>
      <c r="H53" s="88" t="s">
        <v>194</v>
      </c>
      <c r="I53" s="75">
        <v>2</v>
      </c>
      <c r="J53" s="22" t="s">
        <v>31</v>
      </c>
      <c r="K53" s="28" t="str">
        <f>IF(J53&lt;&gt;"",VLOOKUP(J53,Basisgegevens!$C$2:$F$6,2,FALSE),"")</f>
        <v>Maak een keuze in de kolom fase</v>
      </c>
      <c r="L53" s="28" t="str">
        <f>IF(J53&lt;&gt;"",VLOOKUP(J53,Basisgegevens!$C$2:$F$6,3,FALSE),"")</f>
        <v>Maak een keuze in de kolom fase</v>
      </c>
      <c r="M53" s="28" t="str">
        <f>IF(J53&lt;&gt;"",VLOOKUP(J53,Basisgegevens!$C$2:$F$6,4,FALSE),"")</f>
        <v>Maak een keuze in de kolom 'Antwoord fase'</v>
      </c>
      <c r="N53" s="84" t="str">
        <f>IF(J53=Basisgegevens!$C$3,$I53*Basisgegevens!$G$3,IF(J53=Basisgegevens!$C$4,$I53*Basisgegevens!$G$4,IF(J53=Basisgegevens!$C$5,$I53*Basisgegevens!$G$5,IF(J53=Basisgegevens!$C$6,$I53*Basisgegevens!$G$6,"0"))))</f>
        <v>0</v>
      </c>
    </row>
    <row r="54" spans="1:14" ht="26.4" x14ac:dyDescent="0.25">
      <c r="A54" s="25"/>
      <c r="B54" s="25"/>
      <c r="C54" s="25"/>
      <c r="D54" s="25"/>
      <c r="E54" s="26" t="s">
        <v>261</v>
      </c>
      <c r="F54" s="26">
        <v>10072</v>
      </c>
      <c r="G54" s="27" t="s">
        <v>262</v>
      </c>
      <c r="H54" s="88" t="s">
        <v>188</v>
      </c>
      <c r="I54" s="75">
        <v>2</v>
      </c>
      <c r="J54" s="22" t="s">
        <v>31</v>
      </c>
      <c r="K54" s="28" t="str">
        <f>IF(J54&lt;&gt;"",VLOOKUP(J54,Basisgegevens!$C$2:$F$6,2,FALSE),"")</f>
        <v>Maak een keuze in de kolom fase</v>
      </c>
      <c r="L54" s="28" t="str">
        <f>IF(J54&lt;&gt;"",VLOOKUP(J54,Basisgegevens!$C$2:$F$6,3,FALSE),"")</f>
        <v>Maak een keuze in de kolom fase</v>
      </c>
      <c r="M54" s="28" t="str">
        <f>IF(J54&lt;&gt;"",VLOOKUP(J54,Basisgegevens!$C$2:$F$6,4,FALSE),"")</f>
        <v>Maak een keuze in de kolom 'Antwoord fase'</v>
      </c>
      <c r="N54" s="84" t="str">
        <f>IF(J54=Basisgegevens!$C$3,$I54*Basisgegevens!$G$3,IF(J54=Basisgegevens!$C$4,$I54*Basisgegevens!$G$4,IF(J54=Basisgegevens!$C$5,$I54*Basisgegevens!$G$5,IF(J54=Basisgegevens!$C$6,$I54*Basisgegevens!$G$6,"0"))))</f>
        <v>0</v>
      </c>
    </row>
    <row r="55" spans="1:14" ht="26.4" x14ac:dyDescent="0.25">
      <c r="A55" s="25"/>
      <c r="B55" s="25"/>
      <c r="C55" s="25"/>
      <c r="D55" s="25"/>
      <c r="E55" s="26" t="s">
        <v>263</v>
      </c>
      <c r="F55" s="26">
        <v>10073</v>
      </c>
      <c r="G55" s="27" t="s">
        <v>264</v>
      </c>
      <c r="H55" s="88" t="s">
        <v>188</v>
      </c>
      <c r="I55" s="75">
        <v>2</v>
      </c>
      <c r="J55" s="22" t="s">
        <v>31</v>
      </c>
      <c r="K55" s="28" t="str">
        <f>IF(J55&lt;&gt;"",VLOOKUP(J55,Basisgegevens!$C$2:$F$6,2,FALSE),"")</f>
        <v>Maak een keuze in de kolom fase</v>
      </c>
      <c r="L55" s="28" t="str">
        <f>IF(J55&lt;&gt;"",VLOOKUP(J55,Basisgegevens!$C$2:$F$6,3,FALSE),"")</f>
        <v>Maak een keuze in de kolom fase</v>
      </c>
      <c r="M55" s="28" t="str">
        <f>IF(J55&lt;&gt;"",VLOOKUP(J55,Basisgegevens!$C$2:$F$6,4,FALSE),"")</f>
        <v>Maak een keuze in de kolom 'Antwoord fase'</v>
      </c>
      <c r="N55" s="84" t="str">
        <f>IF(J55=Basisgegevens!$C$3,$I55*Basisgegevens!$G$3,IF(J55=Basisgegevens!$C$4,$I55*Basisgegevens!$G$4,IF(J55=Basisgegevens!$C$5,$I55*Basisgegevens!$G$5,IF(J55=Basisgegevens!$C$6,$I55*Basisgegevens!$G$6,"0"))))</f>
        <v>0</v>
      </c>
    </row>
    <row r="56" spans="1:14" ht="39.6" x14ac:dyDescent="0.25">
      <c r="A56" s="25"/>
      <c r="B56" s="25"/>
      <c r="C56" s="25"/>
      <c r="D56" s="25"/>
      <c r="E56" s="26" t="s">
        <v>265</v>
      </c>
      <c r="F56" s="26">
        <v>10079</v>
      </c>
      <c r="G56" s="27" t="s">
        <v>266</v>
      </c>
      <c r="H56" s="88" t="s">
        <v>188</v>
      </c>
      <c r="I56" s="75">
        <v>2</v>
      </c>
      <c r="J56" s="22" t="s">
        <v>31</v>
      </c>
      <c r="K56" s="28" t="str">
        <f>IF(J56&lt;&gt;"",VLOOKUP(J56,Basisgegevens!$C$2:$F$6,2,FALSE),"")</f>
        <v>Maak een keuze in de kolom fase</v>
      </c>
      <c r="L56" s="28" t="str">
        <f>IF(J56&lt;&gt;"",VLOOKUP(J56,Basisgegevens!$C$2:$F$6,3,FALSE),"")</f>
        <v>Maak een keuze in de kolom fase</v>
      </c>
      <c r="M56" s="28" t="str">
        <f>IF(J56&lt;&gt;"",VLOOKUP(J56,Basisgegevens!$C$2:$F$6,4,FALSE),"")</f>
        <v>Maak een keuze in de kolom 'Antwoord fase'</v>
      </c>
      <c r="N56" s="84" t="str">
        <f>IF(J56=Basisgegevens!$C$3,$I56*Basisgegevens!$G$3,IF(J56=Basisgegevens!$C$4,$I56*Basisgegevens!$G$4,IF(J56=Basisgegevens!$C$5,$I56*Basisgegevens!$G$5,IF(J56=Basisgegevens!$C$6,$I56*Basisgegevens!$G$6,"0"))))</f>
        <v>0</v>
      </c>
    </row>
    <row r="57" spans="1:14" ht="79.2" x14ac:dyDescent="0.25">
      <c r="A57" s="25"/>
      <c r="B57" s="25"/>
      <c r="C57" s="25"/>
      <c r="D57" s="25"/>
      <c r="E57" s="26" t="s">
        <v>267</v>
      </c>
      <c r="F57" s="26">
        <v>1945</v>
      </c>
      <c r="G57" s="27" t="s">
        <v>268</v>
      </c>
      <c r="H57" s="88" t="s">
        <v>188</v>
      </c>
      <c r="I57" s="75">
        <v>5</v>
      </c>
      <c r="J57" s="22" t="s">
        <v>31</v>
      </c>
      <c r="K57" s="28" t="str">
        <f>IF(J57&lt;&gt;"",VLOOKUP(J57,Basisgegevens!$C$2:$F$6,2,FALSE),"")</f>
        <v>Maak een keuze in de kolom fase</v>
      </c>
      <c r="L57" s="28" t="str">
        <f>IF(J57&lt;&gt;"",VLOOKUP(J57,Basisgegevens!$C$2:$F$6,3,FALSE),"")</f>
        <v>Maak een keuze in de kolom fase</v>
      </c>
      <c r="M57" s="28" t="str">
        <f>IF(J57&lt;&gt;"",VLOOKUP(J57,Basisgegevens!$C$2:$F$6,4,FALSE),"")</f>
        <v>Maak een keuze in de kolom 'Antwoord fase'</v>
      </c>
      <c r="N57" s="84" t="str">
        <f>IF(J57=Basisgegevens!$C$3,$I57*Basisgegevens!$G$3,IF(J57=Basisgegevens!$C$4,$I57*Basisgegevens!$G$4,IF(J57=Basisgegevens!$C$5,$I57*Basisgegevens!$G$5,IF(J57=Basisgegevens!$C$6,$I57*Basisgegevens!$G$6,"0"))))</f>
        <v>0</v>
      </c>
    </row>
    <row r="58" spans="1:14" ht="118.8" x14ac:dyDescent="0.25">
      <c r="A58" s="25"/>
      <c r="B58" s="25"/>
      <c r="C58" s="25"/>
      <c r="D58" s="25"/>
      <c r="E58" s="26" t="s">
        <v>269</v>
      </c>
      <c r="F58" s="26">
        <v>10089</v>
      </c>
      <c r="G58" s="27" t="s">
        <v>270</v>
      </c>
      <c r="H58" s="88" t="s">
        <v>194</v>
      </c>
      <c r="I58" s="75">
        <v>5</v>
      </c>
      <c r="J58" s="22" t="s">
        <v>31</v>
      </c>
      <c r="K58" s="28" t="str">
        <f>IF(J58&lt;&gt;"",VLOOKUP(J58,Basisgegevens!$C$2:$F$6,2,FALSE),"")</f>
        <v>Maak een keuze in de kolom fase</v>
      </c>
      <c r="L58" s="28" t="str">
        <f>IF(J58&lt;&gt;"",VLOOKUP(J58,Basisgegevens!$C$2:$F$6,3,FALSE),"")</f>
        <v>Maak een keuze in de kolom fase</v>
      </c>
      <c r="M58" s="28" t="str">
        <f>IF(J58&lt;&gt;"",VLOOKUP(J58,Basisgegevens!$C$2:$F$6,4,FALSE),"")</f>
        <v>Maak een keuze in de kolom 'Antwoord fase'</v>
      </c>
      <c r="N58" s="84" t="str">
        <f>IF(J58=Basisgegevens!$C$3,$I58*Basisgegevens!$G$3,IF(J58=Basisgegevens!$C$4,$I58*Basisgegevens!$G$4,IF(J58=Basisgegevens!$C$5,$I58*Basisgegevens!$G$5,IF(J58=Basisgegevens!$C$6,$I58*Basisgegevens!$G$6,"0"))))</f>
        <v>0</v>
      </c>
    </row>
    <row r="59" spans="1:14" ht="66" x14ac:dyDescent="0.25">
      <c r="A59" s="25"/>
      <c r="B59" s="25"/>
      <c r="C59" s="25"/>
      <c r="D59" s="25"/>
      <c r="E59" s="26" t="s">
        <v>271</v>
      </c>
      <c r="F59" s="26">
        <v>10158</v>
      </c>
      <c r="G59" s="27" t="s">
        <v>272</v>
      </c>
      <c r="H59" s="88" t="s">
        <v>188</v>
      </c>
      <c r="I59" s="75">
        <v>5</v>
      </c>
      <c r="J59" s="22" t="s">
        <v>31</v>
      </c>
      <c r="K59" s="28" t="str">
        <f>IF(J59&lt;&gt;"",VLOOKUP(J59,Basisgegevens!$C$2:$F$6,2,FALSE),"")</f>
        <v>Maak een keuze in de kolom fase</v>
      </c>
      <c r="L59" s="28" t="str">
        <f>IF(J59&lt;&gt;"",VLOOKUP(J59,Basisgegevens!$C$2:$F$6,3,FALSE),"")</f>
        <v>Maak een keuze in de kolom fase</v>
      </c>
      <c r="M59" s="28" t="str">
        <f>IF(J59&lt;&gt;"",VLOOKUP(J59,Basisgegevens!$C$2:$F$6,4,FALSE),"")</f>
        <v>Maak een keuze in de kolom 'Antwoord fase'</v>
      </c>
      <c r="N59" s="84" t="str">
        <f>IF(J59=Basisgegevens!$C$3,$I59*Basisgegevens!$G$3,IF(J59=Basisgegevens!$C$4,$I59*Basisgegevens!$G$4,IF(J59=Basisgegevens!$C$5,$I59*Basisgegevens!$G$5,IF(J59=Basisgegevens!$C$6,$I59*Basisgegevens!$G$6,"0"))))</f>
        <v>0</v>
      </c>
    </row>
    <row r="60" spans="1:14" x14ac:dyDescent="0.25">
      <c r="A60" s="25"/>
      <c r="B60" s="25"/>
      <c r="C60" s="25">
        <v>7</v>
      </c>
      <c r="D60" s="25" t="s">
        <v>117</v>
      </c>
      <c r="E60" s="26"/>
      <c r="F60" s="26"/>
      <c r="G60" s="27"/>
      <c r="H60" s="88"/>
      <c r="I60" s="75"/>
      <c r="J60" s="86"/>
      <c r="K60" s="86"/>
      <c r="L60" s="86"/>
      <c r="M60" s="86"/>
      <c r="N60" s="87"/>
    </row>
    <row r="61" spans="1:14" ht="145.19999999999999" x14ac:dyDescent="0.25">
      <c r="A61" s="25"/>
      <c r="B61" s="25"/>
      <c r="C61" s="25"/>
      <c r="D61" s="25"/>
      <c r="E61" s="26" t="s">
        <v>273</v>
      </c>
      <c r="F61" s="26">
        <v>1408</v>
      </c>
      <c r="G61" s="27" t="s">
        <v>274</v>
      </c>
      <c r="H61" s="88" t="s">
        <v>188</v>
      </c>
      <c r="I61" s="75">
        <v>2</v>
      </c>
      <c r="J61" s="22" t="s">
        <v>31</v>
      </c>
      <c r="K61" s="28" t="str">
        <f>IF(J61&lt;&gt;"",VLOOKUP(J61,Basisgegevens!$C$2:$F$6,2,FALSE),"")</f>
        <v>Maak een keuze in de kolom fase</v>
      </c>
      <c r="L61" s="28" t="str">
        <f>IF(J61&lt;&gt;"",VLOOKUP(J61,Basisgegevens!$C$2:$F$6,3,FALSE),"")</f>
        <v>Maak een keuze in de kolom fase</v>
      </c>
      <c r="M61" s="28" t="str">
        <f>IF(J61&lt;&gt;"",VLOOKUP(J61,Basisgegevens!$C$2:$F$6,4,FALSE),"")</f>
        <v>Maak een keuze in de kolom 'Antwoord fase'</v>
      </c>
      <c r="N61" s="84" t="str">
        <f>IF(J61=Basisgegevens!$C$3,$I61*Basisgegevens!$G$3,IF(J61=Basisgegevens!$C$4,$I61*Basisgegevens!$G$4,IF(J61=Basisgegevens!$C$5,$I61*Basisgegevens!$G$5,IF(J61=Basisgegevens!$C$6,$I61*Basisgegevens!$G$6,"0"))))</f>
        <v>0</v>
      </c>
    </row>
    <row r="62" spans="1:14" ht="52.8" x14ac:dyDescent="0.25">
      <c r="A62" s="25"/>
      <c r="B62" s="25"/>
      <c r="C62" s="25"/>
      <c r="D62" s="25"/>
      <c r="E62" s="26" t="s">
        <v>275</v>
      </c>
      <c r="F62" s="26">
        <v>10076</v>
      </c>
      <c r="G62" s="27" t="s">
        <v>276</v>
      </c>
      <c r="H62" s="88" t="s">
        <v>188</v>
      </c>
      <c r="I62" s="75">
        <v>2</v>
      </c>
      <c r="J62" s="22" t="s">
        <v>31</v>
      </c>
      <c r="K62" s="28" t="str">
        <f>IF(J62&lt;&gt;"",VLOOKUP(J62,Basisgegevens!$C$2:$F$6,2,FALSE),"")</f>
        <v>Maak een keuze in de kolom fase</v>
      </c>
      <c r="L62" s="28" t="str">
        <f>IF(J62&lt;&gt;"",VLOOKUP(J62,Basisgegevens!$C$2:$F$6,3,FALSE),"")</f>
        <v>Maak een keuze in de kolom fase</v>
      </c>
      <c r="M62" s="28" t="str">
        <f>IF(J62&lt;&gt;"",VLOOKUP(J62,Basisgegevens!$C$2:$F$6,4,FALSE),"")</f>
        <v>Maak een keuze in de kolom 'Antwoord fase'</v>
      </c>
      <c r="N62" s="84" t="str">
        <f>IF(J62=Basisgegevens!$C$3,$I62*Basisgegevens!$G$3,IF(J62=Basisgegevens!$C$4,$I62*Basisgegevens!$G$4,IF(J62=Basisgegevens!$C$5,$I62*Basisgegevens!$G$5,IF(J62=Basisgegevens!$C$6,$I62*Basisgegevens!$G$6,"0"))))</f>
        <v>0</v>
      </c>
    </row>
    <row r="63" spans="1:14" ht="52.8" x14ac:dyDescent="0.25">
      <c r="A63" s="25"/>
      <c r="B63" s="25"/>
      <c r="C63" s="25"/>
      <c r="D63" s="25"/>
      <c r="E63" s="26" t="s">
        <v>277</v>
      </c>
      <c r="F63" s="26">
        <v>10159</v>
      </c>
      <c r="G63" s="27" t="s">
        <v>278</v>
      </c>
      <c r="H63" s="88" t="s">
        <v>194</v>
      </c>
      <c r="I63" s="75">
        <v>2</v>
      </c>
      <c r="J63" s="22" t="s">
        <v>31</v>
      </c>
      <c r="K63" s="28" t="str">
        <f>IF(J63&lt;&gt;"",VLOOKUP(J63,Basisgegevens!$C$2:$F$6,2,FALSE),"")</f>
        <v>Maak een keuze in de kolom fase</v>
      </c>
      <c r="L63" s="28" t="str">
        <f>IF(J63&lt;&gt;"",VLOOKUP(J63,Basisgegevens!$C$2:$F$6,3,FALSE),"")</f>
        <v>Maak een keuze in de kolom fase</v>
      </c>
      <c r="M63" s="28" t="str">
        <f>IF(J63&lt;&gt;"",VLOOKUP(J63,Basisgegevens!$C$2:$F$6,4,FALSE),"")</f>
        <v>Maak een keuze in de kolom 'Antwoord fase'</v>
      </c>
      <c r="N63" s="84" t="str">
        <f>IF(J63=Basisgegevens!$C$3,$I63*Basisgegevens!$G$3,IF(J63=Basisgegevens!$C$4,$I63*Basisgegevens!$G$4,IF(J63=Basisgegevens!$C$5,$I63*Basisgegevens!$G$5,IF(J63=Basisgegevens!$C$6,$I63*Basisgegevens!$G$6,"0"))))</f>
        <v>0</v>
      </c>
    </row>
    <row r="64" spans="1:14" x14ac:dyDescent="0.25">
      <c r="A64" s="25"/>
      <c r="B64" s="25"/>
      <c r="C64" s="25">
        <v>8</v>
      </c>
      <c r="D64" s="25" t="s">
        <v>119</v>
      </c>
      <c r="E64" s="26"/>
      <c r="F64" s="26"/>
      <c r="G64" s="27"/>
      <c r="H64" s="88"/>
      <c r="I64" s="75"/>
      <c r="J64" s="86"/>
      <c r="K64" s="86"/>
      <c r="L64" s="86"/>
      <c r="M64" s="86"/>
      <c r="N64" s="87"/>
    </row>
    <row r="65" spans="1:14" ht="132" x14ac:dyDescent="0.25">
      <c r="A65" s="25"/>
      <c r="B65" s="25"/>
      <c r="C65" s="25"/>
      <c r="D65" s="25"/>
      <c r="E65" s="26" t="s">
        <v>279</v>
      </c>
      <c r="F65" s="26">
        <v>1135</v>
      </c>
      <c r="G65" s="27" t="s">
        <v>280</v>
      </c>
      <c r="H65" s="88" t="s">
        <v>194</v>
      </c>
      <c r="I65" s="75">
        <v>2</v>
      </c>
      <c r="J65" s="22" t="s">
        <v>31</v>
      </c>
      <c r="K65" s="28" t="str">
        <f>IF(J65&lt;&gt;"",VLOOKUP(J65,Basisgegevens!$C$2:$F$6,2,FALSE),"")</f>
        <v>Maak een keuze in de kolom fase</v>
      </c>
      <c r="L65" s="28" t="str">
        <f>IF(J65&lt;&gt;"",VLOOKUP(J65,Basisgegevens!$C$2:$F$6,3,FALSE),"")</f>
        <v>Maak een keuze in de kolom fase</v>
      </c>
      <c r="M65" s="28" t="str">
        <f>IF(J65&lt;&gt;"",VLOOKUP(J65,Basisgegevens!$C$2:$F$6,4,FALSE),"")</f>
        <v>Maak een keuze in de kolom 'Antwoord fase'</v>
      </c>
      <c r="N65" s="84" t="str">
        <f>IF(J65=Basisgegevens!$C$3,$I65*Basisgegevens!$G$3,IF(J65=Basisgegevens!$C$4,$I65*Basisgegevens!$G$4,IF(J65=Basisgegevens!$C$5,$I65*Basisgegevens!$G$5,IF(J65=Basisgegevens!$C$6,$I65*Basisgegevens!$G$6,"0"))))</f>
        <v>0</v>
      </c>
    </row>
    <row r="66" spans="1:14" x14ac:dyDescent="0.25">
      <c r="A66" s="25"/>
      <c r="B66" s="25"/>
      <c r="C66" s="25">
        <v>9</v>
      </c>
      <c r="D66" s="25" t="s">
        <v>121</v>
      </c>
      <c r="E66" s="26"/>
      <c r="F66" s="26"/>
      <c r="G66" s="27"/>
      <c r="H66" s="88"/>
      <c r="I66" s="75"/>
      <c r="J66" s="86"/>
      <c r="K66" s="86"/>
      <c r="L66" s="86"/>
      <c r="M66" s="86"/>
      <c r="N66" s="87"/>
    </row>
    <row r="67" spans="1:14" ht="66" x14ac:dyDescent="0.25">
      <c r="A67" s="25"/>
      <c r="B67" s="25"/>
      <c r="C67" s="25"/>
      <c r="D67" s="25"/>
      <c r="E67" s="26" t="s">
        <v>281</v>
      </c>
      <c r="F67" s="26">
        <v>1880</v>
      </c>
      <c r="G67" s="27" t="s">
        <v>282</v>
      </c>
      <c r="H67" s="88" t="s">
        <v>188</v>
      </c>
      <c r="I67" s="75">
        <v>5</v>
      </c>
      <c r="J67" s="22" t="s">
        <v>31</v>
      </c>
      <c r="K67" s="28" t="str">
        <f>IF(J67&lt;&gt;"",VLOOKUP(J67,Basisgegevens!$C$2:$F$6,2,FALSE),"")</f>
        <v>Maak een keuze in de kolom fase</v>
      </c>
      <c r="L67" s="28" t="str">
        <f>IF(J67&lt;&gt;"",VLOOKUP(J67,Basisgegevens!$C$2:$F$6,3,FALSE),"")</f>
        <v>Maak een keuze in de kolom fase</v>
      </c>
      <c r="M67" s="28" t="str">
        <f>IF(J67&lt;&gt;"",VLOOKUP(J67,Basisgegevens!$C$2:$F$6,4,FALSE),"")</f>
        <v>Maak een keuze in de kolom 'Antwoord fase'</v>
      </c>
      <c r="N67" s="84" t="str">
        <f>IF(J67=Basisgegevens!$C$3,$I67*Basisgegevens!$G$3,IF(J67=Basisgegevens!$C$4,$I67*Basisgegevens!$G$4,IF(J67=Basisgegevens!$C$5,$I67*Basisgegevens!$G$5,IF(J67=Basisgegevens!$C$6,$I67*Basisgegevens!$G$6,"0"))))</f>
        <v>0</v>
      </c>
    </row>
    <row r="68" spans="1:14" ht="92.4" x14ac:dyDescent="0.25">
      <c r="A68" s="25"/>
      <c r="B68" s="25"/>
      <c r="C68" s="25"/>
      <c r="D68" s="25"/>
      <c r="E68" s="26" t="s">
        <v>283</v>
      </c>
      <c r="F68" s="26">
        <v>2059</v>
      </c>
      <c r="G68" s="27" t="s">
        <v>284</v>
      </c>
      <c r="H68" s="88" t="s">
        <v>188</v>
      </c>
      <c r="I68" s="75">
        <v>2</v>
      </c>
      <c r="J68" s="22" t="s">
        <v>31</v>
      </c>
      <c r="K68" s="28" t="str">
        <f>IF(J68&lt;&gt;"",VLOOKUP(J68,Basisgegevens!$C$2:$F$6,2,FALSE),"")</f>
        <v>Maak een keuze in de kolom fase</v>
      </c>
      <c r="L68" s="28" t="str">
        <f>IF(J68&lt;&gt;"",VLOOKUP(J68,Basisgegevens!$C$2:$F$6,3,FALSE),"")</f>
        <v>Maak een keuze in de kolom fase</v>
      </c>
      <c r="M68" s="28" t="str">
        <f>IF(J68&lt;&gt;"",VLOOKUP(J68,Basisgegevens!$C$2:$F$6,4,FALSE),"")</f>
        <v>Maak een keuze in de kolom 'Antwoord fase'</v>
      </c>
      <c r="N68" s="84" t="str">
        <f>IF(J68=Basisgegevens!$C$3,$I68*Basisgegevens!$G$3,IF(J68=Basisgegevens!$C$4,$I68*Basisgegevens!$G$4,IF(J68=Basisgegevens!$C$5,$I68*Basisgegevens!$G$5,IF(J68=Basisgegevens!$C$6,$I68*Basisgegevens!$G$6,"0"))))</f>
        <v>0</v>
      </c>
    </row>
    <row r="69" spans="1:14" ht="39.6" x14ac:dyDescent="0.25">
      <c r="A69" s="25"/>
      <c r="B69" s="25"/>
      <c r="C69" s="25"/>
      <c r="D69" s="25"/>
      <c r="E69" s="26" t="s">
        <v>285</v>
      </c>
      <c r="F69" s="26">
        <v>1895</v>
      </c>
      <c r="G69" s="27" t="s">
        <v>286</v>
      </c>
      <c r="H69" s="88" t="s">
        <v>194</v>
      </c>
      <c r="I69" s="75">
        <v>1</v>
      </c>
      <c r="J69" s="22" t="s">
        <v>31</v>
      </c>
      <c r="K69" s="28" t="str">
        <f>IF(J69&lt;&gt;"",VLOOKUP(J69,Basisgegevens!$C$2:$F$6,2,FALSE),"")</f>
        <v>Maak een keuze in de kolom fase</v>
      </c>
      <c r="L69" s="28" t="str">
        <f>IF(J69&lt;&gt;"",VLOOKUP(J69,Basisgegevens!$C$2:$F$6,3,FALSE),"")</f>
        <v>Maak een keuze in de kolom fase</v>
      </c>
      <c r="M69" s="28" t="str">
        <f>IF(J69&lt;&gt;"",VLOOKUP(J69,Basisgegevens!$C$2:$F$6,4,FALSE),"")</f>
        <v>Maak een keuze in de kolom 'Antwoord fase'</v>
      </c>
      <c r="N69" s="84" t="str">
        <f>IF(J69=Basisgegevens!$C$3,$I69*Basisgegevens!$G$3,IF(J69=Basisgegevens!$C$4,$I69*Basisgegevens!$G$4,IF(J69=Basisgegevens!$C$5,$I69*Basisgegevens!$G$5,IF(J69=Basisgegevens!$C$6,$I69*Basisgegevens!$G$6,"0"))))</f>
        <v>0</v>
      </c>
    </row>
    <row r="70" spans="1:14" x14ac:dyDescent="0.25">
      <c r="A70" s="25"/>
      <c r="B70" s="25"/>
      <c r="C70" s="25">
        <v>10</v>
      </c>
      <c r="D70" s="25" t="s">
        <v>123</v>
      </c>
      <c r="E70" s="26"/>
      <c r="F70" s="26"/>
      <c r="G70" s="27"/>
      <c r="H70" s="88"/>
      <c r="I70" s="75"/>
      <c r="J70" s="86"/>
      <c r="K70" s="86"/>
      <c r="L70" s="86"/>
      <c r="M70" s="86"/>
      <c r="N70" s="87"/>
    </row>
    <row r="71" spans="1:14" ht="145.19999999999999" x14ac:dyDescent="0.25">
      <c r="A71" s="25"/>
      <c r="B71" s="25"/>
      <c r="C71" s="25"/>
      <c r="D71" s="25"/>
      <c r="E71" s="26" t="s">
        <v>287</v>
      </c>
      <c r="F71" s="26">
        <v>375</v>
      </c>
      <c r="G71" s="27" t="s">
        <v>288</v>
      </c>
      <c r="H71" s="88" t="s">
        <v>194</v>
      </c>
      <c r="I71" s="75">
        <v>2</v>
      </c>
      <c r="J71" s="22" t="s">
        <v>31</v>
      </c>
      <c r="K71" s="28" t="str">
        <f>IF(J71&lt;&gt;"",VLOOKUP(J71,Basisgegevens!$C$2:$F$6,2,FALSE),"")</f>
        <v>Maak een keuze in de kolom fase</v>
      </c>
      <c r="L71" s="28" t="str">
        <f>IF(J71&lt;&gt;"",VLOOKUP(J71,Basisgegevens!$C$2:$F$6,3,FALSE),"")</f>
        <v>Maak een keuze in de kolom fase</v>
      </c>
      <c r="M71" s="28" t="str">
        <f>IF(J71&lt;&gt;"",VLOOKUP(J71,Basisgegevens!$C$2:$F$6,4,FALSE),"")</f>
        <v>Maak een keuze in de kolom 'Antwoord fase'</v>
      </c>
      <c r="N71" s="84" t="str">
        <f>IF(J71=Basisgegevens!$C$3,$I71*Basisgegevens!$G$3,IF(J71=Basisgegevens!$C$4,$I71*Basisgegevens!$G$4,IF(J71=Basisgegevens!$C$5,$I71*Basisgegevens!$G$5,IF(J71=Basisgegevens!$C$6,$I71*Basisgegevens!$G$6,"0"))))</f>
        <v>0</v>
      </c>
    </row>
    <row r="72" spans="1:14" ht="52.8" x14ac:dyDescent="0.25">
      <c r="A72" s="25"/>
      <c r="B72" s="25"/>
      <c r="C72" s="25"/>
      <c r="D72" s="25"/>
      <c r="E72" s="26" t="s">
        <v>289</v>
      </c>
      <c r="F72" s="26">
        <v>407</v>
      </c>
      <c r="G72" s="27" t="s">
        <v>290</v>
      </c>
      <c r="H72" s="88" t="s">
        <v>188</v>
      </c>
      <c r="I72" s="75">
        <v>1</v>
      </c>
      <c r="J72" s="22" t="s">
        <v>31</v>
      </c>
      <c r="K72" s="28" t="str">
        <f>IF(J72&lt;&gt;"",VLOOKUP(J72,Basisgegevens!$C$2:$F$6,2,FALSE),"")</f>
        <v>Maak een keuze in de kolom fase</v>
      </c>
      <c r="L72" s="28" t="str">
        <f>IF(J72&lt;&gt;"",VLOOKUP(J72,Basisgegevens!$C$2:$F$6,3,FALSE),"")</f>
        <v>Maak een keuze in de kolom fase</v>
      </c>
      <c r="M72" s="28" t="str">
        <f>IF(J72&lt;&gt;"",VLOOKUP(J72,Basisgegevens!$C$2:$F$6,4,FALSE),"")</f>
        <v>Maak een keuze in de kolom 'Antwoord fase'</v>
      </c>
      <c r="N72" s="84" t="str">
        <f>IF(J72=Basisgegevens!$C$3,$I72*Basisgegevens!$G$3,IF(J72=Basisgegevens!$C$4,$I72*Basisgegevens!$G$4,IF(J72=Basisgegevens!$C$5,$I72*Basisgegevens!$G$5,IF(J72=Basisgegevens!$C$6,$I72*Basisgegevens!$G$6,"0"))))</f>
        <v>0</v>
      </c>
    </row>
    <row r="73" spans="1:14" ht="52.8" x14ac:dyDescent="0.25">
      <c r="A73" s="25"/>
      <c r="B73" s="25"/>
      <c r="C73" s="25"/>
      <c r="D73" s="25"/>
      <c r="E73" s="26" t="s">
        <v>291</v>
      </c>
      <c r="F73" s="26">
        <v>10144</v>
      </c>
      <c r="G73" s="27" t="s">
        <v>292</v>
      </c>
      <c r="H73" s="88" t="s">
        <v>188</v>
      </c>
      <c r="I73" s="75">
        <v>10</v>
      </c>
      <c r="J73" s="22" t="s">
        <v>31</v>
      </c>
      <c r="K73" s="28" t="str">
        <f>IF(J73&lt;&gt;"",VLOOKUP(J73,Basisgegevens!$C$2:$F$6,2,FALSE),"")</f>
        <v>Maak een keuze in de kolom fase</v>
      </c>
      <c r="L73" s="28" t="str">
        <f>IF(J73&lt;&gt;"",VLOOKUP(J73,Basisgegevens!$C$2:$F$6,3,FALSE),"")</f>
        <v>Maak een keuze in de kolom fase</v>
      </c>
      <c r="M73" s="28" t="str">
        <f>IF(J73&lt;&gt;"",VLOOKUP(J73,Basisgegevens!$C$2:$F$6,4,FALSE),"")</f>
        <v>Maak een keuze in de kolom 'Antwoord fase'</v>
      </c>
      <c r="N73" s="84" t="str">
        <f>IF(J73=Basisgegevens!$C$3,$I73*Basisgegevens!$G$3,IF(J73=Basisgegevens!$C$4,$I73*Basisgegevens!$G$4,IF(J73=Basisgegevens!$C$5,$I73*Basisgegevens!$G$5,IF(J73=Basisgegevens!$C$6,$I73*Basisgegevens!$G$6,"0"))))</f>
        <v>0</v>
      </c>
    </row>
    <row r="74" spans="1:14" x14ac:dyDescent="0.25">
      <c r="A74" s="25"/>
      <c r="B74" s="25"/>
      <c r="C74" s="25">
        <v>11</v>
      </c>
      <c r="D74" s="25" t="s">
        <v>125</v>
      </c>
      <c r="E74" s="26"/>
      <c r="F74" s="26"/>
      <c r="G74" s="27"/>
      <c r="H74" s="88"/>
      <c r="I74" s="75"/>
      <c r="J74" s="86"/>
      <c r="K74" s="86"/>
      <c r="L74" s="86"/>
      <c r="M74" s="86"/>
      <c r="N74" s="87"/>
    </row>
    <row r="75" spans="1:14" ht="52.8" x14ac:dyDescent="0.25">
      <c r="A75" s="25"/>
      <c r="B75" s="25"/>
      <c r="C75" s="25"/>
      <c r="D75" s="25"/>
      <c r="E75" s="26" t="s">
        <v>293</v>
      </c>
      <c r="F75" s="26">
        <v>1195</v>
      </c>
      <c r="G75" s="27" t="s">
        <v>294</v>
      </c>
      <c r="H75" s="88" t="s">
        <v>188</v>
      </c>
      <c r="I75" s="75">
        <v>10</v>
      </c>
      <c r="J75" s="22" t="s">
        <v>31</v>
      </c>
      <c r="K75" s="28" t="str">
        <f>IF(J75&lt;&gt;"",VLOOKUP(J75,Basisgegevens!$C$2:$F$6,2,FALSE),"")</f>
        <v>Maak een keuze in de kolom fase</v>
      </c>
      <c r="L75" s="28" t="str">
        <f>IF(J75&lt;&gt;"",VLOOKUP(J75,Basisgegevens!$C$2:$F$6,3,FALSE),"")</f>
        <v>Maak een keuze in de kolom fase</v>
      </c>
      <c r="M75" s="28" t="str">
        <f>IF(J75&lt;&gt;"",VLOOKUP(J75,Basisgegevens!$C$2:$F$6,4,FALSE),"")</f>
        <v>Maak een keuze in de kolom 'Antwoord fase'</v>
      </c>
      <c r="N75" s="84" t="str">
        <f>IF(J75=Basisgegevens!$C$3,$I75*Basisgegevens!$G$3,IF(J75=Basisgegevens!$C$4,$I75*Basisgegevens!$G$4,IF(J75=Basisgegevens!$C$5,$I75*Basisgegevens!$G$5,IF(J75=Basisgegevens!$C$6,$I75*Basisgegevens!$G$6,"0"))))</f>
        <v>0</v>
      </c>
    </row>
    <row r="76" spans="1:14" ht="92.4" x14ac:dyDescent="0.25">
      <c r="A76" s="25"/>
      <c r="B76" s="25"/>
      <c r="C76" s="25"/>
      <c r="D76" s="25"/>
      <c r="E76" s="26" t="s">
        <v>295</v>
      </c>
      <c r="F76" s="26">
        <v>1925</v>
      </c>
      <c r="G76" s="27" t="s">
        <v>296</v>
      </c>
      <c r="H76" s="88" t="s">
        <v>188</v>
      </c>
      <c r="I76" s="75">
        <v>10</v>
      </c>
      <c r="J76" s="22" t="s">
        <v>31</v>
      </c>
      <c r="K76" s="28" t="str">
        <f>IF(J76&lt;&gt;"",VLOOKUP(J76,Basisgegevens!$C$2:$F$6,2,FALSE),"")</f>
        <v>Maak een keuze in de kolom fase</v>
      </c>
      <c r="L76" s="28" t="str">
        <f>IF(J76&lt;&gt;"",VLOOKUP(J76,Basisgegevens!$C$2:$F$6,3,FALSE),"")</f>
        <v>Maak een keuze in de kolom fase</v>
      </c>
      <c r="M76" s="28" t="str">
        <f>IF(J76&lt;&gt;"",VLOOKUP(J76,Basisgegevens!$C$2:$F$6,4,FALSE),"")</f>
        <v>Maak een keuze in de kolom 'Antwoord fase'</v>
      </c>
      <c r="N76" s="84" t="str">
        <f>IF(J76=Basisgegevens!$C$3,$I76*Basisgegevens!$G$3,IF(J76=Basisgegevens!$C$4,$I76*Basisgegevens!$G$4,IF(J76=Basisgegevens!$C$5,$I76*Basisgegevens!$G$5,IF(J76=Basisgegevens!$C$6,$I76*Basisgegevens!$G$6,"0"))))</f>
        <v>0</v>
      </c>
    </row>
    <row r="77" spans="1:14" ht="66" x14ac:dyDescent="0.25">
      <c r="A77" s="25"/>
      <c r="B77" s="25"/>
      <c r="C77" s="25"/>
      <c r="D77" s="25"/>
      <c r="E77" s="26" t="s">
        <v>297</v>
      </c>
      <c r="F77" s="26">
        <v>2125</v>
      </c>
      <c r="G77" s="27" t="s">
        <v>298</v>
      </c>
      <c r="H77" s="88" t="s">
        <v>188</v>
      </c>
      <c r="I77" s="75">
        <v>5</v>
      </c>
      <c r="J77" s="22" t="s">
        <v>31</v>
      </c>
      <c r="K77" s="28" t="str">
        <f>IF(J77&lt;&gt;"",VLOOKUP(J77,Basisgegevens!$C$2:$F$6,2,FALSE),"")</f>
        <v>Maak een keuze in de kolom fase</v>
      </c>
      <c r="L77" s="28" t="str">
        <f>IF(J77&lt;&gt;"",VLOOKUP(J77,Basisgegevens!$C$2:$F$6,3,FALSE),"")</f>
        <v>Maak een keuze in de kolom fase</v>
      </c>
      <c r="M77" s="28" t="str">
        <f>IF(J77&lt;&gt;"",VLOOKUP(J77,Basisgegevens!$C$2:$F$6,4,FALSE),"")</f>
        <v>Maak een keuze in de kolom 'Antwoord fase'</v>
      </c>
      <c r="N77" s="84" t="str">
        <f>IF(J77=Basisgegevens!$C$3,$I77*Basisgegevens!$G$3,IF(J77=Basisgegevens!$C$4,$I77*Basisgegevens!$G$4,IF(J77=Basisgegevens!$C$5,$I77*Basisgegevens!$G$5,IF(J77=Basisgegevens!$C$6,$I77*Basisgegevens!$G$6,"0"))))</f>
        <v>0</v>
      </c>
    </row>
    <row r="78" spans="1:14" x14ac:dyDescent="0.25">
      <c r="A78" s="25"/>
      <c r="B78" s="25"/>
      <c r="C78" s="25">
        <v>12</v>
      </c>
      <c r="D78" s="25" t="s">
        <v>127</v>
      </c>
      <c r="E78" s="26"/>
      <c r="F78" s="26"/>
      <c r="G78" s="27"/>
      <c r="H78" s="88"/>
      <c r="I78" s="75"/>
      <c r="J78" s="86"/>
      <c r="K78" s="86"/>
      <c r="L78" s="86"/>
      <c r="M78" s="86"/>
      <c r="N78" s="87"/>
    </row>
    <row r="79" spans="1:14" ht="79.2" x14ac:dyDescent="0.25">
      <c r="A79" s="25"/>
      <c r="B79" s="25"/>
      <c r="C79" s="25"/>
      <c r="D79" s="25"/>
      <c r="E79" s="26" t="s">
        <v>299</v>
      </c>
      <c r="F79" s="26">
        <v>314</v>
      </c>
      <c r="G79" s="27" t="s">
        <v>300</v>
      </c>
      <c r="H79" s="88" t="s">
        <v>188</v>
      </c>
      <c r="I79" s="75">
        <v>1</v>
      </c>
      <c r="J79" s="22" t="s">
        <v>31</v>
      </c>
      <c r="K79" s="28" t="str">
        <f>IF(J79&lt;&gt;"",VLOOKUP(J79,Basisgegevens!$C$2:$F$6,2,FALSE),"")</f>
        <v>Maak een keuze in de kolom fase</v>
      </c>
      <c r="L79" s="28" t="str">
        <f>IF(J79&lt;&gt;"",VLOOKUP(J79,Basisgegevens!$C$2:$F$6,3,FALSE),"")</f>
        <v>Maak een keuze in de kolom fase</v>
      </c>
      <c r="M79" s="28" t="str">
        <f>IF(J79&lt;&gt;"",VLOOKUP(J79,Basisgegevens!$C$2:$F$6,4,FALSE),"")</f>
        <v>Maak een keuze in de kolom 'Antwoord fase'</v>
      </c>
      <c r="N79" s="84" t="str">
        <f>IF(J79=Basisgegevens!$C$3,$I79*Basisgegevens!$G$3,IF(J79=Basisgegevens!$C$4,$I79*Basisgegevens!$G$4,IF(J79=Basisgegevens!$C$5,$I79*Basisgegevens!$G$5,IF(J79=Basisgegevens!$C$6,$I79*Basisgegevens!$G$6,"0"))))</f>
        <v>0</v>
      </c>
    </row>
    <row r="80" spans="1:14" x14ac:dyDescent="0.25">
      <c r="A80" s="25"/>
      <c r="B80" s="25"/>
      <c r="C80" s="25">
        <v>14</v>
      </c>
      <c r="D80" s="25" t="s">
        <v>131</v>
      </c>
      <c r="E80" s="26"/>
      <c r="F80" s="26"/>
      <c r="G80" s="27"/>
      <c r="H80" s="88"/>
      <c r="I80" s="75"/>
      <c r="J80" s="86"/>
      <c r="K80" s="86"/>
      <c r="L80" s="86"/>
      <c r="M80" s="86"/>
      <c r="N80" s="87"/>
    </row>
    <row r="81" spans="1:14" ht="39.6" x14ac:dyDescent="0.25">
      <c r="A81" s="25"/>
      <c r="B81" s="25"/>
      <c r="C81" s="25"/>
      <c r="D81" s="25"/>
      <c r="E81" s="26" t="s">
        <v>301</v>
      </c>
      <c r="F81" s="26">
        <v>38</v>
      </c>
      <c r="G81" s="27" t="s">
        <v>302</v>
      </c>
      <c r="H81" s="88" t="s">
        <v>188</v>
      </c>
      <c r="I81" s="75">
        <v>10</v>
      </c>
      <c r="J81" s="22" t="s">
        <v>31</v>
      </c>
      <c r="K81" s="28" t="str">
        <f>IF(J81&lt;&gt;"",VLOOKUP(J81,Basisgegevens!$C$2:$F$6,2,FALSE),"")</f>
        <v>Maak een keuze in de kolom fase</v>
      </c>
      <c r="L81" s="28" t="str">
        <f>IF(J81&lt;&gt;"",VLOOKUP(J81,Basisgegevens!$C$2:$F$6,3,FALSE),"")</f>
        <v>Maak een keuze in de kolom fase</v>
      </c>
      <c r="M81" s="28" t="str">
        <f>IF(J81&lt;&gt;"",VLOOKUP(J81,Basisgegevens!$C$2:$F$6,4,FALSE),"")</f>
        <v>Maak een keuze in de kolom 'Antwoord fase'</v>
      </c>
      <c r="N81" s="84" t="str">
        <f>IF(J81=Basisgegevens!$C$3,$I81*Basisgegevens!$G$3,IF(J81=Basisgegevens!$C$4,$I81*Basisgegevens!$G$4,IF(J81=Basisgegevens!$C$5,$I81*Basisgegevens!$G$5,IF(J81=Basisgegevens!$C$6,$I81*Basisgegevens!$G$6,"0"))))</f>
        <v>0</v>
      </c>
    </row>
    <row r="82" spans="1:14" ht="66" x14ac:dyDescent="0.25">
      <c r="A82" s="25"/>
      <c r="B82" s="25"/>
      <c r="C82" s="25"/>
      <c r="D82" s="25"/>
      <c r="E82" s="26" t="s">
        <v>303</v>
      </c>
      <c r="F82" s="26">
        <v>257</v>
      </c>
      <c r="G82" s="27" t="s">
        <v>304</v>
      </c>
      <c r="H82" s="88" t="s">
        <v>188</v>
      </c>
      <c r="I82" s="75">
        <v>1</v>
      </c>
      <c r="J82" s="22" t="s">
        <v>31</v>
      </c>
      <c r="K82" s="28" t="str">
        <f>IF(J82&lt;&gt;"",VLOOKUP(J82,Basisgegevens!$C$2:$F$6,2,FALSE),"")</f>
        <v>Maak een keuze in de kolom fase</v>
      </c>
      <c r="L82" s="28" t="str">
        <f>IF(J82&lt;&gt;"",VLOOKUP(J82,Basisgegevens!$C$2:$F$6,3,FALSE),"")</f>
        <v>Maak een keuze in de kolom fase</v>
      </c>
      <c r="M82" s="28" t="str">
        <f>IF(J82&lt;&gt;"",VLOOKUP(J82,Basisgegevens!$C$2:$F$6,4,FALSE),"")</f>
        <v>Maak een keuze in de kolom 'Antwoord fase'</v>
      </c>
      <c r="N82" s="84" t="str">
        <f>IF(J82=Basisgegevens!$C$3,$I82*Basisgegevens!$G$3,IF(J82=Basisgegevens!$C$4,$I82*Basisgegevens!$G$4,IF(J82=Basisgegevens!$C$5,$I82*Basisgegevens!$G$5,IF(J82=Basisgegevens!$C$6,$I82*Basisgegevens!$G$6,"0"))))</f>
        <v>0</v>
      </c>
    </row>
    <row r="83" spans="1:14" ht="26.4" x14ac:dyDescent="0.25">
      <c r="A83" s="25"/>
      <c r="B83" s="25"/>
      <c r="C83" s="25"/>
      <c r="D83" s="25"/>
      <c r="E83" s="26" t="s">
        <v>305</v>
      </c>
      <c r="F83" s="26">
        <v>1222</v>
      </c>
      <c r="G83" s="27" t="s">
        <v>306</v>
      </c>
      <c r="H83" s="88" t="s">
        <v>194</v>
      </c>
      <c r="I83" s="75">
        <v>1</v>
      </c>
      <c r="J83" s="22" t="s">
        <v>31</v>
      </c>
      <c r="K83" s="28" t="str">
        <f>IF(J83&lt;&gt;"",VLOOKUP(J83,Basisgegevens!$C$2:$F$6,2,FALSE),"")</f>
        <v>Maak een keuze in de kolom fase</v>
      </c>
      <c r="L83" s="28" t="str">
        <f>IF(J83&lt;&gt;"",VLOOKUP(J83,Basisgegevens!$C$2:$F$6,3,FALSE),"")</f>
        <v>Maak een keuze in de kolom fase</v>
      </c>
      <c r="M83" s="28" t="str">
        <f>IF(J83&lt;&gt;"",VLOOKUP(J83,Basisgegevens!$C$2:$F$6,4,FALSE),"")</f>
        <v>Maak een keuze in de kolom 'Antwoord fase'</v>
      </c>
      <c r="N83" s="84" t="str">
        <f>IF(J83=Basisgegevens!$C$3,$I83*Basisgegevens!$G$3,IF(J83=Basisgegevens!$C$4,$I83*Basisgegevens!$G$4,IF(J83=Basisgegevens!$C$5,$I83*Basisgegevens!$G$5,IF(J83=Basisgegevens!$C$6,$I83*Basisgegevens!$G$6,"0"))))</f>
        <v>0</v>
      </c>
    </row>
    <row r="84" spans="1:14" ht="79.2" x14ac:dyDescent="0.25">
      <c r="A84" s="25"/>
      <c r="B84" s="25"/>
      <c r="C84" s="25"/>
      <c r="D84" s="25"/>
      <c r="E84" s="26" t="s">
        <v>307</v>
      </c>
      <c r="F84" s="26">
        <v>1148</v>
      </c>
      <c r="G84" s="27" t="s">
        <v>308</v>
      </c>
      <c r="H84" s="88" t="s">
        <v>188</v>
      </c>
      <c r="I84" s="75">
        <v>10</v>
      </c>
      <c r="J84" s="22" t="s">
        <v>31</v>
      </c>
      <c r="K84" s="28" t="str">
        <f>IF(J84&lt;&gt;"",VLOOKUP(J84,Basisgegevens!$C$2:$F$6,2,FALSE),"")</f>
        <v>Maak een keuze in de kolom fase</v>
      </c>
      <c r="L84" s="28" t="str">
        <f>IF(J84&lt;&gt;"",VLOOKUP(J84,Basisgegevens!$C$2:$F$6,3,FALSE),"")</f>
        <v>Maak een keuze in de kolom fase</v>
      </c>
      <c r="M84" s="28" t="str">
        <f>IF(J84&lt;&gt;"",VLOOKUP(J84,Basisgegevens!$C$2:$F$6,4,FALSE),"")</f>
        <v>Maak een keuze in de kolom 'Antwoord fase'</v>
      </c>
      <c r="N84" s="84" t="str">
        <f>IF(J84=Basisgegevens!$C$3,$I84*Basisgegevens!$G$3,IF(J84=Basisgegevens!$C$4,$I84*Basisgegevens!$G$4,IF(J84=Basisgegevens!$C$5,$I84*Basisgegevens!$G$5,IF(J84=Basisgegevens!$C$6,$I84*Basisgegevens!$G$6,"0"))))</f>
        <v>0</v>
      </c>
    </row>
    <row r="85" spans="1:14" x14ac:dyDescent="0.25">
      <c r="A85" s="25"/>
      <c r="B85" s="25"/>
      <c r="C85" s="25">
        <v>15</v>
      </c>
      <c r="D85" s="25" t="s">
        <v>133</v>
      </c>
      <c r="E85" s="26"/>
      <c r="F85" s="26"/>
      <c r="G85" s="27"/>
      <c r="H85" s="88"/>
      <c r="I85" s="75"/>
      <c r="J85" s="86"/>
      <c r="K85" s="86"/>
      <c r="L85" s="86"/>
      <c r="M85" s="86"/>
      <c r="N85" s="87"/>
    </row>
    <row r="86" spans="1:14" ht="26.4" x14ac:dyDescent="0.25">
      <c r="A86" s="25"/>
      <c r="B86" s="25"/>
      <c r="C86" s="25"/>
      <c r="D86" s="25"/>
      <c r="E86" s="26" t="s">
        <v>309</v>
      </c>
      <c r="F86" s="26">
        <v>250</v>
      </c>
      <c r="G86" s="27" t="s">
        <v>310</v>
      </c>
      <c r="H86" s="88" t="s">
        <v>188</v>
      </c>
      <c r="I86" s="75">
        <v>2</v>
      </c>
      <c r="J86" s="22" t="s">
        <v>31</v>
      </c>
      <c r="K86" s="28" t="str">
        <f>IF(J86&lt;&gt;"",VLOOKUP(J86,Basisgegevens!$C$2:$F$6,2,FALSE),"")</f>
        <v>Maak een keuze in de kolom fase</v>
      </c>
      <c r="L86" s="28" t="str">
        <f>IF(J86&lt;&gt;"",VLOOKUP(J86,Basisgegevens!$C$2:$F$6,3,FALSE),"")</f>
        <v>Maak een keuze in de kolom fase</v>
      </c>
      <c r="M86" s="28" t="str">
        <f>IF(J86&lt;&gt;"",VLOOKUP(J86,Basisgegevens!$C$2:$F$6,4,FALSE),"")</f>
        <v>Maak een keuze in de kolom 'Antwoord fase'</v>
      </c>
      <c r="N86" s="84" t="str">
        <f>IF(J86=Basisgegevens!$C$3,$I86*Basisgegevens!$G$3,IF(J86=Basisgegevens!$C$4,$I86*Basisgegevens!$G$4,IF(J86=Basisgegevens!$C$5,$I86*Basisgegevens!$G$5,IF(J86=Basisgegevens!$C$6,$I86*Basisgegevens!$G$6,"0"))))</f>
        <v>0</v>
      </c>
    </row>
    <row r="87" spans="1:14" ht="118.8" x14ac:dyDescent="0.25">
      <c r="A87" s="25"/>
      <c r="B87" s="25"/>
      <c r="C87" s="25"/>
      <c r="D87" s="25"/>
      <c r="E87" s="26" t="s">
        <v>311</v>
      </c>
      <c r="F87" s="26">
        <v>162</v>
      </c>
      <c r="G87" s="27" t="s">
        <v>312</v>
      </c>
      <c r="H87" s="88" t="s">
        <v>188</v>
      </c>
      <c r="I87" s="75">
        <v>2</v>
      </c>
      <c r="J87" s="22" t="s">
        <v>31</v>
      </c>
      <c r="K87" s="28" t="str">
        <f>IF(J87&lt;&gt;"",VLOOKUP(J87,Basisgegevens!$C$2:$F$6,2,FALSE),"")</f>
        <v>Maak een keuze in de kolom fase</v>
      </c>
      <c r="L87" s="28" t="str">
        <f>IF(J87&lt;&gt;"",VLOOKUP(J87,Basisgegevens!$C$2:$F$6,3,FALSE),"")</f>
        <v>Maak een keuze in de kolom fase</v>
      </c>
      <c r="M87" s="28" t="str">
        <f>IF(J87&lt;&gt;"",VLOOKUP(J87,Basisgegevens!$C$2:$F$6,4,FALSE),"")</f>
        <v>Maak een keuze in de kolom 'Antwoord fase'</v>
      </c>
      <c r="N87" s="84" t="str">
        <f>IF(J87=Basisgegevens!$C$3,$I87*Basisgegevens!$G$3,IF(J87=Basisgegevens!$C$4,$I87*Basisgegevens!$G$4,IF(J87=Basisgegevens!$C$5,$I87*Basisgegevens!$G$5,IF(J87=Basisgegevens!$C$6,$I87*Basisgegevens!$G$6,"0"))))</f>
        <v>0</v>
      </c>
    </row>
    <row r="88" spans="1:14" x14ac:dyDescent="0.25">
      <c r="A88" s="25"/>
      <c r="B88" s="25"/>
      <c r="C88" s="25">
        <v>16</v>
      </c>
      <c r="D88" s="25" t="s">
        <v>135</v>
      </c>
      <c r="E88" s="26"/>
      <c r="F88" s="26"/>
      <c r="G88" s="27"/>
      <c r="H88" s="88"/>
      <c r="I88" s="75"/>
      <c r="J88" s="86"/>
      <c r="K88" s="86"/>
      <c r="L88" s="86"/>
      <c r="M88" s="86"/>
      <c r="N88" s="87"/>
    </row>
    <row r="89" spans="1:14" ht="39.6" x14ac:dyDescent="0.25">
      <c r="A89" s="25"/>
      <c r="B89" s="25"/>
      <c r="C89" s="25"/>
      <c r="D89" s="25"/>
      <c r="E89" s="26" t="s">
        <v>313</v>
      </c>
      <c r="F89" s="26">
        <v>2006</v>
      </c>
      <c r="G89" s="27" t="s">
        <v>314</v>
      </c>
      <c r="H89" s="88" t="s">
        <v>188</v>
      </c>
      <c r="I89" s="75">
        <v>10</v>
      </c>
      <c r="J89" s="22" t="s">
        <v>31</v>
      </c>
      <c r="K89" s="28" t="str">
        <f>IF(J89&lt;&gt;"",VLOOKUP(J89,Basisgegevens!$C$2:$F$6,2,FALSE),"")</f>
        <v>Maak een keuze in de kolom fase</v>
      </c>
      <c r="L89" s="28" t="str">
        <f>IF(J89&lt;&gt;"",VLOOKUP(J89,Basisgegevens!$C$2:$F$6,3,FALSE),"")</f>
        <v>Maak een keuze in de kolom fase</v>
      </c>
      <c r="M89" s="28" t="str">
        <f>IF(J89&lt;&gt;"",VLOOKUP(J89,Basisgegevens!$C$2:$F$6,4,FALSE),"")</f>
        <v>Maak een keuze in de kolom 'Antwoord fase'</v>
      </c>
      <c r="N89" s="84" t="str">
        <f>IF(J89=Basisgegevens!$C$3,$I89*Basisgegevens!$G$3,IF(J89=Basisgegevens!$C$4,$I89*Basisgegevens!$G$4,IF(J89=Basisgegevens!$C$5,$I89*Basisgegevens!$G$5,IF(J89=Basisgegevens!$C$6,$I89*Basisgegevens!$G$6,"0"))))</f>
        <v>0</v>
      </c>
    </row>
    <row r="90" spans="1:14" x14ac:dyDescent="0.25">
      <c r="A90" s="25"/>
      <c r="B90" s="25"/>
      <c r="C90" s="25">
        <v>17</v>
      </c>
      <c r="D90" s="25" t="s">
        <v>137</v>
      </c>
      <c r="E90" s="26"/>
      <c r="F90" s="26"/>
      <c r="G90" s="27"/>
      <c r="H90" s="88"/>
      <c r="I90" s="75"/>
      <c r="J90" s="86"/>
      <c r="K90" s="86"/>
      <c r="L90" s="86"/>
      <c r="M90" s="86"/>
      <c r="N90" s="87"/>
    </row>
    <row r="91" spans="1:14" ht="52.8" x14ac:dyDescent="0.25">
      <c r="A91" s="25"/>
      <c r="B91" s="25"/>
      <c r="C91" s="25"/>
      <c r="D91" s="25"/>
      <c r="E91" s="26" t="s">
        <v>315</v>
      </c>
      <c r="F91" s="26">
        <v>1166</v>
      </c>
      <c r="G91" s="27" t="s">
        <v>316</v>
      </c>
      <c r="H91" s="88" t="s">
        <v>188</v>
      </c>
      <c r="I91" s="75">
        <v>5</v>
      </c>
      <c r="J91" s="22" t="s">
        <v>31</v>
      </c>
      <c r="K91" s="28" t="str">
        <f>IF(J91&lt;&gt;"",VLOOKUP(J91,Basisgegevens!$C$2:$F$6,2,FALSE),"")</f>
        <v>Maak een keuze in de kolom fase</v>
      </c>
      <c r="L91" s="28" t="str">
        <f>IF(J91&lt;&gt;"",VLOOKUP(J91,Basisgegevens!$C$2:$F$6,3,FALSE),"")</f>
        <v>Maak een keuze in de kolom fase</v>
      </c>
      <c r="M91" s="28" t="str">
        <f>IF(J91&lt;&gt;"",VLOOKUP(J91,Basisgegevens!$C$2:$F$6,4,FALSE),"")</f>
        <v>Maak een keuze in de kolom 'Antwoord fase'</v>
      </c>
      <c r="N91" s="84" t="str">
        <f>IF(J91=Basisgegevens!$C$3,$I91*Basisgegevens!$G$3,IF(J91=Basisgegevens!$C$4,$I91*Basisgegevens!$G$4,IF(J91=Basisgegevens!$C$5,$I91*Basisgegevens!$G$5,IF(J91=Basisgegevens!$C$6,$I91*Basisgegevens!$G$6,"0"))))</f>
        <v>0</v>
      </c>
    </row>
    <row r="92" spans="1:14" ht="39.6" x14ac:dyDescent="0.25">
      <c r="A92" s="25"/>
      <c r="B92" s="25"/>
      <c r="C92" s="25"/>
      <c r="D92" s="25"/>
      <c r="E92" s="26" t="s">
        <v>317</v>
      </c>
      <c r="F92" s="26">
        <v>1482</v>
      </c>
      <c r="G92" s="27" t="s">
        <v>318</v>
      </c>
      <c r="H92" s="88" t="s">
        <v>188</v>
      </c>
      <c r="I92" s="75">
        <v>1</v>
      </c>
      <c r="J92" s="22" t="s">
        <v>31</v>
      </c>
      <c r="K92" s="28" t="str">
        <f>IF(J92&lt;&gt;"",VLOOKUP(J92,Basisgegevens!$C$2:$F$6,2,FALSE),"")</f>
        <v>Maak een keuze in de kolom fase</v>
      </c>
      <c r="L92" s="28" t="str">
        <f>IF(J92&lt;&gt;"",VLOOKUP(J92,Basisgegevens!$C$2:$F$6,3,FALSE),"")</f>
        <v>Maak een keuze in de kolom fase</v>
      </c>
      <c r="M92" s="28" t="str">
        <f>IF(J92&lt;&gt;"",VLOOKUP(J92,Basisgegevens!$C$2:$F$6,4,FALSE),"")</f>
        <v>Maak een keuze in de kolom 'Antwoord fase'</v>
      </c>
      <c r="N92" s="84" t="str">
        <f>IF(J92=Basisgegevens!$C$3,$I92*Basisgegevens!$G$3,IF(J92=Basisgegevens!$C$4,$I92*Basisgegevens!$G$4,IF(J92=Basisgegevens!$C$5,$I92*Basisgegevens!$G$5,IF(J92=Basisgegevens!$C$6,$I92*Basisgegevens!$G$6,"0"))))</f>
        <v>0</v>
      </c>
    </row>
    <row r="93" spans="1:14" ht="39.6" x14ac:dyDescent="0.25">
      <c r="A93" s="25"/>
      <c r="B93" s="25"/>
      <c r="C93" s="25"/>
      <c r="D93" s="25"/>
      <c r="E93" s="26" t="s">
        <v>319</v>
      </c>
      <c r="F93" s="26">
        <v>10129</v>
      </c>
      <c r="G93" s="27" t="s">
        <v>320</v>
      </c>
      <c r="H93" s="88" t="s">
        <v>188</v>
      </c>
      <c r="I93" s="75">
        <v>2</v>
      </c>
      <c r="J93" s="22" t="s">
        <v>31</v>
      </c>
      <c r="K93" s="28" t="str">
        <f>IF(J93&lt;&gt;"",VLOOKUP(J93,Basisgegevens!$C$2:$F$6,2,FALSE),"")</f>
        <v>Maak een keuze in de kolom fase</v>
      </c>
      <c r="L93" s="28" t="str">
        <f>IF(J93&lt;&gt;"",VLOOKUP(J93,Basisgegevens!$C$2:$F$6,3,FALSE),"")</f>
        <v>Maak een keuze in de kolom fase</v>
      </c>
      <c r="M93" s="28" t="str">
        <f>IF(J93&lt;&gt;"",VLOOKUP(J93,Basisgegevens!$C$2:$F$6,4,FALSE),"")</f>
        <v>Maak een keuze in de kolom 'Antwoord fase'</v>
      </c>
      <c r="N93" s="84" t="str">
        <f>IF(J93=Basisgegevens!$C$3,$I93*Basisgegevens!$G$3,IF(J93=Basisgegevens!$C$4,$I93*Basisgegevens!$G$4,IF(J93=Basisgegevens!$C$5,$I93*Basisgegevens!$G$5,IF(J93=Basisgegevens!$C$6,$I93*Basisgegevens!$G$6,"0"))))</f>
        <v>0</v>
      </c>
    </row>
    <row r="94" spans="1:14" x14ac:dyDescent="0.25">
      <c r="A94" s="25">
        <v>6</v>
      </c>
      <c r="B94" s="25" t="s">
        <v>46</v>
      </c>
      <c r="C94" s="25"/>
      <c r="D94" s="25"/>
      <c r="E94" s="26"/>
      <c r="F94" s="26"/>
      <c r="G94" s="27"/>
      <c r="H94" s="88"/>
      <c r="I94" s="75"/>
      <c r="J94" s="86"/>
      <c r="K94" s="86"/>
      <c r="L94" s="86"/>
      <c r="M94" s="86"/>
      <c r="N94" s="87"/>
    </row>
    <row r="95" spans="1:14" x14ac:dyDescent="0.25">
      <c r="A95" s="25"/>
      <c r="B95" s="25"/>
      <c r="C95" s="25">
        <v>2</v>
      </c>
      <c r="D95" s="25" t="s">
        <v>141</v>
      </c>
      <c r="E95" s="26"/>
      <c r="F95" s="26"/>
      <c r="G95" s="27"/>
      <c r="H95" s="88"/>
      <c r="I95" s="75"/>
      <c r="J95" s="86"/>
      <c r="K95" s="86"/>
      <c r="L95" s="86"/>
      <c r="M95" s="86"/>
      <c r="N95" s="87"/>
    </row>
    <row r="96" spans="1:14" ht="52.8" x14ac:dyDescent="0.25">
      <c r="A96" s="25"/>
      <c r="B96" s="25"/>
      <c r="C96" s="25"/>
      <c r="D96" s="25"/>
      <c r="E96" s="26" t="s">
        <v>321</v>
      </c>
      <c r="F96" s="26">
        <v>1475</v>
      </c>
      <c r="G96" s="27" t="s">
        <v>322</v>
      </c>
      <c r="H96" s="88" t="s">
        <v>188</v>
      </c>
      <c r="I96" s="75">
        <v>2</v>
      </c>
      <c r="J96" s="22" t="s">
        <v>31</v>
      </c>
      <c r="K96" s="28" t="str">
        <f>IF(J96&lt;&gt;"",VLOOKUP(J96,Basisgegevens!$C$2:$F$6,2,FALSE),"")</f>
        <v>Maak een keuze in de kolom fase</v>
      </c>
      <c r="L96" s="28" t="str">
        <f>IF(J96&lt;&gt;"",VLOOKUP(J96,Basisgegevens!$C$2:$F$6,3,FALSE),"")</f>
        <v>Maak een keuze in de kolom fase</v>
      </c>
      <c r="M96" s="28" t="str">
        <f>IF(J96&lt;&gt;"",VLOOKUP(J96,Basisgegevens!$C$2:$F$6,4,FALSE),"")</f>
        <v>Maak een keuze in de kolom 'Antwoord fase'</v>
      </c>
      <c r="N96" s="84" t="str">
        <f>IF(J96=Basisgegevens!$C$3,$I96*Basisgegevens!$G$3,IF(J96=Basisgegevens!$C$4,$I96*Basisgegevens!$G$4,IF(J96=Basisgegevens!$C$5,$I96*Basisgegevens!$G$5,IF(J96=Basisgegevens!$C$6,$I96*Basisgegevens!$G$6,"0"))))</f>
        <v>0</v>
      </c>
    </row>
    <row r="97" spans="1:14" ht="52.8" x14ac:dyDescent="0.25">
      <c r="A97" s="25"/>
      <c r="B97" s="25"/>
      <c r="C97" s="25"/>
      <c r="D97" s="25"/>
      <c r="E97" s="26" t="s">
        <v>323</v>
      </c>
      <c r="F97" s="26">
        <v>1532</v>
      </c>
      <c r="G97" s="27" t="s">
        <v>324</v>
      </c>
      <c r="H97" s="88" t="s">
        <v>188</v>
      </c>
      <c r="I97" s="75">
        <v>5</v>
      </c>
      <c r="J97" s="22" t="s">
        <v>31</v>
      </c>
      <c r="K97" s="28" t="str">
        <f>IF(J97&lt;&gt;"",VLOOKUP(J97,Basisgegevens!$C$2:$F$6,2,FALSE),"")</f>
        <v>Maak een keuze in de kolom fase</v>
      </c>
      <c r="L97" s="28" t="str">
        <f>IF(J97&lt;&gt;"",VLOOKUP(J97,Basisgegevens!$C$2:$F$6,3,FALSE),"")</f>
        <v>Maak een keuze in de kolom fase</v>
      </c>
      <c r="M97" s="28" t="str">
        <f>IF(J97&lt;&gt;"",VLOOKUP(J97,Basisgegevens!$C$2:$F$6,4,FALSE),"")</f>
        <v>Maak een keuze in de kolom 'Antwoord fase'</v>
      </c>
      <c r="N97" s="84" t="str">
        <f>IF(J97=Basisgegevens!$C$3,$I97*Basisgegevens!$G$3,IF(J97=Basisgegevens!$C$4,$I97*Basisgegevens!$G$4,IF(J97=Basisgegevens!$C$5,$I97*Basisgegevens!$G$5,IF(J97=Basisgegevens!$C$6,$I97*Basisgegevens!$G$6,"0"))))</f>
        <v>0</v>
      </c>
    </row>
    <row r="98" spans="1:14" ht="52.8" x14ac:dyDescent="0.25">
      <c r="A98" s="25"/>
      <c r="B98" s="25"/>
      <c r="C98" s="25"/>
      <c r="D98" s="25"/>
      <c r="E98" s="26" t="s">
        <v>325</v>
      </c>
      <c r="F98" s="26">
        <v>10106</v>
      </c>
      <c r="G98" s="27" t="s">
        <v>326</v>
      </c>
      <c r="H98" s="88" t="s">
        <v>188</v>
      </c>
      <c r="I98" s="75">
        <v>5</v>
      </c>
      <c r="J98" s="22" t="s">
        <v>31</v>
      </c>
      <c r="K98" s="28" t="str">
        <f>IF(J98&lt;&gt;"",VLOOKUP(J98,Basisgegevens!$C$2:$F$6,2,FALSE),"")</f>
        <v>Maak een keuze in de kolom fase</v>
      </c>
      <c r="L98" s="28" t="str">
        <f>IF(J98&lt;&gt;"",VLOOKUP(J98,Basisgegevens!$C$2:$F$6,3,FALSE),"")</f>
        <v>Maak een keuze in de kolom fase</v>
      </c>
      <c r="M98" s="28" t="str">
        <f>IF(J98&lt;&gt;"",VLOOKUP(J98,Basisgegevens!$C$2:$F$6,4,FALSE),"")</f>
        <v>Maak een keuze in de kolom 'Antwoord fase'</v>
      </c>
      <c r="N98" s="84" t="str">
        <f>IF(J98=Basisgegevens!$C$3,$I98*Basisgegevens!$G$3,IF(J98=Basisgegevens!$C$4,$I98*Basisgegevens!$G$4,IF(J98=Basisgegevens!$C$5,$I98*Basisgegevens!$G$5,IF(J98=Basisgegevens!$C$6,$I98*Basisgegevens!$G$6,"0"))))</f>
        <v>0</v>
      </c>
    </row>
    <row r="99" spans="1:14" ht="52.8" x14ac:dyDescent="0.25">
      <c r="A99" s="29"/>
      <c r="B99" s="29"/>
      <c r="C99" s="29"/>
      <c r="D99" s="29"/>
      <c r="E99" s="30" t="s">
        <v>327</v>
      </c>
      <c r="F99" s="30">
        <v>2127</v>
      </c>
      <c r="G99" s="31" t="s">
        <v>328</v>
      </c>
      <c r="H99" s="90" t="s">
        <v>188</v>
      </c>
      <c r="I99" s="76">
        <v>5</v>
      </c>
      <c r="J99" s="22" t="s">
        <v>31</v>
      </c>
      <c r="K99" s="28" t="str">
        <f>IF(J99&lt;&gt;"",VLOOKUP(J99,Basisgegevens!$C$2:$F$6,2,FALSE),"")</f>
        <v>Maak een keuze in de kolom fase</v>
      </c>
      <c r="L99" s="28" t="str">
        <f>IF(J99&lt;&gt;"",VLOOKUP(J99,Basisgegevens!$C$2:$F$6,3,FALSE),"")</f>
        <v>Maak een keuze in de kolom fase</v>
      </c>
      <c r="M99" s="28" t="str">
        <f>IF(J99&lt;&gt;"",VLOOKUP(J99,Basisgegevens!$C$2:$F$6,4,FALSE),"")</f>
        <v>Maak een keuze in de kolom 'Antwoord fase'</v>
      </c>
      <c r="N99" s="84" t="str">
        <f>IF(J99=Basisgegevens!$C$3,$I99*Basisgegevens!$G$3,IF(J99=Basisgegevens!$C$4,$I99*Basisgegevens!$G$4,IF(J99=Basisgegevens!$C$5,$I99*Basisgegevens!$G$5,IF(J99=Basisgegevens!$C$6,$I99*Basisgegevens!$G$6,"0"))))</f>
        <v>0</v>
      </c>
    </row>
    <row r="100" spans="1:14" ht="79.2" x14ac:dyDescent="0.25">
      <c r="A100" s="29"/>
      <c r="B100" s="29"/>
      <c r="C100" s="29"/>
      <c r="D100" s="29"/>
      <c r="E100" s="30" t="s">
        <v>329</v>
      </c>
      <c r="F100" s="30">
        <v>2128</v>
      </c>
      <c r="G100" s="31" t="s">
        <v>330</v>
      </c>
      <c r="H100" s="90" t="s">
        <v>188</v>
      </c>
      <c r="I100" s="76">
        <v>10</v>
      </c>
      <c r="J100" s="22" t="s">
        <v>31</v>
      </c>
      <c r="K100" s="28" t="str">
        <f>IF(J100&lt;&gt;"",VLOOKUP(J100,Basisgegevens!$C$2:$F$6,2,FALSE),"")</f>
        <v>Maak een keuze in de kolom fase</v>
      </c>
      <c r="L100" s="28" t="str">
        <f>IF(J100&lt;&gt;"",VLOOKUP(J100,Basisgegevens!$C$2:$F$6,3,FALSE),"")</f>
        <v>Maak een keuze in de kolom fase</v>
      </c>
      <c r="M100" s="28" t="str">
        <f>IF(J100&lt;&gt;"",VLOOKUP(J100,Basisgegevens!$C$2:$F$6,4,FALSE),"")</f>
        <v>Maak een keuze in de kolom 'Antwoord fase'</v>
      </c>
      <c r="N100" s="84" t="str">
        <f>IF(J100=Basisgegevens!$C$3,$I100*Basisgegevens!$G$3,IF(J100=Basisgegevens!$C$4,$I100*Basisgegevens!$G$4,IF(J100=Basisgegevens!$C$5,$I100*Basisgegevens!$G$5,IF(J100=Basisgegevens!$C$6,$I100*Basisgegevens!$G$6,"0"))))</f>
        <v>0</v>
      </c>
    </row>
    <row r="101" spans="1:14" x14ac:dyDescent="0.25">
      <c r="A101" s="29"/>
      <c r="B101" s="29"/>
      <c r="C101" s="29">
        <v>4</v>
      </c>
      <c r="D101" s="29" t="s">
        <v>145</v>
      </c>
      <c r="E101" s="30"/>
      <c r="F101" s="30"/>
      <c r="G101" s="31"/>
      <c r="H101" s="90"/>
      <c r="I101" s="76"/>
      <c r="J101" s="86"/>
      <c r="K101" s="86"/>
      <c r="L101" s="86"/>
      <c r="M101" s="86"/>
      <c r="N101" s="87"/>
    </row>
    <row r="102" spans="1:14" ht="52.8" x14ac:dyDescent="0.25">
      <c r="A102" s="25"/>
      <c r="B102" s="25"/>
      <c r="C102" s="25"/>
      <c r="D102" s="25"/>
      <c r="E102" s="26" t="s">
        <v>331</v>
      </c>
      <c r="F102" s="26">
        <v>1677</v>
      </c>
      <c r="G102" s="27" t="s">
        <v>332</v>
      </c>
      <c r="H102" s="88" t="s">
        <v>194</v>
      </c>
      <c r="I102" s="75">
        <v>10</v>
      </c>
      <c r="J102" s="22" t="s">
        <v>31</v>
      </c>
      <c r="K102" s="28" t="str">
        <f>IF(J102&lt;&gt;"",VLOOKUP(J102,Basisgegevens!$C$2:$F$6,2,FALSE),"")</f>
        <v>Maak een keuze in de kolom fase</v>
      </c>
      <c r="L102" s="28" t="str">
        <f>IF(J102&lt;&gt;"",VLOOKUP(J102,Basisgegevens!$C$2:$F$6,3,FALSE),"")</f>
        <v>Maak een keuze in de kolom fase</v>
      </c>
      <c r="M102" s="28" t="str">
        <f>IF(J102&lt;&gt;"",VLOOKUP(J102,Basisgegevens!$C$2:$F$6,4,FALSE),"")</f>
        <v>Maak een keuze in de kolom 'Antwoord fase'</v>
      </c>
      <c r="N102" s="84" t="str">
        <f>IF(J102=Basisgegevens!$C$3,$I102*Basisgegevens!$G$3,IF(J102=Basisgegevens!$C$4,$I102*Basisgegevens!$G$4,IF(J102=Basisgegevens!$C$5,$I102*Basisgegevens!$G$5,IF(J102=Basisgegevens!$C$6,$I102*Basisgegevens!$G$6,"0"))))</f>
        <v>0</v>
      </c>
    </row>
    <row r="103" spans="1:14" ht="52.8" x14ac:dyDescent="0.25">
      <c r="A103" s="25"/>
      <c r="B103" s="25"/>
      <c r="C103" s="25"/>
      <c r="D103" s="25"/>
      <c r="E103" s="26" t="s">
        <v>333</v>
      </c>
      <c r="F103" s="26">
        <v>1506</v>
      </c>
      <c r="G103" s="27" t="s">
        <v>334</v>
      </c>
      <c r="H103" s="88" t="s">
        <v>188</v>
      </c>
      <c r="I103" s="75">
        <v>1</v>
      </c>
      <c r="J103" s="22" t="s">
        <v>31</v>
      </c>
      <c r="K103" s="28" t="str">
        <f>IF(J103&lt;&gt;"",VLOOKUP(J103,Basisgegevens!$C$2:$F$6,2,FALSE),"")</f>
        <v>Maak een keuze in de kolom fase</v>
      </c>
      <c r="L103" s="28" t="str">
        <f>IF(J103&lt;&gt;"",VLOOKUP(J103,Basisgegevens!$C$2:$F$6,3,FALSE),"")</f>
        <v>Maak een keuze in de kolom fase</v>
      </c>
      <c r="M103" s="28" t="str">
        <f>IF(J103&lt;&gt;"",VLOOKUP(J103,Basisgegevens!$C$2:$F$6,4,FALSE),"")</f>
        <v>Maak een keuze in de kolom 'Antwoord fase'</v>
      </c>
      <c r="N103" s="84" t="str">
        <f>IF(J103=Basisgegevens!$C$3,$I103*Basisgegevens!$G$3,IF(J103=Basisgegevens!$C$4,$I103*Basisgegevens!$G$4,IF(J103=Basisgegevens!$C$5,$I103*Basisgegevens!$G$5,IF(J103=Basisgegevens!$C$6,$I103*Basisgegevens!$G$6,"0"))))</f>
        <v>0</v>
      </c>
    </row>
    <row r="104" spans="1:14" ht="26.4" x14ac:dyDescent="0.25">
      <c r="A104" s="25"/>
      <c r="B104" s="25"/>
      <c r="C104" s="25"/>
      <c r="D104" s="25"/>
      <c r="E104" s="26" t="s">
        <v>335</v>
      </c>
      <c r="F104" s="26">
        <v>10168</v>
      </c>
      <c r="G104" s="27" t="s">
        <v>336</v>
      </c>
      <c r="H104" s="88" t="s">
        <v>188</v>
      </c>
      <c r="I104" s="75">
        <v>2</v>
      </c>
      <c r="J104" s="22" t="s">
        <v>31</v>
      </c>
      <c r="K104" s="28" t="str">
        <f>IF(J104&lt;&gt;"",VLOOKUP(J104,Basisgegevens!$C$2:$F$6,2,FALSE),"")</f>
        <v>Maak een keuze in de kolom fase</v>
      </c>
      <c r="L104" s="28" t="str">
        <f>IF(J104&lt;&gt;"",VLOOKUP(J104,Basisgegevens!$C$2:$F$6,3,FALSE),"")</f>
        <v>Maak een keuze in de kolom fase</v>
      </c>
      <c r="M104" s="28" t="str">
        <f>IF(J104&lt;&gt;"",VLOOKUP(J104,Basisgegevens!$C$2:$F$6,4,FALSE),"")</f>
        <v>Maak een keuze in de kolom 'Antwoord fase'</v>
      </c>
      <c r="N104" s="84" t="str">
        <f>IF(J104=Basisgegevens!$C$3,$I104*Basisgegevens!$G$3,IF(J104=Basisgegevens!$C$4,$I104*Basisgegevens!$G$4,IF(J104=Basisgegevens!$C$5,$I104*Basisgegevens!$G$5,IF(J104=Basisgegevens!$C$6,$I104*Basisgegevens!$G$6,"0"))))</f>
        <v>0</v>
      </c>
    </row>
    <row r="105" spans="1:14" x14ac:dyDescent="0.25">
      <c r="A105" s="25"/>
      <c r="B105" s="25"/>
      <c r="C105" s="25">
        <v>5</v>
      </c>
      <c r="D105" s="25" t="s">
        <v>147</v>
      </c>
      <c r="E105" s="26"/>
      <c r="F105" s="26"/>
      <c r="G105" s="27"/>
      <c r="H105" s="88"/>
      <c r="I105" s="75"/>
      <c r="J105" s="86"/>
      <c r="K105" s="86"/>
      <c r="L105" s="86"/>
      <c r="M105" s="86"/>
      <c r="N105" s="87"/>
    </row>
    <row r="106" spans="1:14" ht="92.4" x14ac:dyDescent="0.25">
      <c r="A106" s="25"/>
      <c r="B106" s="25"/>
      <c r="C106" s="25"/>
      <c r="D106" s="25"/>
      <c r="E106" s="26" t="s">
        <v>337</v>
      </c>
      <c r="F106" s="26">
        <v>1127</v>
      </c>
      <c r="G106" s="27" t="s">
        <v>338</v>
      </c>
      <c r="H106" s="88" t="s">
        <v>188</v>
      </c>
      <c r="I106" s="75">
        <v>10</v>
      </c>
      <c r="J106" s="22" t="s">
        <v>31</v>
      </c>
      <c r="K106" s="28" t="str">
        <f>IF(J106&lt;&gt;"",VLOOKUP(J106,Basisgegevens!$C$2:$F$6,2,FALSE),"")</f>
        <v>Maak een keuze in de kolom fase</v>
      </c>
      <c r="L106" s="28" t="str">
        <f>IF(J106&lt;&gt;"",VLOOKUP(J106,Basisgegevens!$C$2:$F$6,3,FALSE),"")</f>
        <v>Maak een keuze in de kolom fase</v>
      </c>
      <c r="M106" s="28" t="str">
        <f>IF(J106&lt;&gt;"",VLOOKUP(J106,Basisgegevens!$C$2:$F$6,4,FALSE),"")</f>
        <v>Maak een keuze in de kolom 'Antwoord fase'</v>
      </c>
      <c r="N106" s="84" t="str">
        <f>IF(J106=Basisgegevens!$C$3,$I106*Basisgegevens!$G$3,IF(J106=Basisgegevens!$C$4,$I106*Basisgegevens!$G$4,IF(J106=Basisgegevens!$C$5,$I106*Basisgegevens!$G$5,IF(J106=Basisgegevens!$C$6,$I106*Basisgegevens!$G$6,"0"))))</f>
        <v>0</v>
      </c>
    </row>
    <row r="107" spans="1:14" ht="52.8" x14ac:dyDescent="0.25">
      <c r="A107" s="25"/>
      <c r="B107" s="25"/>
      <c r="C107" s="25"/>
      <c r="D107" s="25"/>
      <c r="E107" s="26" t="s">
        <v>339</v>
      </c>
      <c r="F107" s="26">
        <v>1955</v>
      </c>
      <c r="G107" s="27" t="s">
        <v>340</v>
      </c>
      <c r="H107" s="88" t="s">
        <v>188</v>
      </c>
      <c r="I107" s="75">
        <v>2</v>
      </c>
      <c r="J107" s="22" t="s">
        <v>31</v>
      </c>
      <c r="K107" s="28" t="str">
        <f>IF(J107&lt;&gt;"",VLOOKUP(J107,Basisgegevens!$C$2:$F$6,2,FALSE),"")</f>
        <v>Maak een keuze in de kolom fase</v>
      </c>
      <c r="L107" s="28" t="str">
        <f>IF(J107&lt;&gt;"",VLOOKUP(J107,Basisgegevens!$C$2:$F$6,3,FALSE),"")</f>
        <v>Maak een keuze in de kolom fase</v>
      </c>
      <c r="M107" s="28" t="str">
        <f>IF(J107&lt;&gt;"",VLOOKUP(J107,Basisgegevens!$C$2:$F$6,4,FALSE),"")</f>
        <v>Maak een keuze in de kolom 'Antwoord fase'</v>
      </c>
      <c r="N107" s="84" t="str">
        <f>IF(J107=Basisgegevens!$C$3,$I107*Basisgegevens!$G$3,IF(J107=Basisgegevens!$C$4,$I107*Basisgegevens!$G$4,IF(J107=Basisgegevens!$C$5,$I107*Basisgegevens!$G$5,IF(J107=Basisgegevens!$C$6,$I107*Basisgegevens!$G$6,"0"))))</f>
        <v>0</v>
      </c>
    </row>
    <row r="108" spans="1:14" ht="39.6" x14ac:dyDescent="0.25">
      <c r="A108" s="25"/>
      <c r="B108" s="25"/>
      <c r="C108" s="25"/>
      <c r="D108" s="25"/>
      <c r="E108" s="26" t="s">
        <v>341</v>
      </c>
      <c r="F108" s="26">
        <v>1526</v>
      </c>
      <c r="G108" s="27" t="s">
        <v>342</v>
      </c>
      <c r="H108" s="88" t="s">
        <v>188</v>
      </c>
      <c r="I108" s="75">
        <v>1</v>
      </c>
      <c r="J108" s="22" t="s">
        <v>31</v>
      </c>
      <c r="K108" s="28" t="str">
        <f>IF(J108&lt;&gt;"",VLOOKUP(J108,Basisgegevens!$C$2:$F$6,2,FALSE),"")</f>
        <v>Maak een keuze in de kolom fase</v>
      </c>
      <c r="L108" s="28" t="str">
        <f>IF(J108&lt;&gt;"",VLOOKUP(J108,Basisgegevens!$C$2:$F$6,3,FALSE),"")</f>
        <v>Maak een keuze in de kolom fase</v>
      </c>
      <c r="M108" s="28" t="str">
        <f>IF(J108&lt;&gt;"",VLOOKUP(J108,Basisgegevens!$C$2:$F$6,4,FALSE),"")</f>
        <v>Maak een keuze in de kolom 'Antwoord fase'</v>
      </c>
      <c r="N108" s="84" t="str">
        <f>IF(J108=Basisgegevens!$C$3,$I108*Basisgegevens!$G$3,IF(J108=Basisgegevens!$C$4,$I108*Basisgegevens!$G$4,IF(J108=Basisgegevens!$C$5,$I108*Basisgegevens!$G$5,IF(J108=Basisgegevens!$C$6,$I108*Basisgegevens!$G$6,"0"))))</f>
        <v>0</v>
      </c>
    </row>
    <row r="109" spans="1:14" ht="39.6" x14ac:dyDescent="0.25">
      <c r="A109" s="25"/>
      <c r="B109" s="25"/>
      <c r="C109" s="25"/>
      <c r="D109" s="25"/>
      <c r="E109" s="26" t="s">
        <v>343</v>
      </c>
      <c r="F109" s="26">
        <v>1490</v>
      </c>
      <c r="G109" s="27" t="s">
        <v>344</v>
      </c>
      <c r="H109" s="88" t="s">
        <v>188</v>
      </c>
      <c r="I109" s="75">
        <v>10</v>
      </c>
      <c r="J109" s="22" t="s">
        <v>31</v>
      </c>
      <c r="K109" s="28" t="str">
        <f>IF(J109&lt;&gt;"",VLOOKUP(J109,Basisgegevens!$C$2:$F$6,2,FALSE),"")</f>
        <v>Maak een keuze in de kolom fase</v>
      </c>
      <c r="L109" s="28" t="str">
        <f>IF(J109&lt;&gt;"",VLOOKUP(J109,Basisgegevens!$C$2:$F$6,3,FALSE),"")</f>
        <v>Maak een keuze in de kolom fase</v>
      </c>
      <c r="M109" s="28" t="str">
        <f>IF(J109&lt;&gt;"",VLOOKUP(J109,Basisgegevens!$C$2:$F$6,4,FALSE),"")</f>
        <v>Maak een keuze in de kolom 'Antwoord fase'</v>
      </c>
      <c r="N109" s="84" t="str">
        <f>IF(J109=Basisgegevens!$C$3,$I109*Basisgegevens!$G$3,IF(J109=Basisgegevens!$C$4,$I109*Basisgegevens!$G$4,IF(J109=Basisgegevens!$C$5,$I109*Basisgegevens!$G$5,IF(J109=Basisgegevens!$C$6,$I109*Basisgegevens!$G$6,"0"))))</f>
        <v>0</v>
      </c>
    </row>
    <row r="110" spans="1:14" ht="26.4" x14ac:dyDescent="0.25">
      <c r="A110" s="25"/>
      <c r="B110" s="25"/>
      <c r="C110" s="25"/>
      <c r="D110" s="25"/>
      <c r="E110" s="26" t="s">
        <v>345</v>
      </c>
      <c r="F110" s="26">
        <v>1502</v>
      </c>
      <c r="G110" s="27" t="s">
        <v>346</v>
      </c>
      <c r="H110" s="88" t="s">
        <v>188</v>
      </c>
      <c r="I110" s="75">
        <v>10</v>
      </c>
      <c r="J110" s="22" t="s">
        <v>31</v>
      </c>
      <c r="K110" s="28" t="str">
        <f>IF(J110&lt;&gt;"",VLOOKUP(J110,Basisgegevens!$C$2:$F$6,2,FALSE),"")</f>
        <v>Maak een keuze in de kolom fase</v>
      </c>
      <c r="L110" s="28" t="str">
        <f>IF(J110&lt;&gt;"",VLOOKUP(J110,Basisgegevens!$C$2:$F$6,3,FALSE),"")</f>
        <v>Maak een keuze in de kolom fase</v>
      </c>
      <c r="M110" s="28" t="str">
        <f>IF(J110&lt;&gt;"",VLOOKUP(J110,Basisgegevens!$C$2:$F$6,4,FALSE),"")</f>
        <v>Maak een keuze in de kolom 'Antwoord fase'</v>
      </c>
      <c r="N110" s="84" t="str">
        <f>IF(J110=Basisgegevens!$C$3,$I110*Basisgegevens!$G$3,IF(J110=Basisgegevens!$C$4,$I110*Basisgegevens!$G$4,IF(J110=Basisgegevens!$C$5,$I110*Basisgegevens!$G$5,IF(J110=Basisgegevens!$C$6,$I110*Basisgegevens!$G$6,"0"))))</f>
        <v>0</v>
      </c>
    </row>
    <row r="111" spans="1:14" x14ac:dyDescent="0.25">
      <c r="A111" s="25">
        <v>7</v>
      </c>
      <c r="B111" s="25" t="s">
        <v>48</v>
      </c>
      <c r="C111" s="25"/>
      <c r="D111" s="25"/>
      <c r="E111" s="26"/>
      <c r="F111" s="26"/>
      <c r="G111" s="27"/>
      <c r="H111" s="88"/>
      <c r="I111" s="75"/>
      <c r="J111" s="86"/>
      <c r="K111" s="86"/>
      <c r="L111" s="86"/>
      <c r="M111" s="86"/>
      <c r="N111" s="87"/>
    </row>
    <row r="112" spans="1:14" x14ac:dyDescent="0.25">
      <c r="A112" s="25"/>
      <c r="B112" s="25"/>
      <c r="C112" s="25">
        <v>1</v>
      </c>
      <c r="D112" s="25" t="s">
        <v>149</v>
      </c>
      <c r="E112" s="26"/>
      <c r="F112" s="26"/>
      <c r="G112" s="27"/>
      <c r="H112" s="88"/>
      <c r="I112" s="75"/>
      <c r="J112" s="86"/>
      <c r="K112" s="86"/>
      <c r="L112" s="86"/>
      <c r="M112" s="86"/>
      <c r="N112" s="87"/>
    </row>
    <row r="113" spans="1:14" ht="79.2" x14ac:dyDescent="0.25">
      <c r="A113" s="25"/>
      <c r="B113" s="25"/>
      <c r="C113" s="25"/>
      <c r="D113" s="25"/>
      <c r="E113" s="26" t="s">
        <v>347</v>
      </c>
      <c r="F113" s="26">
        <v>10099</v>
      </c>
      <c r="G113" s="27" t="s">
        <v>348</v>
      </c>
      <c r="H113" s="88" t="s">
        <v>188</v>
      </c>
      <c r="I113" s="75">
        <v>5</v>
      </c>
      <c r="J113" s="22" t="s">
        <v>31</v>
      </c>
      <c r="K113" s="28" t="str">
        <f>IF(J113&lt;&gt;"",VLOOKUP(J113,Basisgegevens!$C$2:$F$6,2,FALSE),"")</f>
        <v>Maak een keuze in de kolom fase</v>
      </c>
      <c r="L113" s="28" t="str">
        <f>IF(J113&lt;&gt;"",VLOOKUP(J113,Basisgegevens!$C$2:$F$6,3,FALSE),"")</f>
        <v>Maak een keuze in de kolom fase</v>
      </c>
      <c r="M113" s="28" t="str">
        <f>IF(J113&lt;&gt;"",VLOOKUP(J113,Basisgegevens!$C$2:$F$6,4,FALSE),"")</f>
        <v>Maak een keuze in de kolom 'Antwoord fase'</v>
      </c>
      <c r="N113" s="84" t="str">
        <f>IF(J113=Basisgegevens!$C$3,$I113*Basisgegevens!$G$3,IF(J113=Basisgegevens!$C$4,$I113*Basisgegevens!$G$4,IF(J113=Basisgegevens!$C$5,$I113*Basisgegevens!$G$5,IF(J113=Basisgegevens!$C$6,$I113*Basisgegevens!$G$6,"0"))))</f>
        <v>0</v>
      </c>
    </row>
    <row r="114" spans="1:14" x14ac:dyDescent="0.25">
      <c r="A114" s="25"/>
      <c r="B114" s="25"/>
      <c r="C114" s="25">
        <v>2</v>
      </c>
      <c r="D114" s="25" t="s">
        <v>151</v>
      </c>
      <c r="E114" s="26"/>
      <c r="F114" s="26"/>
      <c r="G114" s="27"/>
      <c r="H114" s="88"/>
      <c r="I114" s="75"/>
      <c r="J114" s="86"/>
      <c r="K114" s="86"/>
      <c r="L114" s="86"/>
      <c r="M114" s="86"/>
      <c r="N114" s="87"/>
    </row>
    <row r="115" spans="1:14" ht="39.6" x14ac:dyDescent="0.25">
      <c r="A115" s="25"/>
      <c r="B115" s="25"/>
      <c r="C115" s="25"/>
      <c r="D115" s="25"/>
      <c r="E115" s="26" t="s">
        <v>349</v>
      </c>
      <c r="F115" s="26">
        <v>2126</v>
      </c>
      <c r="G115" s="27" t="s">
        <v>350</v>
      </c>
      <c r="H115" s="88" t="s">
        <v>188</v>
      </c>
      <c r="I115" s="75">
        <v>1</v>
      </c>
      <c r="J115" s="22" t="s">
        <v>31</v>
      </c>
      <c r="K115" s="28" t="str">
        <f>IF(J115&lt;&gt;"",VLOOKUP(J115,Basisgegevens!$C$2:$F$6,2,FALSE),"")</f>
        <v>Maak een keuze in de kolom fase</v>
      </c>
      <c r="L115" s="28" t="str">
        <f>IF(J115&lt;&gt;"",VLOOKUP(J115,Basisgegevens!$C$2:$F$6,3,FALSE),"")</f>
        <v>Maak een keuze in de kolom fase</v>
      </c>
      <c r="M115" s="28" t="str">
        <f>IF(J115&lt;&gt;"",VLOOKUP(J115,Basisgegevens!$C$2:$F$6,4,FALSE),"")</f>
        <v>Maak een keuze in de kolom 'Antwoord fase'</v>
      </c>
      <c r="N115" s="84" t="str">
        <f>IF(J115=Basisgegevens!$C$3,$I115*Basisgegevens!$G$3,IF(J115=Basisgegevens!$C$4,$I115*Basisgegevens!$G$4,IF(J115=Basisgegevens!$C$5,$I115*Basisgegevens!$G$5,IF(J115=Basisgegevens!$C$6,$I115*Basisgegevens!$G$6,"0"))))</f>
        <v>0</v>
      </c>
    </row>
    <row r="116" spans="1:14" ht="39.6" x14ac:dyDescent="0.25">
      <c r="A116" s="25"/>
      <c r="B116" s="25"/>
      <c r="C116" s="25"/>
      <c r="D116" s="25"/>
      <c r="E116" s="26" t="s">
        <v>351</v>
      </c>
      <c r="F116" s="26">
        <v>1286</v>
      </c>
      <c r="G116" s="27" t="s">
        <v>352</v>
      </c>
      <c r="H116" s="88" t="s">
        <v>194</v>
      </c>
      <c r="I116" s="75">
        <v>2</v>
      </c>
      <c r="J116" s="22" t="s">
        <v>31</v>
      </c>
      <c r="K116" s="28" t="str">
        <f>IF(J116&lt;&gt;"",VLOOKUP(J116,Basisgegevens!$C$2:$F$6,2,FALSE),"")</f>
        <v>Maak een keuze in de kolom fase</v>
      </c>
      <c r="L116" s="28" t="str">
        <f>IF(J116&lt;&gt;"",VLOOKUP(J116,Basisgegevens!$C$2:$F$6,3,FALSE),"")</f>
        <v>Maak een keuze in de kolom fase</v>
      </c>
      <c r="M116" s="28" t="str">
        <f>IF(J116&lt;&gt;"",VLOOKUP(J116,Basisgegevens!$C$2:$F$6,4,FALSE),"")</f>
        <v>Maak een keuze in de kolom 'Antwoord fase'</v>
      </c>
      <c r="N116" s="84" t="str">
        <f>IF(J116=Basisgegevens!$C$3,$I116*Basisgegevens!$G$3,IF(J116=Basisgegevens!$C$4,$I116*Basisgegevens!$G$4,IF(J116=Basisgegevens!$C$5,$I116*Basisgegevens!$G$5,IF(J116=Basisgegevens!$C$6,$I116*Basisgegevens!$G$6,"0"))))</f>
        <v>0</v>
      </c>
    </row>
    <row r="117" spans="1:14" ht="39.6" x14ac:dyDescent="0.25">
      <c r="A117" s="25"/>
      <c r="B117" s="25"/>
      <c r="C117" s="25"/>
      <c r="D117" s="25"/>
      <c r="E117" s="26" t="s">
        <v>353</v>
      </c>
      <c r="F117" s="26">
        <v>1948</v>
      </c>
      <c r="G117" s="27" t="s">
        <v>354</v>
      </c>
      <c r="H117" s="88" t="s">
        <v>188</v>
      </c>
      <c r="I117" s="75">
        <v>1</v>
      </c>
      <c r="J117" s="22" t="s">
        <v>31</v>
      </c>
      <c r="K117" s="28" t="str">
        <f>IF(J117&lt;&gt;"",VLOOKUP(J117,Basisgegevens!$C$2:$F$6,2,FALSE),"")</f>
        <v>Maak een keuze in de kolom fase</v>
      </c>
      <c r="L117" s="28" t="str">
        <f>IF(J117&lt;&gt;"",VLOOKUP(J117,Basisgegevens!$C$2:$F$6,3,FALSE),"")</f>
        <v>Maak een keuze in de kolom fase</v>
      </c>
      <c r="M117" s="28" t="str">
        <f>IF(J117&lt;&gt;"",VLOOKUP(J117,Basisgegevens!$C$2:$F$6,4,FALSE),"")</f>
        <v>Maak een keuze in de kolom 'Antwoord fase'</v>
      </c>
      <c r="N117" s="84" t="str">
        <f>IF(J117=Basisgegevens!$C$3,$I117*Basisgegevens!$G$3,IF(J117=Basisgegevens!$C$4,$I117*Basisgegevens!$G$4,IF(J117=Basisgegevens!$C$5,$I117*Basisgegevens!$G$5,IF(J117=Basisgegevens!$C$6,$I117*Basisgegevens!$G$6,"0"))))</f>
        <v>0</v>
      </c>
    </row>
    <row r="118" spans="1:14" ht="79.2" x14ac:dyDescent="0.25">
      <c r="A118" s="25"/>
      <c r="B118" s="25"/>
      <c r="C118" s="25"/>
      <c r="D118" s="25"/>
      <c r="E118" s="26" t="s">
        <v>355</v>
      </c>
      <c r="F118" s="26">
        <v>10126</v>
      </c>
      <c r="G118" s="27" t="s">
        <v>356</v>
      </c>
      <c r="H118" s="88" t="s">
        <v>188</v>
      </c>
      <c r="I118" s="75">
        <v>5</v>
      </c>
      <c r="J118" s="22" t="s">
        <v>31</v>
      </c>
      <c r="K118" s="28" t="str">
        <f>IF(J118&lt;&gt;"",VLOOKUP(J118,Basisgegevens!$C$2:$F$6,2,FALSE),"")</f>
        <v>Maak een keuze in de kolom fase</v>
      </c>
      <c r="L118" s="28" t="str">
        <f>IF(J118&lt;&gt;"",VLOOKUP(J118,Basisgegevens!$C$2:$F$6,3,FALSE),"")</f>
        <v>Maak een keuze in de kolom fase</v>
      </c>
      <c r="M118" s="28" t="str">
        <f>IF(J118&lt;&gt;"",VLOOKUP(J118,Basisgegevens!$C$2:$F$6,4,FALSE),"")</f>
        <v>Maak een keuze in de kolom 'Antwoord fase'</v>
      </c>
      <c r="N118" s="84" t="str">
        <f>IF(J118=Basisgegevens!$C$3,$I118*Basisgegevens!$G$3,IF(J118=Basisgegevens!$C$4,$I118*Basisgegevens!$G$4,IF(J118=Basisgegevens!$C$5,$I118*Basisgegevens!$G$5,IF(J118=Basisgegevens!$C$6,$I118*Basisgegevens!$G$6,"0"))))</f>
        <v>0</v>
      </c>
    </row>
    <row r="119" spans="1:14" x14ac:dyDescent="0.25">
      <c r="A119" s="25"/>
      <c r="B119" s="25"/>
      <c r="C119" s="25">
        <v>3</v>
      </c>
      <c r="D119" s="25" t="s">
        <v>357</v>
      </c>
      <c r="E119" s="26"/>
      <c r="F119" s="26"/>
      <c r="G119" s="27"/>
      <c r="H119" s="88"/>
      <c r="I119" s="75"/>
      <c r="J119" s="86"/>
      <c r="K119" s="86"/>
      <c r="L119" s="86"/>
      <c r="M119" s="86"/>
      <c r="N119" s="87"/>
    </row>
    <row r="120" spans="1:14" ht="39.6" x14ac:dyDescent="0.25">
      <c r="A120" s="25"/>
      <c r="B120" s="25"/>
      <c r="C120" s="25"/>
      <c r="D120" s="25"/>
      <c r="E120" s="26" t="s">
        <v>358</v>
      </c>
      <c r="F120" s="26">
        <v>2054</v>
      </c>
      <c r="G120" s="27" t="s">
        <v>359</v>
      </c>
      <c r="H120" s="88" t="s">
        <v>188</v>
      </c>
      <c r="I120" s="75">
        <v>2</v>
      </c>
      <c r="J120" s="22" t="s">
        <v>31</v>
      </c>
      <c r="K120" s="28" t="str">
        <f>IF(J120&lt;&gt;"",VLOOKUP(J120,Basisgegevens!$C$2:$F$6,2,FALSE),"")</f>
        <v>Maak een keuze in de kolom fase</v>
      </c>
      <c r="L120" s="28" t="str">
        <f>IF(J120&lt;&gt;"",VLOOKUP(J120,Basisgegevens!$C$2:$F$6,3,FALSE),"")</f>
        <v>Maak een keuze in de kolom fase</v>
      </c>
      <c r="M120" s="28" t="str">
        <f>IF(J120&lt;&gt;"",VLOOKUP(J120,Basisgegevens!$C$2:$F$6,4,FALSE),"")</f>
        <v>Maak een keuze in de kolom 'Antwoord fase'</v>
      </c>
      <c r="N120" s="84" t="str">
        <f>IF(J120=Basisgegevens!$C$3,$I120*Basisgegevens!$G$3,IF(J120=Basisgegevens!$C$4,$I120*Basisgegevens!$G$4,IF(J120=Basisgegevens!$C$5,$I120*Basisgegevens!$G$5,IF(J120=Basisgegevens!$C$6,$I120*Basisgegevens!$G$6,"0"))))</f>
        <v>0</v>
      </c>
    </row>
    <row r="121" spans="1:14" ht="39.6" x14ac:dyDescent="0.25">
      <c r="A121" s="25"/>
      <c r="B121" s="25"/>
      <c r="C121" s="25"/>
      <c r="D121" s="25"/>
      <c r="E121" s="26" t="s">
        <v>360</v>
      </c>
      <c r="F121" s="26">
        <v>1524</v>
      </c>
      <c r="G121" s="27" t="s">
        <v>361</v>
      </c>
      <c r="H121" s="88" t="s">
        <v>188</v>
      </c>
      <c r="I121" s="75">
        <v>1</v>
      </c>
      <c r="J121" s="22" t="s">
        <v>31</v>
      </c>
      <c r="K121" s="28" t="str">
        <f>IF(J121&lt;&gt;"",VLOOKUP(J121,Basisgegevens!$C$2:$F$6,2,FALSE),"")</f>
        <v>Maak een keuze in de kolom fase</v>
      </c>
      <c r="L121" s="28" t="str">
        <f>IF(J121&lt;&gt;"",VLOOKUP(J121,Basisgegevens!$C$2:$F$6,3,FALSE),"")</f>
        <v>Maak een keuze in de kolom fase</v>
      </c>
      <c r="M121" s="28" t="str">
        <f>IF(J121&lt;&gt;"",VLOOKUP(J121,Basisgegevens!$C$2:$F$6,4,FALSE),"")</f>
        <v>Maak een keuze in de kolom 'Antwoord fase'</v>
      </c>
      <c r="N121" s="84" t="str">
        <f>IF(J121=Basisgegevens!$C$3,$I121*Basisgegevens!$G$3,IF(J121=Basisgegevens!$C$4,$I121*Basisgegevens!$G$4,IF(J121=Basisgegevens!$C$5,$I121*Basisgegevens!$G$5,IF(J121=Basisgegevens!$C$6,$I121*Basisgegevens!$G$6,"0"))))</f>
        <v>0</v>
      </c>
    </row>
    <row r="122" spans="1:14" x14ac:dyDescent="0.25">
      <c r="A122" s="25"/>
      <c r="B122" s="25"/>
      <c r="C122" s="25">
        <v>5</v>
      </c>
      <c r="D122" s="25" t="s">
        <v>155</v>
      </c>
      <c r="E122" s="26"/>
      <c r="F122" s="26"/>
      <c r="G122" s="27"/>
      <c r="H122" s="88"/>
      <c r="I122" s="75"/>
      <c r="J122" s="86"/>
      <c r="K122" s="86"/>
      <c r="L122" s="86"/>
      <c r="M122" s="86"/>
      <c r="N122" s="87"/>
    </row>
    <row r="123" spans="1:14" ht="52.8" x14ac:dyDescent="0.25">
      <c r="A123" s="25"/>
      <c r="B123" s="25"/>
      <c r="C123" s="25"/>
      <c r="D123" s="25"/>
      <c r="E123" s="26" t="s">
        <v>362</v>
      </c>
      <c r="F123" s="26">
        <v>260</v>
      </c>
      <c r="G123" s="27" t="s">
        <v>363</v>
      </c>
      <c r="H123" s="88" t="s">
        <v>188</v>
      </c>
      <c r="I123" s="75">
        <v>2</v>
      </c>
      <c r="J123" s="22" t="s">
        <v>31</v>
      </c>
      <c r="K123" s="28" t="str">
        <f>IF(J123&lt;&gt;"",VLOOKUP(J123,Basisgegevens!$C$2:$F$6,2,FALSE),"")</f>
        <v>Maak een keuze in de kolom fase</v>
      </c>
      <c r="L123" s="28" t="str">
        <f>IF(J123&lt;&gt;"",VLOOKUP(J123,Basisgegevens!$C$2:$F$6,3,FALSE),"")</f>
        <v>Maak een keuze in de kolom fase</v>
      </c>
      <c r="M123" s="28" t="str">
        <f>IF(J123&lt;&gt;"",VLOOKUP(J123,Basisgegevens!$C$2:$F$6,4,FALSE),"")</f>
        <v>Maak een keuze in de kolom 'Antwoord fase'</v>
      </c>
      <c r="N123" s="84" t="str">
        <f>IF(J123=Basisgegevens!$C$3,$I123*Basisgegevens!$G$3,IF(J123=Basisgegevens!$C$4,$I123*Basisgegevens!$G$4,IF(J123=Basisgegevens!$C$5,$I123*Basisgegevens!$G$5,IF(J123=Basisgegevens!$C$6,$I123*Basisgegevens!$G$6,"0"))))</f>
        <v>0</v>
      </c>
    </row>
    <row r="124" spans="1:14" ht="92.4" x14ac:dyDescent="0.25">
      <c r="A124" s="78"/>
      <c r="B124" s="79"/>
      <c r="C124" s="79"/>
      <c r="D124" s="79"/>
      <c r="E124" s="80" t="s">
        <v>364</v>
      </c>
      <c r="F124" s="80">
        <v>1458</v>
      </c>
      <c r="G124" s="27" t="s">
        <v>365</v>
      </c>
      <c r="H124" s="88" t="s">
        <v>188</v>
      </c>
      <c r="I124" s="91">
        <v>5</v>
      </c>
      <c r="J124" s="22" t="s">
        <v>31</v>
      </c>
      <c r="K124" s="28" t="str">
        <f>IF(J124&lt;&gt;"",VLOOKUP(J124,Basisgegevens!$C$2:$F$6,2,FALSE),"")</f>
        <v>Maak een keuze in de kolom fase</v>
      </c>
      <c r="L124" s="28" t="str">
        <f>IF(J124&lt;&gt;"",VLOOKUP(J124,Basisgegevens!$C$2:$F$6,3,FALSE),"")</f>
        <v>Maak een keuze in de kolom fase</v>
      </c>
      <c r="M124" s="28" t="str">
        <f>IF(J124&lt;&gt;"",VLOOKUP(J124,Basisgegevens!$C$2:$F$6,4,FALSE),"")</f>
        <v>Maak een keuze in de kolom 'Antwoord fase'</v>
      </c>
      <c r="N124" s="84" t="str">
        <f>IF(J124=Basisgegevens!$C$3,$I124*Basisgegevens!$G$3,IF(J124=Basisgegevens!$C$4,$I124*Basisgegevens!$G$4,IF(J124=Basisgegevens!$C$5,$I124*Basisgegevens!$G$5,IF(J124=Basisgegevens!$C$6,$I124*Basisgegevens!$G$6,"0"))))</f>
        <v>0</v>
      </c>
    </row>
    <row r="125" spans="1:14" x14ac:dyDescent="0.25">
      <c r="A125" s="78">
        <v>9</v>
      </c>
      <c r="B125" s="79" t="s">
        <v>52</v>
      </c>
      <c r="C125" s="79"/>
      <c r="D125" s="79"/>
      <c r="E125" s="80"/>
      <c r="F125" s="80"/>
      <c r="G125" s="27"/>
      <c r="H125" s="88"/>
      <c r="I125" s="91"/>
      <c r="J125" s="86"/>
      <c r="K125" s="86"/>
      <c r="L125" s="86"/>
      <c r="M125" s="86"/>
      <c r="N125" s="87"/>
    </row>
    <row r="126" spans="1:14" x14ac:dyDescent="0.25">
      <c r="A126" s="78"/>
      <c r="B126" s="79"/>
      <c r="C126" s="79">
        <v>5</v>
      </c>
      <c r="D126" s="79" t="s">
        <v>173</v>
      </c>
      <c r="E126" s="80"/>
      <c r="F126" s="80"/>
      <c r="G126" s="27"/>
      <c r="H126" s="88"/>
      <c r="I126" s="91"/>
      <c r="J126" s="86"/>
      <c r="K126" s="86"/>
      <c r="L126" s="86"/>
      <c r="M126" s="86"/>
      <c r="N126" s="87"/>
    </row>
    <row r="127" spans="1:14" ht="118.8" x14ac:dyDescent="0.25">
      <c r="A127" s="78"/>
      <c r="B127" s="79"/>
      <c r="C127" s="79"/>
      <c r="D127" s="79"/>
      <c r="E127" s="80" t="s">
        <v>366</v>
      </c>
      <c r="F127" s="80">
        <v>1874</v>
      </c>
      <c r="G127" s="27" t="s">
        <v>367</v>
      </c>
      <c r="H127" s="88" t="s">
        <v>188</v>
      </c>
      <c r="I127" s="91">
        <v>1</v>
      </c>
      <c r="J127" s="22" t="s">
        <v>31</v>
      </c>
      <c r="K127" s="28" t="str">
        <f>IF(J127&lt;&gt;"",VLOOKUP(J127,Basisgegevens!$C$2:$F$6,2,FALSE),"")</f>
        <v>Maak een keuze in de kolom fase</v>
      </c>
      <c r="L127" s="28" t="str">
        <f>IF(J127&lt;&gt;"",VLOOKUP(J127,Basisgegevens!$C$2:$F$6,3,FALSE),"")</f>
        <v>Maak een keuze in de kolom fase</v>
      </c>
      <c r="M127" s="28" t="str">
        <f>IF(J127&lt;&gt;"",VLOOKUP(J127,Basisgegevens!$C$2:$F$6,4,FALSE),"")</f>
        <v>Maak een keuze in de kolom 'Antwoord fase'</v>
      </c>
      <c r="N127" s="84" t="str">
        <f>IF(J127=Basisgegevens!$C$3,$I127*Basisgegevens!$G$3,IF(J127=Basisgegevens!$C$4,$I127*Basisgegevens!$G$4,IF(J127=Basisgegevens!$C$5,$I127*Basisgegevens!$G$5,IF(J127=Basisgegevens!$C$6,$I127*Basisgegevens!$G$6,"0"))))</f>
        <v>0</v>
      </c>
    </row>
    <row r="128" spans="1:14" ht="92.4" x14ac:dyDescent="0.25">
      <c r="A128" s="78"/>
      <c r="B128" s="79"/>
      <c r="C128" s="79"/>
      <c r="D128" s="79"/>
      <c r="E128" s="80" t="s">
        <v>368</v>
      </c>
      <c r="F128" s="80">
        <v>1168</v>
      </c>
      <c r="G128" s="27" t="s">
        <v>369</v>
      </c>
      <c r="H128" s="88" t="s">
        <v>188</v>
      </c>
      <c r="I128" s="91">
        <v>1</v>
      </c>
      <c r="J128" s="22" t="s">
        <v>31</v>
      </c>
      <c r="K128" s="28" t="str">
        <f>IF(J128&lt;&gt;"",VLOOKUP(J128,Basisgegevens!$C$2:$F$6,2,FALSE),"")</f>
        <v>Maak een keuze in de kolom fase</v>
      </c>
      <c r="L128" s="28" t="str">
        <f>IF(J128&lt;&gt;"",VLOOKUP(J128,Basisgegevens!$C$2:$F$6,3,FALSE),"")</f>
        <v>Maak een keuze in de kolom fase</v>
      </c>
      <c r="M128" s="28" t="str">
        <f>IF(J128&lt;&gt;"",VLOOKUP(J128,Basisgegevens!$C$2:$F$6,4,FALSE),"")</f>
        <v>Maak een keuze in de kolom 'Antwoord fase'</v>
      </c>
      <c r="N128" s="84" t="str">
        <f>IF(J128=Basisgegevens!$C$3,$I128*Basisgegevens!$G$3,IF(J128=Basisgegevens!$C$4,$I128*Basisgegevens!$G$4,IF(J128=Basisgegevens!$C$5,$I128*Basisgegevens!$G$5,IF(J128=Basisgegevens!$C$6,$I128*Basisgegevens!$G$6,"0"))))</f>
        <v>0</v>
      </c>
    </row>
    <row r="129" spans="1:14" ht="13.8" x14ac:dyDescent="0.25">
      <c r="A129" s="78"/>
      <c r="B129" s="79"/>
      <c r="C129" s="79"/>
      <c r="D129" s="79"/>
      <c r="E129" s="80"/>
      <c r="F129" s="80"/>
      <c r="G129" s="27" t="s">
        <v>370</v>
      </c>
      <c r="H129" s="27"/>
      <c r="I129" s="82">
        <f>SUM(I2:I128)</f>
        <v>373</v>
      </c>
      <c r="J129" s="81"/>
      <c r="K129" s="19"/>
      <c r="L129" s="19"/>
      <c r="M129" s="19" t="s">
        <v>371</v>
      </c>
      <c r="N129" s="82">
        <f>SUM(N2:N126)</f>
        <v>0</v>
      </c>
    </row>
    <row r="131" spans="1:14" x14ac:dyDescent="0.25">
      <c r="A131" s="32" t="s">
        <v>372</v>
      </c>
      <c r="B131" s="33"/>
      <c r="C131" s="33"/>
      <c r="D131" s="34"/>
      <c r="E131" s="34"/>
      <c r="F131" s="34"/>
      <c r="G131" s="34"/>
    </row>
    <row r="132" spans="1:14" x14ac:dyDescent="0.25">
      <c r="A132" s="32" t="s">
        <v>35</v>
      </c>
      <c r="B132" s="33"/>
      <c r="C132" s="33"/>
      <c r="D132" s="34"/>
      <c r="E132" s="13"/>
      <c r="F132" s="14"/>
      <c r="G132" s="15"/>
    </row>
    <row r="133" spans="1:14" x14ac:dyDescent="0.25">
      <c r="A133" s="32" t="s">
        <v>373</v>
      </c>
      <c r="B133" s="33"/>
      <c r="C133" s="33"/>
      <c r="D133" s="34"/>
      <c r="E133" s="13"/>
      <c r="F133" s="14"/>
      <c r="G133" s="15"/>
    </row>
    <row r="134" spans="1:14" x14ac:dyDescent="0.25">
      <c r="A134" s="32" t="s">
        <v>374</v>
      </c>
      <c r="B134" s="33"/>
      <c r="C134" s="33"/>
      <c r="D134" s="34"/>
      <c r="E134" s="13"/>
      <c r="F134" s="14"/>
      <c r="G134" s="15"/>
    </row>
    <row r="135" spans="1:14" x14ac:dyDescent="0.25">
      <c r="A135" s="35" t="s">
        <v>375</v>
      </c>
      <c r="B135" s="36"/>
      <c r="C135" s="36"/>
      <c r="D135" s="37"/>
      <c r="E135" s="4"/>
      <c r="F135" s="5"/>
      <c r="G135" s="6"/>
    </row>
    <row r="136" spans="1:14" x14ac:dyDescent="0.25">
      <c r="A136" s="38"/>
      <c r="B136" s="39"/>
      <c r="C136" s="39"/>
      <c r="D136" s="40"/>
      <c r="E136" s="7"/>
      <c r="F136" s="8"/>
      <c r="G136" s="9"/>
    </row>
    <row r="137" spans="1:14" x14ac:dyDescent="0.25">
      <c r="A137" s="38"/>
      <c r="B137" s="39"/>
      <c r="C137" s="39"/>
      <c r="D137" s="40"/>
      <c r="E137" s="7"/>
      <c r="F137" s="8"/>
      <c r="G137" s="9"/>
    </row>
    <row r="138" spans="1:14" x14ac:dyDescent="0.25">
      <c r="A138" s="41"/>
      <c r="B138" s="42"/>
      <c r="C138" s="42"/>
      <c r="D138" s="43"/>
      <c r="E138" s="10"/>
      <c r="F138" s="11"/>
      <c r="G138" s="12"/>
    </row>
    <row r="139" spans="1:14" x14ac:dyDescent="0.25">
      <c r="A139" s="23" t="s">
        <v>376</v>
      </c>
      <c r="B139" s="23"/>
      <c r="C139" s="23"/>
      <c r="D139" s="23"/>
      <c r="E139" s="13"/>
      <c r="F139" s="14"/>
      <c r="G139" s="15"/>
    </row>
  </sheetData>
  <sheetProtection algorithmName="SHA-512" hashValue="wpf5QdGaUaHTje/ElYRpNR9GnNqwVV4hS9CdBzJyHVZkczbPNeISVe5IOXkHMaLz9kXIlIL8arpTcSUhCBr94A==" saltValue="/ppMdWhNpQ+c8LJbzpuk0A==" spinCount="100000" sheet="1" objects="1" scenarios="1"/>
  <autoFilter ref="A1:N129" xr:uid="{B7FF7C26-FE8D-45B2-A445-7722ED3003E3}"/>
  <phoneticPr fontId="0" type="noConversion"/>
  <conditionalFormatting sqref="H3:H4">
    <cfRule type="cellIs" dxfId="8" priority="4" operator="equal">
      <formula>"Eis"</formula>
    </cfRule>
  </conditionalFormatting>
  <conditionalFormatting sqref="H3:H128">
    <cfRule type="cellIs" dxfId="7" priority="1" operator="equal">
      <formula>"Wens bij implementatie"</formula>
    </cfRule>
    <cfRule type="cellIs" dxfId="6" priority="2" operator="equal">
      <formula>"Wens"</formula>
    </cfRule>
    <cfRule type="cellIs" dxfId="5" priority="3" operator="equal">
      <formula>"Eis bij implementatie"</formula>
    </cfRule>
  </conditionalFormatting>
  <pageMargins left="0.78740157480314965" right="0.39370078740157483" top="0.82677165354330717" bottom="0.98425196850393704" header="0.55118110236220474" footer="0.51181102362204722"/>
  <pageSetup paperSize="9" orientation="portrait" r:id="rId1"/>
  <headerFooter alignWithMargins="0">
    <oddHeader>&amp;L&amp;G&amp;C&amp;F blad &amp;A&amp;R&amp;8Afgedrukt: &amp;D</oddHeader>
    <oddFooter>&amp;L&amp;8© Ingenieursbureau BeheerWijzer&amp;R&amp;8Blad &amp;P van &amp;N</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14" id="{53F18A1C-B9F8-42CD-99BB-E30FA42AC538}">
            <xm:f>$J2=Basisgegevens!$C$2</xm:f>
            <x14:dxf>
              <font>
                <color theme="0"/>
              </font>
              <fill>
                <patternFill>
                  <bgColor rgb="FFFF0000"/>
                </patternFill>
              </fill>
            </x14:dxf>
          </x14:cfRule>
          <xm:sqref>J2:J129</xm:sqref>
        </x14:conditionalFormatting>
        <x14:conditionalFormatting xmlns:xm="http://schemas.microsoft.com/office/excel/2006/main">
          <x14:cfRule type="expression" priority="6" id="{9332BEA2-B63D-4E33-89A5-164B0B650390}">
            <xm:f>$J2=Basisgegevens!$C$6</xm:f>
            <x14:dxf>
              <font>
                <color auto="1"/>
              </font>
              <fill>
                <patternFill>
                  <bgColor theme="9" tint="0.39994506668294322"/>
                </patternFill>
              </fill>
            </x14:dxf>
          </x14:cfRule>
          <x14:cfRule type="expression" priority="7" id="{57BB41B9-37B0-4AA0-AF79-F72EE4282435}">
            <xm:f>$J2=Basisgegevens!$C$5</xm:f>
            <x14:dxf>
              <font>
                <color auto="1"/>
              </font>
              <fill>
                <patternFill>
                  <bgColor theme="6" tint="0.39994506668294322"/>
                </patternFill>
              </fill>
            </x14:dxf>
          </x14:cfRule>
          <x14:cfRule type="expression" priority="8" id="{72B76C8D-B789-4916-BFA8-29D62C98A026}">
            <xm:f>$J2=Basisgegevens!$C$4</xm:f>
            <x14:dxf>
              <font>
                <color theme="0"/>
              </font>
              <fill>
                <patternFill>
                  <bgColor theme="6" tint="-0.24994659260841701"/>
                </patternFill>
              </fill>
            </x14:dxf>
          </x14:cfRule>
          <x14:cfRule type="expression" priority="9" id="{90C1D759-A5FA-493E-985E-EB6E8F8B737A}">
            <xm:f>$J2=Basisgegevens!$C$3</xm:f>
            <x14:dxf>
              <font>
                <color theme="0"/>
              </font>
              <fill>
                <patternFill>
                  <bgColor theme="6" tint="-0.499984740745262"/>
                </patternFill>
              </fill>
            </x14:dxf>
          </x14:cfRule>
          <xm:sqref>G3:G4 I3:N4 G5:N128 G2:N2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6E9C142-27D1-4E54-909F-1974563D1F4F}">
          <x14:formula1>
            <xm:f>Basisgegevens!$C$2:$C$6</xm:f>
          </x14:formula1>
          <xm:sqref>J102:J104 J115:J118 J106:J110 J3:J4 J113 J6:J14 J20:J21 J32:J45 J17:J18 J23 J25:J27 J29:J30 J123:J124 J120:J121 J47:J48 J50:J59 J61:J63 J65 J67:J69 J71:J73 J75:J77 J79 J81:J84 J86:J87 J89 J91:J93 J96:J100 J127:J129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4"/>
  <dimension ref="A1:K6"/>
  <sheetViews>
    <sheetView topLeftCell="B2" zoomScale="160" zoomScaleNormal="160" workbookViewId="0">
      <selection activeCell="D4" sqref="D4"/>
    </sheetView>
  </sheetViews>
  <sheetFormatPr defaultRowHeight="13.2" x14ac:dyDescent="0.25"/>
  <cols>
    <col min="3" max="3" width="20.44140625" bestFit="1" customWidth="1"/>
    <col min="4" max="4" width="54.88671875" customWidth="1"/>
    <col min="6" max="6" width="27.88671875" customWidth="1"/>
    <col min="7" max="7" width="6.33203125" bestFit="1" customWidth="1"/>
    <col min="10" max="10" width="18.44140625" bestFit="1" customWidth="1"/>
  </cols>
  <sheetData>
    <row r="1" spans="1:11" ht="28.8" x14ac:dyDescent="0.25">
      <c r="A1" s="3" t="s">
        <v>377</v>
      </c>
      <c r="C1" s="16" t="s">
        <v>5</v>
      </c>
      <c r="D1" s="16" t="s">
        <v>17</v>
      </c>
      <c r="E1" s="16" t="s">
        <v>18</v>
      </c>
      <c r="F1" s="16" t="s">
        <v>19</v>
      </c>
      <c r="G1" s="16" t="s">
        <v>6</v>
      </c>
    </row>
    <row r="2" spans="1:11" ht="52.8" x14ac:dyDescent="0.25">
      <c r="A2" s="3" t="s">
        <v>378</v>
      </c>
      <c r="C2" s="20" t="s">
        <v>31</v>
      </c>
      <c r="D2" s="20" t="s">
        <v>32</v>
      </c>
      <c r="E2" s="20" t="s">
        <v>32</v>
      </c>
      <c r="F2" s="20" t="s">
        <v>33</v>
      </c>
      <c r="G2" s="21">
        <v>0</v>
      </c>
      <c r="J2" s="16" t="str">
        <f>C1</f>
        <v>Fase</v>
      </c>
      <c r="K2" s="16" t="str">
        <f>G1</f>
        <v>Factor</v>
      </c>
    </row>
    <row r="3" spans="1:11" ht="26.4" x14ac:dyDescent="0.25">
      <c r="A3" s="3" t="s">
        <v>379</v>
      </c>
      <c r="C3" s="17" t="s">
        <v>7</v>
      </c>
      <c r="D3" s="17" t="s">
        <v>20</v>
      </c>
      <c r="E3" s="17" t="s">
        <v>21</v>
      </c>
      <c r="F3" s="17" t="s">
        <v>22</v>
      </c>
      <c r="G3" s="21">
        <v>3</v>
      </c>
      <c r="J3" t="str">
        <f>C3</f>
        <v>Doorontwikkeld</v>
      </c>
      <c r="K3">
        <f>G3</f>
        <v>3</v>
      </c>
    </row>
    <row r="4" spans="1:11" ht="39.6" x14ac:dyDescent="0.25">
      <c r="A4" s="3" t="s">
        <v>380</v>
      </c>
      <c r="C4" s="17" t="s">
        <v>8</v>
      </c>
      <c r="D4" s="17" t="s">
        <v>23</v>
      </c>
      <c r="E4" s="20" t="s">
        <v>24</v>
      </c>
      <c r="F4" s="19" t="s">
        <v>25</v>
      </c>
      <c r="G4" s="21">
        <v>2</v>
      </c>
      <c r="J4" t="str">
        <f t="shared" ref="J4:J6" si="0">C4</f>
        <v>Jong volwassen</v>
      </c>
      <c r="K4">
        <f t="shared" ref="K4:K6" si="1">G4</f>
        <v>2</v>
      </c>
    </row>
    <row r="5" spans="1:11" ht="52.8" x14ac:dyDescent="0.25">
      <c r="C5" s="17" t="s">
        <v>9</v>
      </c>
      <c r="D5" s="19" t="s">
        <v>381</v>
      </c>
      <c r="E5" s="17" t="s">
        <v>24</v>
      </c>
      <c r="F5" s="19" t="s">
        <v>27</v>
      </c>
      <c r="G5" s="21">
        <v>1</v>
      </c>
      <c r="J5" t="str">
        <f t="shared" si="0"/>
        <v>Bereid te ontwikkelen</v>
      </c>
      <c r="K5">
        <f t="shared" si="1"/>
        <v>1</v>
      </c>
    </row>
    <row r="6" spans="1:11" ht="52.8" x14ac:dyDescent="0.25">
      <c r="C6" s="17" t="s">
        <v>10</v>
      </c>
      <c r="D6" s="18" t="s">
        <v>28</v>
      </c>
      <c r="E6" s="20" t="s">
        <v>29</v>
      </c>
      <c r="F6" s="19" t="s">
        <v>382</v>
      </c>
      <c r="G6" s="21">
        <v>0</v>
      </c>
      <c r="J6" t="str">
        <f t="shared" si="0"/>
        <v>Nieuw</v>
      </c>
      <c r="K6">
        <f t="shared" si="1"/>
        <v>0</v>
      </c>
    </row>
  </sheetData>
  <sheetProtection algorithmName="SHA-512" hashValue="tBc9Zg0GR1UuX8oWGG8es6Korbdmrj36msqbK4O6qG3Hj8HTzTwEb6YgFbcepX9XxhEdZpe3gREyQd4QNZc3Jg==" saltValue="HcGXnqA/mIAZtMq5cdopl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77E7C9CFBCB24787DE8FD7C5CDC63B" ma:contentTypeVersion="8" ma:contentTypeDescription="Een nieuw document maken." ma:contentTypeScope="" ma:versionID="669bc82e09bd267ccc86a7db845383ea">
  <xsd:schema xmlns:xsd="http://www.w3.org/2001/XMLSchema" xmlns:xs="http://www.w3.org/2001/XMLSchema" xmlns:p="http://schemas.microsoft.com/office/2006/metadata/properties" xmlns:ns2="5c56065e-3d1a-4e87-a534-16eb4013816b" xmlns:ns3="09e0bf6c-2fb0-4d8c-a6e8-d932a770c313" targetNamespace="http://schemas.microsoft.com/office/2006/metadata/properties" ma:root="true" ma:fieldsID="b2dcc34da051f1a830e17a390e9cce3f" ns2:_="" ns3:_="">
    <xsd:import namespace="5c56065e-3d1a-4e87-a534-16eb4013816b"/>
    <xsd:import namespace="09e0bf6c-2fb0-4d8c-a6e8-d932a770c31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56065e-3d1a-4e87-a534-16eb401381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e0bf6c-2fb0-4d8c-a6e8-d932a770c313"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12610C-F1D4-4769-945C-8393C03FDE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56065e-3d1a-4e87-a534-16eb4013816b"/>
    <ds:schemaRef ds:uri="09e0bf6c-2fb0-4d8c-a6e8-d932a770c3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5FF243-96F7-4209-A862-5685625A600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211E21B-0F2E-4E64-9FD9-46F2F374B9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Toelichting</vt:lpstr>
      <vt:lpstr>Keuzemogelijkheden</vt:lpstr>
      <vt:lpstr>Functionaliteitshoofdgroepen</vt:lpstr>
      <vt:lpstr>Functionaliteitsgroepen</vt:lpstr>
      <vt:lpstr>Wensen</vt:lpstr>
      <vt:lpstr>Basisgegevens</vt:lpstr>
      <vt:lpstr>Wensen!Afdrukbereik</vt:lpstr>
      <vt:lpstr>Wensen!Afdruktitels</vt:lpstr>
    </vt:vector>
  </TitlesOfParts>
  <Manager/>
  <Company>InArea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Wensen functionaliteit</dc:title>
  <dc:subject>BeheerwijzerWensen</dc:subject>
  <dc:creator>Alfons Schuurmans</dc:creator>
  <cp:keywords/>
  <dc:description/>
  <cp:lastModifiedBy>Mascha van der Hek</cp:lastModifiedBy>
  <cp:revision>1</cp:revision>
  <dcterms:created xsi:type="dcterms:W3CDTF">2000-06-10T15:19:57Z</dcterms:created>
  <dcterms:modified xsi:type="dcterms:W3CDTF">2022-08-09T08:25:53Z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0x0101009877E7C9CFBCB24787DE8FD7C5CDC63B</vt:lpwstr>
  </property>
</Properties>
</file>