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rzeeland.sharepoint.com/sites/AanbestedingSchoonmaak/Gedeelde documenten/General/aanbestedingsdocumenten 2022/bestanden aanbesteding definitief/Prijslijsten/"/>
    </mc:Choice>
  </mc:AlternateContent>
  <xr:revisionPtr revIDLastSave="5" documentId="8_{CFFA4989-B17C-4319-8DB1-2C22FCBD4546}" xr6:coauthVersionLast="47" xr6:coauthVersionMax="47" xr10:uidLastSave="{A0075F05-FA19-4609-A764-CCDD5F2B64CC}"/>
  <bookViews>
    <workbookView xWindow="-120" yWindow="-120" windowWidth="29040" windowHeight="15840" xr2:uid="{7F319021-5F4D-44A9-88C0-E1C98BAA0F9A}"/>
  </bookViews>
  <sheets>
    <sheet name="prijsblad reguliere schoonmaak" sheetId="1" r:id="rId1"/>
    <sheet name="prijsblad extra schoonmaak" sheetId="4" r:id="rId2"/>
    <sheet name="prijsblad optionele glasbewas." sheetId="5" r:id="rId3"/>
    <sheet name="adresgegevens perceel 3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6" i="5" l="1"/>
  <c r="I12" i="1"/>
  <c r="E39" i="4"/>
  <c r="E36" i="4"/>
  <c r="E35" i="4"/>
  <c r="D31" i="4"/>
  <c r="E30" i="4"/>
  <c r="E29" i="4"/>
  <c r="E28" i="4"/>
  <c r="E27" i="4"/>
  <c r="E26" i="4"/>
  <c r="E25" i="4"/>
  <c r="E20" i="4"/>
  <c r="E19" i="4"/>
  <c r="E18" i="4"/>
  <c r="E17" i="4"/>
  <c r="E16" i="4"/>
  <c r="E15" i="4"/>
  <c r="E14" i="4"/>
  <c r="E13" i="4"/>
  <c r="E12" i="4"/>
  <c r="D37" i="4"/>
  <c r="E21" i="4" l="1"/>
  <c r="E31" i="4"/>
  <c r="E37" i="4"/>
  <c r="I17" i="1"/>
  <c r="G33" i="5"/>
  <c r="E40" i="4" l="1"/>
  <c r="G10" i="5"/>
  <c r="A11" i="5"/>
  <c r="A12" i="5" s="1"/>
  <c r="A13" i="5" s="1"/>
  <c r="G11" i="5"/>
  <c r="G12" i="5"/>
  <c r="G13" i="5"/>
  <c r="G14" i="5"/>
  <c r="G15" i="5"/>
  <c r="I14" i="1" l="1"/>
  <c r="G32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4" i="5"/>
  <c r="A31" i="5"/>
  <c r="A34" i="5" s="1"/>
  <c r="A32" i="5"/>
  <c r="G37" i="5" l="1"/>
  <c r="A14" i="5"/>
  <c r="A15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I27" i="1" l="1"/>
  <c r="I22" i="1"/>
  <c r="I23" i="1"/>
  <c r="I32" i="1"/>
  <c r="I33" i="1"/>
  <c r="I24" i="1"/>
  <c r="I25" i="1"/>
  <c r="I26" i="1"/>
  <c r="I34" i="1"/>
  <c r="I13" i="1" l="1"/>
  <c r="I28" i="1"/>
  <c r="I29" i="1"/>
  <c r="I15" i="1"/>
  <c r="I16" i="1"/>
  <c r="I30" i="1"/>
  <c r="I18" i="1"/>
  <c r="H37" i="1" s="1"/>
  <c r="I31" i="1"/>
  <c r="I19" i="1"/>
  <c r="I20" i="1"/>
  <c r="I21" i="1"/>
  <c r="A13" i="1"/>
  <c r="A14" i="1" s="1"/>
  <c r="A28" i="1" s="1"/>
  <c r="A29" i="1" s="1"/>
  <c r="A15" i="1" s="1"/>
  <c r="A16" i="1" s="1"/>
  <c r="A30" i="1" s="1"/>
  <c r="A17" i="1" s="1"/>
  <c r="A18" i="1" s="1"/>
  <c r="A31" i="1" s="1"/>
  <c r="A19" i="1" s="1"/>
  <c r="A20" i="1" s="1"/>
  <c r="A21" i="1" s="1"/>
  <c r="A22" i="1" s="1"/>
  <c r="A23" i="1" s="1"/>
  <c r="A32" i="1" s="1"/>
  <c r="A33" i="1" s="1"/>
  <c r="A24" i="1" s="1"/>
  <c r="A25" i="1" s="1"/>
  <c r="A26" i="1" s="1"/>
  <c r="A34" i="1" s="1"/>
  <c r="A27" i="1" s="1"/>
  <c r="A35" i="1" s="1"/>
  <c r="H38" i="1" l="1"/>
</calcChain>
</file>

<file path=xl/sharedStrings.xml><?xml version="1.0" encoding="utf-8"?>
<sst xmlns="http://schemas.openxmlformats.org/spreadsheetml/2006/main" count="280" uniqueCount="154">
  <si>
    <t>Europese Aanbesteding Schoonmaakdienstverlening VRZ - Reguliere Schoonmaak - Perceel Bevelanden/Tholen</t>
  </si>
  <si>
    <t>Toelichting voor invullen van rekensheet:</t>
  </si>
  <si>
    <t>- Inschrijver dient alle oranje gekleurde vakken in te vullen</t>
  </si>
  <si>
    <t>- Let op: Het ontbreken van informatie in de oranje vakken kan leiden tot uitsluiting</t>
  </si>
  <si>
    <t xml:space="preserve">- De schoonmaakwerkzaamheden staan in de werkprogramma's omschreven </t>
  </si>
  <si>
    <t>- De opgegeven uren en prijs omvat alle schoonmaakwerkzaamheden zoals omschreven in de werkprogramma's (bestaande uit hoofdfrequentie, wekelijks, maandelijks en periodiek)</t>
  </si>
  <si>
    <t>- U dient de maandelijkse en periodieke werkzaamheden te verdisconteren in het onderstaande prijsblad in het aantal uren per week</t>
  </si>
  <si>
    <t>- U dient volgende tabbladen (prijsblad glasbewassing en optionele werkzaamheden) ook in te vullen</t>
  </si>
  <si>
    <t>NR.</t>
  </si>
  <si>
    <t>Locaties</t>
  </si>
  <si>
    <t>Soort locatie</t>
  </si>
  <si>
    <t>Hoofd Frequentie</t>
  </si>
  <si>
    <t xml:space="preserve">Oppervlakte Sanitair </t>
  </si>
  <si>
    <t>Oppervlakte Interieur</t>
  </si>
  <si>
    <t>Uurtarief (excl. btw)</t>
  </si>
  <si>
    <t>Subtotaal per jaar</t>
  </si>
  <si>
    <t>Borssele</t>
  </si>
  <si>
    <t>Kantoor/Uitruk</t>
  </si>
  <si>
    <t>Goes (Oranjeweg)</t>
  </si>
  <si>
    <t xml:space="preserve">Baarland
</t>
  </si>
  <si>
    <t>Uitruk</t>
  </si>
  <si>
    <t xml:space="preserve">Kamperland
</t>
  </si>
  <si>
    <t xml:space="preserve">Kapelle
</t>
  </si>
  <si>
    <t xml:space="preserve">Krabbendijke
</t>
  </si>
  <si>
    <t xml:space="preserve">Kruiningen
</t>
  </si>
  <si>
    <t xml:space="preserve">Ovezande
</t>
  </si>
  <si>
    <t xml:space="preserve">Rilland
</t>
  </si>
  <si>
    <t xml:space="preserve">s-Gravenpolder
</t>
  </si>
  <si>
    <t xml:space="preserve">s-Heer Arendskerke
</t>
  </si>
  <si>
    <t xml:space="preserve">Sint-Annaland
</t>
  </si>
  <si>
    <t xml:space="preserve">Stavenisse
</t>
  </si>
  <si>
    <t xml:space="preserve">Tholen
</t>
  </si>
  <si>
    <t xml:space="preserve">Wemeldinge
</t>
  </si>
  <si>
    <t xml:space="preserve">Yerseke
</t>
  </si>
  <si>
    <t xml:space="preserve">Colijnsplaat
</t>
  </si>
  <si>
    <t xml:space="preserve">Heinkenszand
</t>
  </si>
  <si>
    <t xml:space="preserve">Kortgene
</t>
  </si>
  <si>
    <t xml:space="preserve">Nieuwdorp
</t>
  </si>
  <si>
    <t xml:space="preserve">Sint-Maartensdijk
</t>
  </si>
  <si>
    <t xml:space="preserve">Sint-Philipsland
</t>
  </si>
  <si>
    <t xml:space="preserve">Wolphaartsdijk
</t>
  </si>
  <si>
    <t>Goes (Troelstralaan)</t>
  </si>
  <si>
    <t>Dependence</t>
  </si>
  <si>
    <t>Totaal GC P-1: Reguliere schoonmaak excl. btw:</t>
  </si>
  <si>
    <t>Totaal GC P-1: Reguliere schoonmaak incl. btw:</t>
  </si>
  <si>
    <t>Statutaire naam inschrijver (combinant)</t>
  </si>
  <si>
    <t>Naam ondertekenaar</t>
  </si>
  <si>
    <t>Functie ondertekenaar</t>
  </si>
  <si>
    <t>Datum</t>
  </si>
  <si>
    <t>Handtekening</t>
  </si>
  <si>
    <t>Europese Aanbesteding Schoonmaakdienstverlening VRZ - Optionele werkzaamheden - Perceel Bevelanden/Tholen</t>
  </si>
  <si>
    <t>- Het opgegeven tarief betreft de totale kosten voor de schoonmaakhandeling</t>
  </si>
  <si>
    <t>- U dient ook de tabbladen reguliere schoonmaak en glasbewassing in te vullen</t>
  </si>
  <si>
    <t>Prijsvorming extra vloerenonderhoud Dieptereiniging en Polymeren</t>
  </si>
  <si>
    <t>(inclusief materialen en middelen, en uit-/inruimen van het meubilair)</t>
  </si>
  <si>
    <t>Activiteit</t>
  </si>
  <si>
    <t>Opp. m2 vloer</t>
  </si>
  <si>
    <t>Prijs p/m2 excl. B.T.W</t>
  </si>
  <si>
    <t>Aantallen m2 (fictief)*</t>
  </si>
  <si>
    <t>Fictieve jaarprijs</t>
  </si>
  <si>
    <t>Conserveren c.q. polymeren lino-/marmoleum</t>
  </si>
  <si>
    <t xml:space="preserve">0 - 200 </t>
  </si>
  <si>
    <t>"</t>
  </si>
  <si>
    <t>&gt; 200</t>
  </si>
  <si>
    <t>Sproeiextraheren tapijt</t>
  </si>
  <si>
    <t>0 - 200</t>
  </si>
  <si>
    <t>Schrobben tegel</t>
  </si>
  <si>
    <t>Subtotaal Vloeronderhoud</t>
  </si>
  <si>
    <t>Uurtarieven incidenteel - I</t>
  </si>
  <si>
    <t>Op te geven in uurtarief,  excl. btw</t>
  </si>
  <si>
    <t>schoonmaker regulier</t>
  </si>
  <si>
    <t>Aantal uren  (fictief)*</t>
  </si>
  <si>
    <t>Tussen 07:00 en 18:00 uur (ma tm vrij)</t>
  </si>
  <si>
    <t>Tussen 18:00 en 07:00 uur (ma t/m vr)</t>
  </si>
  <si>
    <t>Tussen 00:00 en 07:00 uur (ma)</t>
  </si>
  <si>
    <t>Tussen 18:00 en 24:00 uur (vrij)</t>
  </si>
  <si>
    <t>Tussen 00:00 en 24:00 uur (za &amp; zo)</t>
  </si>
  <si>
    <t>Tussen 00:00 en 24:00 uur (feestdag)</t>
  </si>
  <si>
    <t>Subtotaal Incidenteel I</t>
  </si>
  <si>
    <t>Uurtarieven incidenteel - II</t>
  </si>
  <si>
    <t>Incidentele schoonmaak - Gevelreiniging</t>
  </si>
  <si>
    <t>Incidentele schoonmaak - Reiniging van Zonnepanelen</t>
  </si>
  <si>
    <t>Subtotaal</t>
  </si>
  <si>
    <t>Totaal Optionele Schoonmaak Perceel Bevelanden/Tholen excl. btw:</t>
  </si>
  <si>
    <t>Totaal Optionele Schoonmaak Perceel Bevelanden/Tholen incl. btw:</t>
  </si>
  <si>
    <t>Europese Aanbesteding Schoonmaakdienstverlening VRZ - Glasbewassing - Perceel Bevelanden/Tholen</t>
  </si>
  <si>
    <t>- De schoonmaakwerkzaamheden staan in de werkprogramma's omschreven</t>
  </si>
  <si>
    <t>- Het opgegeven eenheidstarief betreft de totale kosten per glasbewassing</t>
  </si>
  <si>
    <t>- U dient ook de tabbladen reguliere schoonmaak en optionele werkzaamheden in te vullen</t>
  </si>
  <si>
    <t>Aantal vierkante meters (enkelzijdig)</t>
  </si>
  <si>
    <t>Aantal keer per jaar</t>
  </si>
  <si>
    <t>Eenheidstarief (excl. btw)</t>
  </si>
  <si>
    <t>Wissenkerke</t>
  </si>
  <si>
    <t>Kortgene</t>
  </si>
  <si>
    <t>Totaal P-2 - Glasbewassing excl. btw:</t>
  </si>
  <si>
    <t>Totaal P-2 - Glasbewassing incl. btw:</t>
  </si>
  <si>
    <t>Naam</t>
  </si>
  <si>
    <t>Specificatie</t>
  </si>
  <si>
    <t>Straat (Bezoek)</t>
  </si>
  <si>
    <t>Huisnr.</t>
  </si>
  <si>
    <t>Kantoor/uitruk</t>
  </si>
  <si>
    <t>Quistenburg</t>
  </si>
  <si>
    <t>Goes</t>
  </si>
  <si>
    <t>Oranjeweg</t>
  </si>
  <si>
    <t>Baarland</t>
  </si>
  <si>
    <t>Nieuweweg</t>
  </si>
  <si>
    <t>Colijnsplaat</t>
  </si>
  <si>
    <t>Colijnsplaatseweg</t>
  </si>
  <si>
    <t>2b</t>
  </si>
  <si>
    <t>Heinkenszand</t>
  </si>
  <si>
    <t>Stenevate</t>
  </si>
  <si>
    <t>Kamperland</t>
  </si>
  <si>
    <t>Het Rip</t>
  </si>
  <si>
    <t>Kapelle</t>
  </si>
  <si>
    <t>Mauritsstraat</t>
  </si>
  <si>
    <t>1a</t>
  </si>
  <si>
    <t>Opslag</t>
  </si>
  <si>
    <t xml:space="preserve">Torendijk </t>
  </si>
  <si>
    <t>Krabbendijke</t>
  </si>
  <si>
    <t>Westweg</t>
  </si>
  <si>
    <t>Kruiningen</t>
  </si>
  <si>
    <t>Blauwhoefseweg</t>
  </si>
  <si>
    <t>Nieuwdorp</t>
  </si>
  <si>
    <t>Van Hertenweg</t>
  </si>
  <si>
    <t>Ovezande</t>
  </si>
  <si>
    <t>Burg. Andriessenstraat</t>
  </si>
  <si>
    <t>Rilland</t>
  </si>
  <si>
    <t>Valckenisseweg</t>
  </si>
  <si>
    <t>s-Gravenpolder</t>
  </si>
  <si>
    <t>Goesestraatweg</t>
  </si>
  <si>
    <t>s-Heer Arendskerke</t>
  </si>
  <si>
    <t>Torenring</t>
  </si>
  <si>
    <t>Sint-Annaland</t>
  </si>
  <si>
    <t>Veilingweg</t>
  </si>
  <si>
    <t>Sint-Maartensdijk</t>
  </si>
  <si>
    <t>Oostsingel</t>
  </si>
  <si>
    <t>Sint-Philipsland</t>
  </si>
  <si>
    <t>Schoolstraat</t>
  </si>
  <si>
    <t>Stavenisse</t>
  </si>
  <si>
    <t>Julianastraat</t>
  </si>
  <si>
    <t>Tholen</t>
  </si>
  <si>
    <t>Grindweg</t>
  </si>
  <si>
    <t>Wemeldinge</t>
  </si>
  <si>
    <t>Noordelijke Achterweg</t>
  </si>
  <si>
    <t>Wolphaartsdijk</t>
  </si>
  <si>
    <t>Villa Novastraat</t>
  </si>
  <si>
    <t>Yerseke</t>
  </si>
  <si>
    <t>Burenpolderweg</t>
  </si>
  <si>
    <t>Goes Troelstralaan</t>
  </si>
  <si>
    <t>Dependance</t>
  </si>
  <si>
    <t>Troelstralaan</t>
  </si>
  <si>
    <t>schoonmaker specialistisch - I</t>
  </si>
  <si>
    <t>schoonmaker specialistisch - II</t>
  </si>
  <si>
    <t>Aantal uren (p/frequentie)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</si>
</sst>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&quot;€&quot;\ * #,##0.00_ ;_ &quot;€&quot;\ * \-#,##0.00_ ;_ &quot;€&quot;\ * &quot;-&quot;??_ ;_ @_ "/>
    <numFmt numFmtId="164" formatCode="_-* #,##0.00_-;_-* #,##0.00\-;_-* &quot;-&quot;??_-;_-@_-"/>
    <numFmt numFmtId="165" formatCode="_-&quot;€&quot;\ * #,##0.00_-;_-&quot;€&quot;\ * #,##0.00\-;_-&quot;€&quot;\ * &quot;-&quot;??_-;_-@_-"/>
    <numFmt numFmtId="166" formatCode="_-\€\ * #,##0.00_-;_-\€\ * #,##0.00\-;_-\€\ * &quot;-&quot;??_-;_-@_-"/>
    <numFmt numFmtId="167" formatCode="&quot;€&quot;\ #,##0.00_-;[Red]&quot;€&quot;\ #,##0.00\-"/>
    <numFmt numFmtId="168" formatCode="_(&quot;€&quot;\ * #,##0.00_);_(&quot;€&quot;\ * \(#,##0.00\);_(&quot;€&quot;\ 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b/>
      <sz val="12"/>
      <color theme="1"/>
      <name val="Calibri"/>
      <family val="2"/>
    </font>
    <font>
      <sz val="10"/>
      <name val="Helv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0" fontId="8" fillId="0" borderId="0"/>
    <xf numFmtId="0" fontId="4" fillId="0" borderId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</cellStyleXfs>
  <cellXfs count="147">
    <xf numFmtId="0" fontId="0" fillId="0" borderId="0" xfId="0"/>
    <xf numFmtId="0" fontId="2" fillId="0" borderId="0" xfId="0" applyFont="1"/>
    <xf numFmtId="0" fontId="2" fillId="0" borderId="0" xfId="2" applyFont="1" applyAlignment="1">
      <alignment vertical="top" wrapText="1"/>
    </xf>
    <xf numFmtId="0" fontId="2" fillId="0" borderId="1" xfId="0" applyFont="1" applyBorder="1" applyAlignment="1">
      <alignment vertical="top"/>
    </xf>
    <xf numFmtId="44" fontId="2" fillId="2" borderId="7" xfId="2" applyNumberFormat="1" applyFont="1" applyFill="1" applyBorder="1" applyAlignment="1">
      <alignment vertical="top" wrapText="1"/>
    </xf>
    <xf numFmtId="0" fontId="2" fillId="0" borderId="0" xfId="2" applyFont="1" applyAlignment="1">
      <alignment horizontal="center" vertical="top" wrapText="1"/>
    </xf>
    <xf numFmtId="44" fontId="2" fillId="0" borderId="0" xfId="2" applyNumberFormat="1" applyFont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vertical="center"/>
    </xf>
    <xf numFmtId="2" fontId="5" fillId="0" borderId="1" xfId="3" applyNumberFormat="1" applyFont="1" applyBorder="1" applyAlignment="1">
      <alignment vertical="center"/>
    </xf>
    <xf numFmtId="2" fontId="5" fillId="0" borderId="1" xfId="3" applyNumberFormat="1" applyFont="1" applyBorder="1" applyAlignment="1">
      <alignment horizontal="center" vertical="center"/>
    </xf>
    <xf numFmtId="2" fontId="5" fillId="0" borderId="1" xfId="2" applyNumberFormat="1" applyFont="1" applyBorder="1" applyAlignment="1">
      <alignment horizontal="center" vertical="center"/>
    </xf>
    <xf numFmtId="2" fontId="6" fillId="0" borderId="1" xfId="4" applyNumberFormat="1" applyFont="1" applyFill="1" applyBorder="1" applyAlignment="1" applyProtection="1">
      <alignment horizontal="center" vertical="center"/>
      <protection hidden="1"/>
    </xf>
    <xf numFmtId="2" fontId="5" fillId="0" borderId="1" xfId="0" applyNumberFormat="1" applyFont="1" applyBorder="1" applyAlignment="1">
      <alignment horizontal="center" vertical="center"/>
    </xf>
    <xf numFmtId="1" fontId="2" fillId="0" borderId="1" xfId="2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5" applyFont="1" applyAlignment="1" applyProtection="1">
      <alignment horizontal="center"/>
      <protection hidden="1"/>
    </xf>
    <xf numFmtId="1" fontId="9" fillId="0" borderId="0" xfId="5" applyNumberFormat="1" applyFont="1" applyAlignment="1" applyProtection="1">
      <alignment horizontal="center"/>
      <protection hidden="1"/>
    </xf>
    <xf numFmtId="0" fontId="2" fillId="2" borderId="5" xfId="2" applyFont="1" applyFill="1" applyBorder="1" applyAlignment="1">
      <alignment horizontal="left" vertical="top" wrapText="1"/>
    </xf>
    <xf numFmtId="0" fontId="2" fillId="2" borderId="6" xfId="2" applyFont="1" applyFill="1" applyBorder="1" applyAlignment="1">
      <alignment horizontal="left" vertical="top" wrapText="1"/>
    </xf>
    <xf numFmtId="0" fontId="2" fillId="2" borderId="4" xfId="2" applyFont="1" applyFill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1" fontId="2" fillId="0" borderId="0" xfId="2" applyNumberFormat="1" applyFont="1" applyAlignment="1">
      <alignment horizontal="left" vertical="center"/>
    </xf>
    <xf numFmtId="1" fontId="2" fillId="0" borderId="0" xfId="2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1" fontId="2" fillId="0" borderId="1" xfId="2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12" fillId="0" borderId="1" xfId="0" quotePrefix="1" applyFont="1" applyBorder="1" applyAlignment="1">
      <alignment vertical="top" wrapText="1"/>
    </xf>
    <xf numFmtId="0" fontId="3" fillId="0" borderId="1" xfId="2" applyFont="1" applyBorder="1" applyAlignment="1">
      <alignment horizontal="center" vertical="top" wrapText="1"/>
    </xf>
    <xf numFmtId="44" fontId="2" fillId="3" borderId="17" xfId="1" applyFont="1" applyFill="1" applyBorder="1" applyAlignment="1" applyProtection="1">
      <alignment horizontal="center"/>
      <protection locked="0"/>
    </xf>
    <xf numFmtId="0" fontId="10" fillId="0" borderId="0" xfId="6" applyFont="1" applyAlignment="1">
      <alignment vertical="top"/>
    </xf>
    <xf numFmtId="44" fontId="10" fillId="0" borderId="0" xfId="1" applyFont="1" applyFill="1" applyBorder="1" applyAlignment="1" applyProtection="1">
      <alignment horizontal="center" vertical="top" wrapText="1"/>
    </xf>
    <xf numFmtId="167" fontId="10" fillId="0" borderId="0" xfId="8" applyNumberFormat="1" applyFont="1" applyFill="1" applyBorder="1" applyAlignment="1" applyProtection="1">
      <alignment horizontal="center" vertical="top" wrapText="1"/>
    </xf>
    <xf numFmtId="1" fontId="10" fillId="0" borderId="0" xfId="1" applyNumberFormat="1" applyFont="1" applyFill="1" applyBorder="1" applyAlignment="1" applyProtection="1">
      <alignment horizontal="center" vertical="top" wrapText="1"/>
    </xf>
    <xf numFmtId="0" fontId="9" fillId="0" borderId="19" xfId="5" applyFont="1" applyBorder="1" applyProtection="1">
      <protection hidden="1"/>
    </xf>
    <xf numFmtId="44" fontId="10" fillId="3" borderId="1" xfId="1" applyFont="1" applyFill="1" applyBorder="1" applyAlignment="1" applyProtection="1">
      <alignment horizontal="center" vertical="top" wrapText="1"/>
      <protection locked="0"/>
    </xf>
    <xf numFmtId="1" fontId="10" fillId="4" borderId="1" xfId="1" applyNumberFormat="1" applyFont="1" applyFill="1" applyBorder="1" applyAlignment="1" applyProtection="1">
      <alignment horizontal="center" vertical="top" wrapText="1"/>
    </xf>
    <xf numFmtId="1" fontId="10" fillId="0" borderId="1" xfId="1" applyNumberFormat="1" applyFont="1" applyFill="1" applyBorder="1" applyAlignment="1" applyProtection="1">
      <alignment horizontal="center" vertical="top" wrapText="1"/>
    </xf>
    <xf numFmtId="44" fontId="10" fillId="0" borderId="1" xfId="1" applyFont="1" applyFill="1" applyBorder="1" applyAlignment="1" applyProtection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3" borderId="15" xfId="1" applyFont="1" applyFill="1" applyBorder="1" applyAlignment="1" applyProtection="1">
      <alignment horizontal="center"/>
      <protection locked="0"/>
    </xf>
    <xf numFmtId="2" fontId="2" fillId="5" borderId="1" xfId="0" applyNumberFormat="1" applyFont="1" applyFill="1" applyBorder="1" applyAlignment="1">
      <alignment horizontal="center" vertical="center"/>
    </xf>
    <xf numFmtId="0" fontId="7" fillId="3" borderId="14" xfId="0" quotePrefix="1" applyFont="1" applyFill="1" applyBorder="1" applyAlignment="1">
      <alignment horizontal="left"/>
    </xf>
    <xf numFmtId="0" fontId="15" fillId="3" borderId="0" xfId="0" applyFont="1" applyFill="1" applyAlignment="1">
      <alignment horizontal="left"/>
    </xf>
    <xf numFmtId="0" fontId="15" fillId="3" borderId="18" xfId="0" applyFont="1" applyFill="1" applyBorder="1" applyAlignment="1">
      <alignment horizontal="left"/>
    </xf>
    <xf numFmtId="44" fontId="2" fillId="2" borderId="4" xfId="2" applyNumberFormat="1" applyFont="1" applyFill="1" applyBorder="1" applyAlignment="1">
      <alignment vertical="top" wrapText="1"/>
    </xf>
    <xf numFmtId="0" fontId="0" fillId="5" borderId="1" xfId="0" applyFill="1" applyBorder="1" applyAlignment="1">
      <alignment horizontal="center" vertical="center" wrapText="1"/>
    </xf>
    <xf numFmtId="1" fontId="2" fillId="5" borderId="1" xfId="2" applyNumberFormat="1" applyFont="1" applyFill="1" applyBorder="1" applyAlignment="1">
      <alignment horizontal="center" vertical="center"/>
    </xf>
    <xf numFmtId="0" fontId="13" fillId="0" borderId="29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14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3" fillId="0" borderId="25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0" fillId="0" borderId="28" xfId="0" applyBorder="1" applyAlignment="1">
      <alignment horizontal="center"/>
    </xf>
    <xf numFmtId="0" fontId="0" fillId="0" borderId="18" xfId="0" applyBorder="1" applyAlignment="1">
      <alignment horizontal="center"/>
    </xf>
    <xf numFmtId="0" fontId="12" fillId="0" borderId="0" xfId="5" applyFont="1" applyAlignment="1" applyProtection="1">
      <alignment vertical="center"/>
      <protection hidden="1"/>
    </xf>
    <xf numFmtId="1" fontId="12" fillId="0" borderId="0" xfId="5" applyNumberFormat="1" applyFont="1" applyAlignment="1" applyProtection="1">
      <alignment horizontal="center" vertical="center"/>
      <protection hidden="1"/>
    </xf>
    <xf numFmtId="44" fontId="10" fillId="3" borderId="31" xfId="1" applyFont="1" applyFill="1" applyBorder="1" applyAlignment="1" applyProtection="1">
      <alignment horizontal="center" vertical="top" wrapText="1"/>
      <protection locked="0"/>
    </xf>
    <xf numFmtId="44" fontId="10" fillId="3" borderId="3" xfId="1" applyFont="1" applyFill="1" applyBorder="1" applyAlignment="1" applyProtection="1">
      <alignment horizontal="center" vertical="top" wrapText="1"/>
      <protection locked="0"/>
    </xf>
    <xf numFmtId="1" fontId="10" fillId="4" borderId="3" xfId="1" applyNumberFormat="1" applyFont="1" applyFill="1" applyBorder="1" applyAlignment="1" applyProtection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10" fillId="0" borderId="1" xfId="6" applyFont="1" applyBorder="1" applyAlignment="1">
      <alignment horizontal="center" vertical="center"/>
    </xf>
    <xf numFmtId="1" fontId="10" fillId="0" borderId="1" xfId="5" applyNumberFormat="1" applyFont="1" applyBorder="1" applyAlignment="1" applyProtection="1">
      <alignment horizontal="center" vertical="center"/>
      <protection hidden="1"/>
    </xf>
    <xf numFmtId="0" fontId="10" fillId="0" borderId="1" xfId="5" applyFont="1" applyBorder="1" applyAlignment="1" applyProtection="1">
      <alignment horizontal="center" vertical="center"/>
      <protection hidden="1"/>
    </xf>
    <xf numFmtId="44" fontId="10" fillId="4" borderId="1" xfId="1" applyFont="1" applyFill="1" applyBorder="1" applyAlignment="1" applyProtection="1">
      <alignment horizontal="center" vertical="top" wrapText="1"/>
    </xf>
    <xf numFmtId="0" fontId="10" fillId="0" borderId="15" xfId="6" applyFont="1" applyBorder="1" applyAlignment="1">
      <alignment vertical="center"/>
    </xf>
    <xf numFmtId="0" fontId="10" fillId="0" borderId="16" xfId="6" applyFont="1" applyBorder="1" applyAlignment="1">
      <alignment horizontal="center"/>
    </xf>
    <xf numFmtId="0" fontId="0" fillId="0" borderId="17" xfId="0" applyBorder="1"/>
    <xf numFmtId="44" fontId="10" fillId="4" borderId="3" xfId="1" applyFont="1" applyFill="1" applyBorder="1" applyAlignment="1" applyProtection="1">
      <alignment horizontal="center" vertical="top" wrapText="1"/>
    </xf>
    <xf numFmtId="0" fontId="10" fillId="0" borderId="14" xfId="6" applyFont="1" applyBorder="1" applyAlignment="1">
      <alignment vertical="center"/>
    </xf>
    <xf numFmtId="44" fontId="10" fillId="0" borderId="12" xfId="1" applyFont="1" applyFill="1" applyBorder="1" applyAlignment="1" applyProtection="1">
      <alignment horizontal="center" vertical="top" wrapText="1"/>
    </xf>
    <xf numFmtId="1" fontId="10" fillId="4" borderId="2" xfId="1" applyNumberFormat="1" applyFont="1" applyFill="1" applyBorder="1" applyAlignment="1" applyProtection="1">
      <alignment horizontal="center" vertical="top" wrapText="1"/>
    </xf>
    <xf numFmtId="44" fontId="10" fillId="4" borderId="2" xfId="1" applyFont="1" applyFill="1" applyBorder="1" applyAlignment="1" applyProtection="1">
      <alignment horizontal="center" vertical="top" wrapText="1"/>
    </xf>
    <xf numFmtId="44" fontId="10" fillId="0" borderId="16" xfId="1" applyFont="1" applyFill="1" applyBorder="1" applyAlignment="1" applyProtection="1">
      <alignment horizontal="center" vertical="top" wrapText="1"/>
    </xf>
    <xf numFmtId="167" fontId="10" fillId="0" borderId="17" xfId="8" applyNumberFormat="1" applyFont="1" applyFill="1" applyBorder="1" applyAlignment="1" applyProtection="1">
      <alignment horizontal="center" vertical="top" wrapText="1"/>
    </xf>
    <xf numFmtId="1" fontId="10" fillId="0" borderId="16" xfId="6" applyNumberFormat="1" applyFont="1" applyBorder="1" applyAlignment="1">
      <alignment horizontal="center"/>
    </xf>
    <xf numFmtId="0" fontId="10" fillId="0" borderId="17" xfId="6" applyFont="1" applyBorder="1" applyAlignment="1">
      <alignment horizontal="center"/>
    </xf>
    <xf numFmtId="0" fontId="12" fillId="0" borderId="8" xfId="5" applyFont="1" applyBorder="1" applyAlignment="1" applyProtection="1">
      <alignment vertical="center"/>
      <protection hidden="1"/>
    </xf>
    <xf numFmtId="0" fontId="12" fillId="0" borderId="9" xfId="5" applyFont="1" applyBorder="1" applyProtection="1">
      <protection hidden="1"/>
    </xf>
    <xf numFmtId="1" fontId="12" fillId="0" borderId="9" xfId="5" applyNumberFormat="1" applyFont="1" applyBorder="1" applyAlignment="1" applyProtection="1">
      <alignment horizontal="center"/>
      <protection hidden="1"/>
    </xf>
    <xf numFmtId="0" fontId="12" fillId="0" borderId="10" xfId="5" applyFont="1" applyBorder="1" applyProtection="1">
      <protection hidden="1"/>
    </xf>
    <xf numFmtId="0" fontId="12" fillId="0" borderId="14" xfId="5" applyFont="1" applyBorder="1" applyProtection="1">
      <protection hidden="1"/>
    </xf>
    <xf numFmtId="0" fontId="12" fillId="0" borderId="18" xfId="5" applyFont="1" applyBorder="1" applyAlignment="1" applyProtection="1">
      <alignment vertical="center"/>
      <protection hidden="1"/>
    </xf>
    <xf numFmtId="1" fontId="9" fillId="0" borderId="30" xfId="7" applyNumberFormat="1" applyFont="1" applyFill="1" applyBorder="1" applyAlignment="1" applyProtection="1">
      <alignment horizontal="center"/>
    </xf>
    <xf numFmtId="44" fontId="10" fillId="0" borderId="13" xfId="1" applyFont="1" applyFill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center"/>
      <protection hidden="1"/>
    </xf>
    <xf numFmtId="1" fontId="12" fillId="0" borderId="1" xfId="5" applyNumberFormat="1" applyFont="1" applyBorder="1" applyAlignment="1" applyProtection="1">
      <alignment horizontal="center" vertical="center"/>
      <protection hidden="1"/>
    </xf>
    <xf numFmtId="0" fontId="10" fillId="0" borderId="1" xfId="6" applyFont="1" applyBorder="1" applyAlignment="1">
      <alignment horizontal="center"/>
    </xf>
    <xf numFmtId="166" fontId="9" fillId="3" borderId="1" xfId="7" applyNumberFormat="1" applyFont="1" applyFill="1" applyBorder="1" applyAlignment="1" applyProtection="1">
      <alignment horizontal="center"/>
      <protection locked="0"/>
    </xf>
    <xf numFmtId="1" fontId="9" fillId="4" borderId="1" xfId="7" applyNumberFormat="1" applyFont="1" applyFill="1" applyBorder="1" applyAlignment="1" applyProtection="1">
      <alignment horizontal="center"/>
    </xf>
    <xf numFmtId="166" fontId="9" fillId="4" borderId="1" xfId="7" applyNumberFormat="1" applyFont="1" applyFill="1" applyBorder="1" applyAlignment="1" applyProtection="1">
      <alignment horizontal="center"/>
    </xf>
    <xf numFmtId="0" fontId="9" fillId="0" borderId="1" xfId="5" applyFont="1" applyBorder="1" applyAlignment="1" applyProtection="1">
      <alignment horizontal="center"/>
      <protection hidden="1"/>
    </xf>
    <xf numFmtId="0" fontId="10" fillId="0" borderId="1" xfId="5" applyFont="1" applyBorder="1" applyAlignment="1" applyProtection="1">
      <alignment horizontal="center"/>
      <protection hidden="1"/>
    </xf>
    <xf numFmtId="0" fontId="11" fillId="0" borderId="1" xfId="5" applyFont="1" applyBorder="1" applyAlignment="1" applyProtection="1">
      <alignment horizontal="center"/>
      <protection locked="0" hidden="1"/>
    </xf>
    <xf numFmtId="1" fontId="11" fillId="4" borderId="1" xfId="5" applyNumberFormat="1" applyFont="1" applyFill="1" applyBorder="1" applyAlignment="1" applyProtection="1">
      <alignment horizontal="center"/>
      <protection hidden="1"/>
    </xf>
    <xf numFmtId="0" fontId="10" fillId="0" borderId="11" xfId="6" applyFont="1" applyBorder="1" applyAlignment="1">
      <alignment vertical="top"/>
    </xf>
    <xf numFmtId="0" fontId="12" fillId="0" borderId="1" xfId="5" applyFont="1" applyBorder="1" applyProtection="1">
      <protection hidden="1"/>
    </xf>
    <xf numFmtId="0" fontId="9" fillId="0" borderId="3" xfId="5" applyFont="1" applyBorder="1" applyProtection="1">
      <protection hidden="1"/>
    </xf>
    <xf numFmtId="0" fontId="9" fillId="0" borderId="1" xfId="5" applyFont="1" applyBorder="1" applyProtection="1">
      <protection hidden="1"/>
    </xf>
    <xf numFmtId="0" fontId="10" fillId="0" borderId="1" xfId="5" applyFont="1" applyBorder="1" applyProtection="1">
      <protection hidden="1"/>
    </xf>
    <xf numFmtId="1" fontId="2" fillId="7" borderId="1" xfId="2" applyNumberFormat="1" applyFont="1" applyFill="1" applyBorder="1" applyAlignment="1">
      <alignment horizontal="center" vertical="center"/>
    </xf>
    <xf numFmtId="0" fontId="13" fillId="0" borderId="26" xfId="0" applyFont="1" applyBorder="1" applyAlignment="1">
      <alignment horizontal="right" vertical="center"/>
    </xf>
    <xf numFmtId="1" fontId="2" fillId="8" borderId="1" xfId="2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center" vertical="center"/>
    </xf>
    <xf numFmtId="44" fontId="2" fillId="3" borderId="1" xfId="1" applyFont="1" applyFill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/>
    </xf>
    <xf numFmtId="0" fontId="15" fillId="3" borderId="10" xfId="0" applyFont="1" applyFill="1" applyBorder="1" applyAlignment="1">
      <alignment horizontal="left"/>
    </xf>
    <xf numFmtId="0" fontId="7" fillId="3" borderId="14" xfId="0" quotePrefix="1" applyFont="1" applyFill="1" applyBorder="1" applyAlignment="1">
      <alignment horizontal="left"/>
    </xf>
    <xf numFmtId="0" fontId="15" fillId="3" borderId="0" xfId="0" applyFont="1" applyFill="1" applyAlignment="1">
      <alignment horizontal="left"/>
    </xf>
    <xf numFmtId="0" fontId="15" fillId="3" borderId="18" xfId="0" applyFont="1" applyFill="1" applyBorder="1" applyAlignment="1">
      <alignment horizontal="left"/>
    </xf>
    <xf numFmtId="0" fontId="7" fillId="3" borderId="11" xfId="0" quotePrefix="1" applyFont="1" applyFill="1" applyBorder="1" applyAlignment="1">
      <alignment horizontal="left"/>
    </xf>
    <xf numFmtId="0" fontId="15" fillId="3" borderId="12" xfId="0" applyFont="1" applyFill="1" applyBorder="1" applyAlignment="1">
      <alignment horizontal="left"/>
    </xf>
    <xf numFmtId="0" fontId="15" fillId="3" borderId="1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8" xfId="0" applyBorder="1" applyAlignment="1">
      <alignment horizontal="left"/>
    </xf>
    <xf numFmtId="44" fontId="2" fillId="3" borderId="15" xfId="1" applyFont="1" applyFill="1" applyBorder="1" applyAlignment="1" applyProtection="1">
      <alignment horizontal="center"/>
      <protection locked="0"/>
    </xf>
    <xf numFmtId="0" fontId="0" fillId="0" borderId="16" xfId="0" applyBorder="1" applyAlignment="1"/>
    <xf numFmtId="0" fontId="0" fillId="0" borderId="17" xfId="0" applyBorder="1" applyAlignment="1"/>
    <xf numFmtId="0" fontId="2" fillId="2" borderId="4" xfId="2" applyFont="1" applyFill="1" applyBorder="1" applyAlignment="1">
      <alignment horizontal="left" vertical="top" wrapText="1"/>
    </xf>
    <xf numFmtId="0" fontId="2" fillId="2" borderId="5" xfId="2" applyFont="1" applyFill="1" applyBorder="1" applyAlignment="1">
      <alignment horizontal="left" vertical="top" wrapText="1"/>
    </xf>
    <xf numFmtId="0" fontId="2" fillId="2" borderId="6" xfId="2" applyFont="1" applyFill="1" applyBorder="1" applyAlignment="1">
      <alignment horizontal="left" vertical="top" wrapText="1"/>
    </xf>
    <xf numFmtId="44" fontId="2" fillId="2" borderId="4" xfId="2" applyNumberFormat="1" applyFont="1" applyFill="1" applyBorder="1" applyAlignment="1">
      <alignment vertical="top" wrapText="1"/>
    </xf>
    <xf numFmtId="0" fontId="12" fillId="0" borderId="6" xfId="0" applyFont="1" applyBorder="1" applyAlignment="1"/>
    <xf numFmtId="0" fontId="10" fillId="0" borderId="20" xfId="6" applyFont="1" applyBorder="1" applyAlignment="1">
      <alignment vertical="top"/>
    </xf>
    <xf numFmtId="0" fontId="0" fillId="0" borderId="21" xfId="0" applyBorder="1" applyAlignment="1">
      <alignment vertical="top"/>
    </xf>
    <xf numFmtId="0" fontId="2" fillId="0" borderId="15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7" fillId="3" borderId="0" xfId="0" quotePrefix="1" applyFont="1" applyFill="1" applyAlignment="1">
      <alignment horizontal="left"/>
    </xf>
    <xf numFmtId="0" fontId="7" fillId="3" borderId="18" xfId="0" quotePrefix="1" applyFont="1" applyFill="1" applyBorder="1" applyAlignment="1">
      <alignment horizontal="left"/>
    </xf>
  </cellXfs>
  <cellStyles count="11">
    <cellStyle name="Euro 3" xfId="9" xr:uid="{FA921611-1D19-4A74-BE80-3E0FB106988D}"/>
    <cellStyle name="Komma_calculatiemodule-versie2" xfId="4" xr:uid="{078991B2-70AD-4B5F-8CC0-64FA328675B8}"/>
    <cellStyle name="Normal_ KLM-CTR(STA)-Recap.xls" xfId="5" xr:uid="{96460F5A-AC45-4EA4-8BDC-8D255A6DEF0D}"/>
    <cellStyle name="Procent 2" xfId="8" xr:uid="{A05E354A-555C-4FD9-99AF-FE763BA8D8EE}"/>
    <cellStyle name="Standaard" xfId="0" builtinId="0"/>
    <cellStyle name="Standaard 2" xfId="2" xr:uid="{0AA19F1B-5372-4D53-94BA-970B50C0A26B}"/>
    <cellStyle name="Standaard 2 2" xfId="6" xr:uid="{9C04D778-F98E-48BB-8FF9-D7A844E96501}"/>
    <cellStyle name="Standaard 4" xfId="10" xr:uid="{BBB3049F-A71E-47E8-8C73-834831C24DD0}"/>
    <cellStyle name="Standaard 5" xfId="3" xr:uid="{F5E745F4-2EE6-4218-A91D-08946DE546C4}"/>
    <cellStyle name="Valuta" xfId="1" builtinId="4"/>
    <cellStyle name="Valuta 2" xfId="7" xr:uid="{01CD3FAD-BAA7-4D68-BD73-209AC0AF7E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D091-BB25-4BC1-BFF9-DECC2400A8A1}">
  <sheetPr>
    <pageSetUpPr fitToPage="1"/>
  </sheetPr>
  <dimension ref="A1:I72"/>
  <sheetViews>
    <sheetView tabSelected="1" topLeftCell="A4" workbookViewId="0">
      <selection activeCell="H18" sqref="H18"/>
    </sheetView>
  </sheetViews>
  <sheetFormatPr defaultColWidth="9.140625" defaultRowHeight="12.75"/>
  <cols>
    <col min="1" max="1" width="3.7109375" style="1" bestFit="1" customWidth="1"/>
    <col min="2" max="2" width="40.140625" style="1" customWidth="1"/>
    <col min="3" max="4" width="18.7109375" style="7" customWidth="1"/>
    <col min="5" max="6" width="18.7109375" style="1" customWidth="1"/>
    <col min="7" max="7" width="22.42578125" style="1" bestFit="1" customWidth="1"/>
    <col min="8" max="8" width="18.7109375" style="1" customWidth="1"/>
    <col min="9" max="9" width="21.85546875" style="1" customWidth="1"/>
    <col min="10" max="16384" width="9.140625" style="1"/>
  </cols>
  <sheetData>
    <row r="1" spans="1:9" ht="15" customHeight="1">
      <c r="A1" s="117" t="s">
        <v>0</v>
      </c>
      <c r="B1" s="118"/>
      <c r="C1" s="118"/>
      <c r="D1" s="118"/>
      <c r="E1" s="118"/>
      <c r="F1" s="118"/>
      <c r="G1" s="118"/>
      <c r="H1" s="118"/>
      <c r="I1" s="119"/>
    </row>
    <row r="2" spans="1:9" ht="15" customHeight="1">
      <c r="B2" s="17"/>
      <c r="C2" s="18"/>
      <c r="D2" s="18"/>
      <c r="E2" s="18"/>
      <c r="F2" s="18"/>
      <c r="G2" s="18"/>
      <c r="H2" s="18"/>
    </row>
    <row r="3" spans="1:9" ht="15" customHeight="1">
      <c r="A3" s="120" t="s">
        <v>1</v>
      </c>
      <c r="B3" s="121"/>
      <c r="C3" s="121"/>
      <c r="D3" s="121"/>
      <c r="E3" s="121"/>
      <c r="F3" s="121"/>
      <c r="G3" s="121"/>
      <c r="H3" s="121"/>
      <c r="I3" s="122"/>
    </row>
    <row r="4" spans="1:9" ht="15" customHeight="1">
      <c r="A4" s="123" t="s">
        <v>2</v>
      </c>
      <c r="B4" s="124"/>
      <c r="C4" s="124"/>
      <c r="D4" s="124"/>
      <c r="E4" s="124"/>
      <c r="F4" s="124"/>
      <c r="G4" s="124"/>
      <c r="H4" s="124"/>
      <c r="I4" s="125"/>
    </row>
    <row r="5" spans="1:9" ht="15" customHeight="1">
      <c r="A5" s="123" t="s">
        <v>3</v>
      </c>
      <c r="B5" s="124"/>
      <c r="C5" s="124"/>
      <c r="D5" s="124"/>
      <c r="E5" s="124"/>
      <c r="F5" s="124"/>
      <c r="G5" s="124"/>
      <c r="H5" s="124"/>
      <c r="I5" s="125"/>
    </row>
    <row r="6" spans="1:9" ht="15" customHeight="1">
      <c r="A6" s="48" t="s">
        <v>4</v>
      </c>
      <c r="B6" s="49"/>
      <c r="C6" s="49"/>
      <c r="D6" s="49"/>
      <c r="E6" s="49"/>
      <c r="F6" s="49"/>
      <c r="G6" s="49"/>
      <c r="H6" s="49"/>
      <c r="I6" s="50"/>
    </row>
    <row r="7" spans="1:9" ht="15" customHeight="1">
      <c r="A7" s="48" t="s">
        <v>5</v>
      </c>
      <c r="B7" s="49"/>
      <c r="C7" s="49"/>
      <c r="D7" s="49"/>
      <c r="E7" s="49"/>
      <c r="F7" s="49"/>
      <c r="G7" s="49"/>
      <c r="H7" s="49"/>
      <c r="I7" s="50"/>
    </row>
    <row r="8" spans="1:9" ht="15" customHeight="1">
      <c r="A8" s="123" t="s">
        <v>6</v>
      </c>
      <c r="B8" s="129"/>
      <c r="C8" s="129"/>
      <c r="D8" s="129"/>
      <c r="E8" s="129"/>
      <c r="F8" s="129"/>
      <c r="G8" s="129"/>
      <c r="H8" s="129"/>
      <c r="I8" s="130"/>
    </row>
    <row r="9" spans="1:9" ht="15" customHeight="1">
      <c r="A9" s="126" t="s">
        <v>7</v>
      </c>
      <c r="B9" s="127"/>
      <c r="C9" s="127"/>
      <c r="D9" s="127"/>
      <c r="E9" s="127"/>
      <c r="F9" s="127"/>
      <c r="G9" s="127"/>
      <c r="H9" s="127"/>
      <c r="I9" s="128"/>
    </row>
    <row r="10" spans="1:9" ht="15" customHeight="1"/>
    <row r="11" spans="1:9" s="8" customFormat="1" ht="15" customHeight="1">
      <c r="A11" s="44" t="s">
        <v>8</v>
      </c>
      <c r="B11" s="10" t="s">
        <v>9</v>
      </c>
      <c r="C11" s="11" t="s">
        <v>10</v>
      </c>
      <c r="D11" s="12" t="s">
        <v>11</v>
      </c>
      <c r="E11" s="13" t="s">
        <v>12</v>
      </c>
      <c r="F11" s="13" t="s">
        <v>13</v>
      </c>
      <c r="G11" s="14" t="s">
        <v>153</v>
      </c>
      <c r="H11" s="14" t="s">
        <v>14</v>
      </c>
      <c r="I11" s="14" t="s">
        <v>15</v>
      </c>
    </row>
    <row r="12" spans="1:9" ht="15" customHeight="1">
      <c r="A12" s="45">
        <v>1</v>
      </c>
      <c r="B12" s="29" t="s">
        <v>16</v>
      </c>
      <c r="C12" s="15" t="s">
        <v>17</v>
      </c>
      <c r="D12" s="15">
        <v>255</v>
      </c>
      <c r="E12" s="116">
        <v>44.6</v>
      </c>
      <c r="F12" s="116">
        <v>689.1</v>
      </c>
      <c r="G12" s="16"/>
      <c r="H12" s="114">
        <v>0</v>
      </c>
      <c r="I12" s="115">
        <f>+H12*G12*D12</f>
        <v>0</v>
      </c>
    </row>
    <row r="13" spans="1:9" ht="15" customHeight="1">
      <c r="A13" s="45">
        <f>+A12+1</f>
        <v>2</v>
      </c>
      <c r="B13" s="29" t="s">
        <v>18</v>
      </c>
      <c r="C13" s="15" t="s">
        <v>17</v>
      </c>
      <c r="D13" s="15">
        <v>255</v>
      </c>
      <c r="E13" s="116">
        <v>19.5</v>
      </c>
      <c r="F13" s="116">
        <v>515.5</v>
      </c>
      <c r="G13" s="16"/>
      <c r="H13" s="114">
        <v>0</v>
      </c>
      <c r="I13" s="115">
        <f t="shared" ref="I13:I33" si="0">+H13*G13*D13</f>
        <v>0</v>
      </c>
    </row>
    <row r="14" spans="1:9" ht="15" customHeight="1">
      <c r="A14" s="45">
        <f>+A13+1</f>
        <v>3</v>
      </c>
      <c r="B14" s="29" t="s">
        <v>19</v>
      </c>
      <c r="C14" s="15" t="s">
        <v>20</v>
      </c>
      <c r="D14" s="15">
        <v>52</v>
      </c>
      <c r="E14" s="116">
        <v>16.8</v>
      </c>
      <c r="F14" s="116">
        <v>77.099999999999994</v>
      </c>
      <c r="G14" s="16"/>
      <c r="H14" s="114">
        <v>0</v>
      </c>
      <c r="I14" s="115">
        <f t="shared" si="0"/>
        <v>0</v>
      </c>
    </row>
    <row r="15" spans="1:9" ht="15" customHeight="1">
      <c r="A15" s="45">
        <f>+A29+1</f>
        <v>6</v>
      </c>
      <c r="B15" s="29" t="s">
        <v>21</v>
      </c>
      <c r="C15" s="15" t="s">
        <v>20</v>
      </c>
      <c r="D15" s="15">
        <v>52</v>
      </c>
      <c r="E15" s="116">
        <v>22.5</v>
      </c>
      <c r="F15" s="116">
        <v>86.5</v>
      </c>
      <c r="G15" s="16"/>
      <c r="H15" s="114">
        <v>0</v>
      </c>
      <c r="I15" s="115">
        <f>+H15*G15*D15</f>
        <v>0</v>
      </c>
    </row>
    <row r="16" spans="1:9" ht="15" customHeight="1">
      <c r="A16" s="45">
        <f>+A15+1</f>
        <v>7</v>
      </c>
      <c r="B16" s="29" t="s">
        <v>22</v>
      </c>
      <c r="C16" s="15" t="s">
        <v>20</v>
      </c>
      <c r="D16" s="15">
        <v>52</v>
      </c>
      <c r="E16" s="116">
        <v>8.4</v>
      </c>
      <c r="F16" s="116">
        <v>65.099999999999994</v>
      </c>
      <c r="G16" s="16"/>
      <c r="H16" s="114">
        <v>0</v>
      </c>
      <c r="I16" s="115">
        <f t="shared" si="0"/>
        <v>0</v>
      </c>
    </row>
    <row r="17" spans="1:9" ht="15" customHeight="1">
      <c r="A17" s="45">
        <f>+A30+1</f>
        <v>9</v>
      </c>
      <c r="B17" s="29" t="s">
        <v>23</v>
      </c>
      <c r="C17" s="15" t="s">
        <v>20</v>
      </c>
      <c r="D17" s="15">
        <v>52</v>
      </c>
      <c r="E17" s="116">
        <v>26.7</v>
      </c>
      <c r="F17" s="116">
        <v>90.5</v>
      </c>
      <c r="G17" s="16"/>
      <c r="H17" s="114">
        <v>0</v>
      </c>
      <c r="I17" s="115">
        <f t="shared" si="0"/>
        <v>0</v>
      </c>
    </row>
    <row r="18" spans="1:9" ht="15" customHeight="1">
      <c r="A18" s="45">
        <f t="shared" ref="A18:A26" si="1">+A17+1</f>
        <v>10</v>
      </c>
      <c r="B18" s="29" t="s">
        <v>24</v>
      </c>
      <c r="C18" s="15" t="s">
        <v>20</v>
      </c>
      <c r="D18" s="15">
        <v>52</v>
      </c>
      <c r="E18" s="116">
        <v>65.599999999999994</v>
      </c>
      <c r="F18" s="116">
        <v>138.6</v>
      </c>
      <c r="G18" s="16"/>
      <c r="H18" s="114">
        <v>0</v>
      </c>
      <c r="I18" s="115">
        <f t="shared" si="0"/>
        <v>0</v>
      </c>
    </row>
    <row r="19" spans="1:9" ht="15" customHeight="1">
      <c r="A19" s="45">
        <f>+A31+1</f>
        <v>12</v>
      </c>
      <c r="B19" s="29" t="s">
        <v>25</v>
      </c>
      <c r="C19" s="15" t="s">
        <v>20</v>
      </c>
      <c r="D19" s="15">
        <v>52</v>
      </c>
      <c r="E19" s="116">
        <v>15.7</v>
      </c>
      <c r="F19" s="116">
        <v>107.6</v>
      </c>
      <c r="G19" s="16"/>
      <c r="H19" s="114">
        <v>0</v>
      </c>
      <c r="I19" s="115">
        <f t="shared" si="0"/>
        <v>0</v>
      </c>
    </row>
    <row r="20" spans="1:9" ht="15" customHeight="1">
      <c r="A20" s="45">
        <f t="shared" si="1"/>
        <v>13</v>
      </c>
      <c r="B20" s="29" t="s">
        <v>26</v>
      </c>
      <c r="C20" s="15" t="s">
        <v>20</v>
      </c>
      <c r="D20" s="15">
        <v>52</v>
      </c>
      <c r="E20" s="116">
        <v>19.5</v>
      </c>
      <c r="F20" s="116">
        <v>99.5</v>
      </c>
      <c r="G20" s="16"/>
      <c r="H20" s="114">
        <v>0</v>
      </c>
      <c r="I20" s="115">
        <f t="shared" si="0"/>
        <v>0</v>
      </c>
    </row>
    <row r="21" spans="1:9" ht="15" customHeight="1">
      <c r="A21" s="45">
        <f t="shared" si="1"/>
        <v>14</v>
      </c>
      <c r="B21" s="29" t="s">
        <v>27</v>
      </c>
      <c r="C21" s="15" t="s">
        <v>20</v>
      </c>
      <c r="D21" s="15">
        <v>52</v>
      </c>
      <c r="E21" s="116">
        <v>21.9</v>
      </c>
      <c r="F21" s="116">
        <v>116.9</v>
      </c>
      <c r="G21" s="16"/>
      <c r="H21" s="114">
        <v>0</v>
      </c>
      <c r="I21" s="115">
        <f t="shared" si="0"/>
        <v>0</v>
      </c>
    </row>
    <row r="22" spans="1:9" ht="15" customHeight="1">
      <c r="A22" s="45">
        <f t="shared" si="1"/>
        <v>15</v>
      </c>
      <c r="B22" s="29" t="s">
        <v>28</v>
      </c>
      <c r="C22" s="15" t="s">
        <v>20</v>
      </c>
      <c r="D22" s="15">
        <v>52</v>
      </c>
      <c r="E22" s="116">
        <v>11.7</v>
      </c>
      <c r="F22" s="116">
        <v>54.9</v>
      </c>
      <c r="G22" s="16"/>
      <c r="H22" s="114">
        <v>0</v>
      </c>
      <c r="I22" s="115">
        <f t="shared" si="0"/>
        <v>0</v>
      </c>
    </row>
    <row r="23" spans="1:9" ht="15" customHeight="1">
      <c r="A23" s="45">
        <f t="shared" si="1"/>
        <v>16</v>
      </c>
      <c r="B23" s="29" t="s">
        <v>29</v>
      </c>
      <c r="C23" s="15" t="s">
        <v>20</v>
      </c>
      <c r="D23" s="15">
        <v>52</v>
      </c>
      <c r="E23" s="116">
        <v>35</v>
      </c>
      <c r="F23" s="116">
        <v>119</v>
      </c>
      <c r="G23" s="16"/>
      <c r="H23" s="114">
        <v>0</v>
      </c>
      <c r="I23" s="115">
        <f t="shared" si="0"/>
        <v>0</v>
      </c>
    </row>
    <row r="24" spans="1:9" ht="15" customHeight="1">
      <c r="A24" s="45">
        <f>+A33+1</f>
        <v>19</v>
      </c>
      <c r="B24" s="29" t="s">
        <v>30</v>
      </c>
      <c r="C24" s="15" t="s">
        <v>20</v>
      </c>
      <c r="D24" s="15">
        <v>52</v>
      </c>
      <c r="E24" s="116">
        <v>5.5</v>
      </c>
      <c r="F24" s="116">
        <v>78</v>
      </c>
      <c r="G24" s="16"/>
      <c r="H24" s="114">
        <v>0</v>
      </c>
      <c r="I24" s="115">
        <f t="shared" si="0"/>
        <v>0</v>
      </c>
    </row>
    <row r="25" spans="1:9" ht="15" customHeight="1">
      <c r="A25" s="45">
        <f t="shared" si="1"/>
        <v>20</v>
      </c>
      <c r="B25" s="29" t="s">
        <v>31</v>
      </c>
      <c r="C25" s="15" t="s">
        <v>20</v>
      </c>
      <c r="D25" s="15">
        <v>52</v>
      </c>
      <c r="E25" s="116">
        <v>28.5</v>
      </c>
      <c r="F25" s="116">
        <v>148</v>
      </c>
      <c r="G25" s="16"/>
      <c r="H25" s="114">
        <v>0</v>
      </c>
      <c r="I25" s="115">
        <f t="shared" si="0"/>
        <v>0</v>
      </c>
    </row>
    <row r="26" spans="1:9" ht="15" customHeight="1">
      <c r="A26" s="45">
        <f t="shared" si="1"/>
        <v>21</v>
      </c>
      <c r="B26" s="29" t="s">
        <v>32</v>
      </c>
      <c r="C26" s="15" t="s">
        <v>20</v>
      </c>
      <c r="D26" s="15">
        <v>52</v>
      </c>
      <c r="E26" s="116">
        <v>9.3000000000000007</v>
      </c>
      <c r="F26" s="116">
        <v>81.099999999999994</v>
      </c>
      <c r="G26" s="16"/>
      <c r="H26" s="114">
        <v>0</v>
      </c>
      <c r="I26" s="115">
        <f t="shared" si="0"/>
        <v>0</v>
      </c>
    </row>
    <row r="27" spans="1:9" ht="15" customHeight="1">
      <c r="A27" s="45">
        <f>+A34+1</f>
        <v>23</v>
      </c>
      <c r="B27" s="29" t="s">
        <v>33</v>
      </c>
      <c r="C27" s="15" t="s">
        <v>20</v>
      </c>
      <c r="D27" s="15">
        <v>52</v>
      </c>
      <c r="E27" s="116">
        <v>28</v>
      </c>
      <c r="F27" s="116">
        <v>90</v>
      </c>
      <c r="G27" s="16"/>
      <c r="H27" s="114">
        <v>0</v>
      </c>
      <c r="I27" s="115">
        <f t="shared" si="0"/>
        <v>0</v>
      </c>
    </row>
    <row r="28" spans="1:9" ht="15" customHeight="1">
      <c r="A28" s="45">
        <f>+A14+1</f>
        <v>4</v>
      </c>
      <c r="B28" s="29" t="s">
        <v>34</v>
      </c>
      <c r="C28" s="15" t="s">
        <v>20</v>
      </c>
      <c r="D28" s="53">
        <v>0</v>
      </c>
      <c r="E28" s="47">
        <v>41.2</v>
      </c>
      <c r="F28" s="47">
        <v>144.5</v>
      </c>
      <c r="G28" s="47">
        <v>1</v>
      </c>
      <c r="H28" s="47">
        <v>10</v>
      </c>
      <c r="I28" s="47">
        <f t="shared" si="0"/>
        <v>0</v>
      </c>
    </row>
    <row r="29" spans="1:9" ht="15" customHeight="1">
      <c r="A29" s="45">
        <f>+A28+1</f>
        <v>5</v>
      </c>
      <c r="B29" s="29" t="s">
        <v>35</v>
      </c>
      <c r="C29" s="15" t="s">
        <v>20</v>
      </c>
      <c r="D29" s="53">
        <v>0</v>
      </c>
      <c r="E29" s="47">
        <v>0</v>
      </c>
      <c r="F29" s="47">
        <v>0</v>
      </c>
      <c r="G29" s="47">
        <v>1</v>
      </c>
      <c r="H29" s="47">
        <v>10</v>
      </c>
      <c r="I29" s="47">
        <f t="shared" si="0"/>
        <v>0</v>
      </c>
    </row>
    <row r="30" spans="1:9" ht="15" customHeight="1">
      <c r="A30" s="45">
        <f>+A16+1</f>
        <v>8</v>
      </c>
      <c r="B30" s="29" t="s">
        <v>36</v>
      </c>
      <c r="C30" s="15" t="s">
        <v>20</v>
      </c>
      <c r="D30" s="53">
        <v>0</v>
      </c>
      <c r="E30" s="47">
        <v>0</v>
      </c>
      <c r="F30" s="47">
        <v>0</v>
      </c>
      <c r="G30" s="47">
        <v>1</v>
      </c>
      <c r="H30" s="47">
        <v>10</v>
      </c>
      <c r="I30" s="47">
        <f t="shared" si="0"/>
        <v>0</v>
      </c>
    </row>
    <row r="31" spans="1:9" ht="15" customHeight="1">
      <c r="A31" s="45">
        <f>+A18+1</f>
        <v>11</v>
      </c>
      <c r="B31" s="29" t="s">
        <v>37</v>
      </c>
      <c r="C31" s="15" t="s">
        <v>20</v>
      </c>
      <c r="D31" s="53">
        <v>0</v>
      </c>
      <c r="E31" s="47">
        <v>22.5</v>
      </c>
      <c r="F31" s="47">
        <v>186.9</v>
      </c>
      <c r="G31" s="47">
        <v>1</v>
      </c>
      <c r="H31" s="47">
        <v>10</v>
      </c>
      <c r="I31" s="47">
        <f>+H31*G31*D31</f>
        <v>0</v>
      </c>
    </row>
    <row r="32" spans="1:9" ht="15" customHeight="1">
      <c r="A32" s="45">
        <f>+A23+1</f>
        <v>17</v>
      </c>
      <c r="B32" s="29" t="s">
        <v>38</v>
      </c>
      <c r="C32" s="15" t="s">
        <v>20</v>
      </c>
      <c r="D32" s="53">
        <v>0</v>
      </c>
      <c r="E32" s="47">
        <v>10.4</v>
      </c>
      <c r="F32" s="47">
        <v>85</v>
      </c>
      <c r="G32" s="47">
        <v>1</v>
      </c>
      <c r="H32" s="47">
        <v>10</v>
      </c>
      <c r="I32" s="47">
        <f t="shared" si="0"/>
        <v>0</v>
      </c>
    </row>
    <row r="33" spans="1:9" ht="15" customHeight="1">
      <c r="A33" s="45">
        <f>+A32+1</f>
        <v>18</v>
      </c>
      <c r="B33" s="29" t="s">
        <v>39</v>
      </c>
      <c r="C33" s="15" t="s">
        <v>20</v>
      </c>
      <c r="D33" s="53">
        <v>0</v>
      </c>
      <c r="E33" s="47">
        <v>23.9</v>
      </c>
      <c r="F33" s="47">
        <v>56</v>
      </c>
      <c r="G33" s="47">
        <v>1</v>
      </c>
      <c r="H33" s="47">
        <v>10</v>
      </c>
      <c r="I33" s="47">
        <f t="shared" si="0"/>
        <v>0</v>
      </c>
    </row>
    <row r="34" spans="1:9" ht="15" customHeight="1">
      <c r="A34" s="45">
        <f>+A26+1</f>
        <v>22</v>
      </c>
      <c r="B34" s="29" t="s">
        <v>40</v>
      </c>
      <c r="C34" s="15" t="s">
        <v>20</v>
      </c>
      <c r="D34" s="112">
        <v>52</v>
      </c>
      <c r="E34" s="113">
        <v>18.7</v>
      </c>
      <c r="F34" s="113">
        <v>88.1</v>
      </c>
      <c r="G34" s="113">
        <v>1</v>
      </c>
      <c r="H34" s="113">
        <v>10</v>
      </c>
      <c r="I34" s="113">
        <f>+H34*G34*D34</f>
        <v>520</v>
      </c>
    </row>
    <row r="35" spans="1:9" ht="15" customHeight="1">
      <c r="A35" s="45">
        <f>+A27+1</f>
        <v>24</v>
      </c>
      <c r="B35" s="29" t="s">
        <v>41</v>
      </c>
      <c r="C35" s="110" t="s">
        <v>42</v>
      </c>
      <c r="D35" s="53">
        <v>0</v>
      </c>
      <c r="E35" s="47">
        <v>0</v>
      </c>
      <c r="F35" s="47">
        <v>0</v>
      </c>
      <c r="G35" s="47"/>
      <c r="H35" s="47"/>
      <c r="I35" s="47"/>
    </row>
    <row r="36" spans="1:9" ht="15" customHeight="1">
      <c r="A36" s="24"/>
      <c r="B36" s="25"/>
      <c r="C36" s="26"/>
      <c r="D36" s="26"/>
      <c r="E36" s="27"/>
      <c r="F36" s="27"/>
      <c r="G36" s="27"/>
      <c r="H36" s="27"/>
      <c r="I36" s="27"/>
    </row>
    <row r="37" spans="1:9" ht="13.5" thickBot="1">
      <c r="B37" s="134" t="s">
        <v>43</v>
      </c>
      <c r="C37" s="135"/>
      <c r="D37" s="135"/>
      <c r="E37" s="135"/>
      <c r="F37" s="135"/>
      <c r="G37" s="136"/>
      <c r="H37" s="137">
        <f>SUM(I12:I27)</f>
        <v>0</v>
      </c>
      <c r="I37" s="138"/>
    </row>
    <row r="38" spans="1:9" ht="13.5" thickBot="1">
      <c r="B38" s="134" t="s">
        <v>44</v>
      </c>
      <c r="C38" s="135"/>
      <c r="D38" s="135"/>
      <c r="E38" s="135"/>
      <c r="F38" s="135"/>
      <c r="G38" s="136"/>
      <c r="H38" s="137">
        <f>+H37*1.21</f>
        <v>0</v>
      </c>
      <c r="I38" s="138"/>
    </row>
    <row r="39" spans="1:9" ht="15" customHeight="1">
      <c r="B39" s="2"/>
      <c r="C39" s="5"/>
      <c r="D39" s="5"/>
      <c r="E39" s="5"/>
      <c r="F39" s="5"/>
      <c r="G39" s="5"/>
      <c r="H39" s="6"/>
    </row>
    <row r="40" spans="1:9" ht="15" customHeight="1">
      <c r="B40" s="3" t="s">
        <v>45</v>
      </c>
      <c r="C40" s="131"/>
      <c r="D40" s="132"/>
      <c r="E40" s="133"/>
    </row>
    <row r="41" spans="1:9" ht="15" customHeight="1">
      <c r="B41" s="3" t="s">
        <v>46</v>
      </c>
      <c r="C41" s="131"/>
      <c r="D41" s="132"/>
      <c r="E41" s="133"/>
    </row>
    <row r="42" spans="1:9" ht="15" customHeight="1">
      <c r="B42" s="3" t="s">
        <v>47</v>
      </c>
      <c r="C42" s="131"/>
      <c r="D42" s="132"/>
      <c r="E42" s="133"/>
    </row>
    <row r="43" spans="1:9" ht="15" customHeight="1">
      <c r="B43" s="3" t="s">
        <v>48</v>
      </c>
      <c r="C43" s="131"/>
      <c r="D43" s="132"/>
      <c r="E43" s="133"/>
    </row>
    <row r="44" spans="1:9" ht="15" customHeight="1">
      <c r="B44" s="3" t="s">
        <v>49</v>
      </c>
      <c r="C44" s="131"/>
      <c r="D44" s="132"/>
      <c r="E44" s="133"/>
    </row>
    <row r="48" spans="1:9">
      <c r="C48" s="1"/>
      <c r="D48" s="1"/>
    </row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</sheetData>
  <protectedRanges>
    <protectedRange sqref="C40:E44" name="Bereik1"/>
  </protectedRanges>
  <sortState xmlns:xlrd2="http://schemas.microsoft.com/office/spreadsheetml/2017/richdata2" ref="A12:J35">
    <sortCondition ref="A12:A35"/>
  </sortState>
  <mergeCells count="15">
    <mergeCell ref="C42:E42"/>
    <mergeCell ref="C43:E43"/>
    <mergeCell ref="C44:E44"/>
    <mergeCell ref="B38:G38"/>
    <mergeCell ref="H37:I37"/>
    <mergeCell ref="H38:I38"/>
    <mergeCell ref="C40:E40"/>
    <mergeCell ref="C41:E41"/>
    <mergeCell ref="B37:G37"/>
    <mergeCell ref="A1:I1"/>
    <mergeCell ref="A3:I3"/>
    <mergeCell ref="A4:I4"/>
    <mergeCell ref="A5:I5"/>
    <mergeCell ref="A9:I9"/>
    <mergeCell ref="A8:I8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A6403-6FD5-42B5-89F4-593978A19640}">
  <sheetPr>
    <pageSetUpPr fitToPage="1"/>
  </sheetPr>
  <dimension ref="A1:E53"/>
  <sheetViews>
    <sheetView workbookViewId="0">
      <selection activeCell="C35" sqref="C35"/>
    </sheetView>
  </sheetViews>
  <sheetFormatPr defaultColWidth="9.140625" defaultRowHeight="12.75"/>
  <cols>
    <col min="1" max="1" width="38.28515625" style="1" customWidth="1"/>
    <col min="2" max="2" width="37" style="1" customWidth="1"/>
    <col min="3" max="3" width="37" style="7" customWidth="1"/>
    <col min="4" max="4" width="32.28515625" style="7" customWidth="1"/>
    <col min="5" max="5" width="27.7109375" style="7" customWidth="1"/>
    <col min="6" max="16384" width="9.140625" style="1"/>
  </cols>
  <sheetData>
    <row r="1" spans="1:5" ht="15" customHeight="1">
      <c r="A1" s="117" t="s">
        <v>50</v>
      </c>
      <c r="B1" s="118"/>
      <c r="C1" s="118"/>
      <c r="D1" s="118"/>
      <c r="E1" s="119"/>
    </row>
    <row r="2" spans="1:5" ht="15" customHeight="1">
      <c r="B2" s="17"/>
      <c r="C2" s="18"/>
      <c r="D2" s="18"/>
      <c r="E2" s="64"/>
    </row>
    <row r="3" spans="1:5" ht="15" customHeight="1">
      <c r="A3" s="120" t="s">
        <v>1</v>
      </c>
      <c r="B3" s="121"/>
      <c r="C3" s="121"/>
      <c r="D3" s="121"/>
      <c r="E3" s="122"/>
    </row>
    <row r="4" spans="1:5" ht="15" customHeight="1">
      <c r="A4" s="123" t="s">
        <v>2</v>
      </c>
      <c r="B4" s="145"/>
      <c r="C4" s="145"/>
      <c r="D4" s="145"/>
      <c r="E4" s="146"/>
    </row>
    <row r="5" spans="1:5" ht="15" customHeight="1">
      <c r="A5" s="123" t="s">
        <v>3</v>
      </c>
      <c r="B5" s="145"/>
      <c r="C5" s="145"/>
      <c r="D5" s="145"/>
      <c r="E5" s="146"/>
    </row>
    <row r="6" spans="1:5" ht="15" customHeight="1">
      <c r="A6" s="48" t="s">
        <v>51</v>
      </c>
      <c r="B6" s="49"/>
      <c r="C6" s="49"/>
      <c r="D6" s="49"/>
      <c r="E6" s="50"/>
    </row>
    <row r="7" spans="1:5" ht="15" customHeight="1">
      <c r="A7" s="126" t="s">
        <v>52</v>
      </c>
      <c r="B7" s="127"/>
      <c r="C7" s="127"/>
      <c r="D7" s="127"/>
      <c r="E7" s="128"/>
    </row>
    <row r="8" spans="1:5" ht="15" customHeight="1"/>
    <row r="9" spans="1:5" ht="15" customHeight="1">
      <c r="A9" s="87" t="s">
        <v>53</v>
      </c>
      <c r="B9" s="88"/>
      <c r="C9" s="88"/>
      <c r="D9" s="89"/>
      <c r="E9" s="90"/>
    </row>
    <row r="10" spans="1:5" ht="15" customHeight="1">
      <c r="A10" s="91" t="s">
        <v>54</v>
      </c>
      <c r="B10" s="65"/>
      <c r="C10" s="65"/>
      <c r="D10" s="66"/>
      <c r="E10" s="92"/>
    </row>
    <row r="11" spans="1:5" ht="15" customHeight="1">
      <c r="A11" s="106" t="s">
        <v>55</v>
      </c>
      <c r="B11" s="95" t="s">
        <v>56</v>
      </c>
      <c r="C11" s="95" t="s">
        <v>57</v>
      </c>
      <c r="D11" s="96" t="s">
        <v>58</v>
      </c>
      <c r="E11" s="95" t="s">
        <v>59</v>
      </c>
    </row>
    <row r="12" spans="1:5" ht="15" customHeight="1">
      <c r="A12" s="107" t="s">
        <v>60</v>
      </c>
      <c r="B12" s="97" t="s">
        <v>61</v>
      </c>
      <c r="C12" s="98">
        <v>0</v>
      </c>
      <c r="D12" s="99">
        <v>600</v>
      </c>
      <c r="E12" s="100">
        <f>D12*C12</f>
        <v>0</v>
      </c>
    </row>
    <row r="13" spans="1:5" ht="15" customHeight="1">
      <c r="A13" s="108" t="s">
        <v>62</v>
      </c>
      <c r="B13" s="101" t="s">
        <v>63</v>
      </c>
      <c r="C13" s="98">
        <v>0</v>
      </c>
      <c r="D13" s="99">
        <v>800</v>
      </c>
      <c r="E13" s="100">
        <f>D13*C13</f>
        <v>0</v>
      </c>
    </row>
    <row r="14" spans="1:5" ht="15" customHeight="1">
      <c r="A14" s="109" t="s">
        <v>55</v>
      </c>
      <c r="B14" s="102" t="s">
        <v>56</v>
      </c>
      <c r="C14" s="103"/>
      <c r="D14" s="104"/>
      <c r="E14" s="100">
        <f t="shared" ref="E14:E18" si="0">D14*C14</f>
        <v>0</v>
      </c>
    </row>
    <row r="15" spans="1:5" ht="15" customHeight="1">
      <c r="A15" s="108" t="s">
        <v>64</v>
      </c>
      <c r="B15" s="101" t="s">
        <v>65</v>
      </c>
      <c r="C15" s="98">
        <v>0</v>
      </c>
      <c r="D15" s="99">
        <v>600</v>
      </c>
      <c r="E15" s="100">
        <f t="shared" si="0"/>
        <v>0</v>
      </c>
    </row>
    <row r="16" spans="1:5" ht="15" customHeight="1">
      <c r="A16" s="108" t="s">
        <v>62</v>
      </c>
      <c r="B16" s="101" t="s">
        <v>63</v>
      </c>
      <c r="C16" s="98">
        <v>0</v>
      </c>
      <c r="D16" s="99">
        <v>800</v>
      </c>
      <c r="E16" s="100">
        <f t="shared" si="0"/>
        <v>0</v>
      </c>
    </row>
    <row r="17" spans="1:5" ht="15" customHeight="1">
      <c r="A17" s="109" t="s">
        <v>55</v>
      </c>
      <c r="B17" s="102" t="s">
        <v>56</v>
      </c>
      <c r="C17" s="103"/>
      <c r="D17" s="104"/>
      <c r="E17" s="100">
        <f t="shared" si="0"/>
        <v>0</v>
      </c>
    </row>
    <row r="18" spans="1:5" ht="15" customHeight="1">
      <c r="A18" s="108" t="s">
        <v>66</v>
      </c>
      <c r="B18" s="101" t="s">
        <v>65</v>
      </c>
      <c r="C18" s="98">
        <v>0</v>
      </c>
      <c r="D18" s="99">
        <v>600</v>
      </c>
      <c r="E18" s="100">
        <f t="shared" si="0"/>
        <v>0</v>
      </c>
    </row>
    <row r="19" spans="1:5" ht="15" customHeight="1">
      <c r="A19" s="108" t="s">
        <v>62</v>
      </c>
      <c r="B19" s="101" t="s">
        <v>63</v>
      </c>
      <c r="C19" s="98">
        <v>0</v>
      </c>
      <c r="D19" s="99">
        <v>800</v>
      </c>
      <c r="E19" s="100">
        <f>D19*C19</f>
        <v>0</v>
      </c>
    </row>
    <row r="20" spans="1:5" ht="15" customHeight="1">
      <c r="A20" s="109" t="s">
        <v>55</v>
      </c>
      <c r="B20" s="102" t="s">
        <v>56</v>
      </c>
      <c r="C20" s="103"/>
      <c r="D20" s="104"/>
      <c r="E20" s="100">
        <f t="shared" ref="E20" si="1">D20*C20</f>
        <v>0</v>
      </c>
    </row>
    <row r="21" spans="1:5" ht="15" customHeight="1">
      <c r="A21" s="105" t="s">
        <v>67</v>
      </c>
      <c r="B21" s="80"/>
      <c r="C21" s="80"/>
      <c r="D21" s="93"/>
      <c r="E21" s="94">
        <f>SUM(E12:E20)</f>
        <v>0</v>
      </c>
    </row>
    <row r="22" spans="1:5" ht="15" customHeight="1">
      <c r="A22" s="39"/>
      <c r="B22" s="19"/>
      <c r="C22" s="19"/>
      <c r="D22" s="20"/>
      <c r="E22" s="19"/>
    </row>
    <row r="23" spans="1:5" ht="15" customHeight="1">
      <c r="A23" s="75" t="s">
        <v>68</v>
      </c>
      <c r="B23" s="76"/>
      <c r="C23" s="76"/>
      <c r="D23" s="85"/>
      <c r="E23" s="86"/>
    </row>
    <row r="24" spans="1:5" ht="15" customHeight="1">
      <c r="A24" s="70" t="s">
        <v>69</v>
      </c>
      <c r="B24" s="71" t="s">
        <v>70</v>
      </c>
      <c r="C24" s="71" t="s">
        <v>151</v>
      </c>
      <c r="D24" s="72" t="s">
        <v>71</v>
      </c>
      <c r="E24" s="73" t="s">
        <v>59</v>
      </c>
    </row>
    <row r="25" spans="1:5" ht="15" customHeight="1">
      <c r="A25" s="79" t="s">
        <v>72</v>
      </c>
      <c r="B25" s="67">
        <v>0</v>
      </c>
      <c r="C25" s="68">
        <v>0</v>
      </c>
      <c r="D25" s="69">
        <v>20</v>
      </c>
      <c r="E25" s="78">
        <f>D25*C25+D25*B25</f>
        <v>0</v>
      </c>
    </row>
    <row r="26" spans="1:5" ht="15" customHeight="1">
      <c r="A26" s="79" t="s">
        <v>73</v>
      </c>
      <c r="B26" s="67">
        <v>0</v>
      </c>
      <c r="C26" s="68">
        <v>0</v>
      </c>
      <c r="D26" s="41">
        <v>30</v>
      </c>
      <c r="E26" s="74">
        <f t="shared" ref="E26:E30" si="2">D26*C26+D26*B26</f>
        <v>0</v>
      </c>
    </row>
    <row r="27" spans="1:5" ht="15" customHeight="1">
      <c r="A27" s="79" t="s">
        <v>74</v>
      </c>
      <c r="B27" s="67">
        <v>0</v>
      </c>
      <c r="C27" s="68">
        <v>0</v>
      </c>
      <c r="D27" s="41">
        <v>5</v>
      </c>
      <c r="E27" s="74">
        <f t="shared" si="2"/>
        <v>0</v>
      </c>
    </row>
    <row r="28" spans="1:5" ht="15" customHeight="1">
      <c r="A28" s="79" t="s">
        <v>75</v>
      </c>
      <c r="B28" s="67">
        <v>0</v>
      </c>
      <c r="C28" s="68">
        <v>0</v>
      </c>
      <c r="D28" s="41">
        <v>5</v>
      </c>
      <c r="E28" s="74">
        <f t="shared" si="2"/>
        <v>0</v>
      </c>
    </row>
    <row r="29" spans="1:5" ht="15" customHeight="1">
      <c r="A29" s="79" t="s">
        <v>76</v>
      </c>
      <c r="B29" s="67">
        <v>0</v>
      </c>
      <c r="C29" s="68">
        <v>0</v>
      </c>
      <c r="D29" s="41">
        <v>10</v>
      </c>
      <c r="E29" s="74">
        <f t="shared" si="2"/>
        <v>0</v>
      </c>
    </row>
    <row r="30" spans="1:5" ht="15" customHeight="1">
      <c r="A30" s="79" t="s">
        <v>77</v>
      </c>
      <c r="B30" s="67">
        <v>0</v>
      </c>
      <c r="C30" s="68">
        <v>0</v>
      </c>
      <c r="D30" s="81">
        <v>10</v>
      </c>
      <c r="E30" s="82">
        <f t="shared" si="2"/>
        <v>0</v>
      </c>
    </row>
    <row r="31" spans="1:5" ht="15" customHeight="1">
      <c r="A31" s="75" t="s">
        <v>78</v>
      </c>
      <c r="B31" s="83"/>
      <c r="C31" s="84"/>
      <c r="D31" s="42">
        <f>SUM(D25:D30)</f>
        <v>80</v>
      </c>
      <c r="E31" s="43">
        <f>SUM(E25:E30)</f>
        <v>0</v>
      </c>
    </row>
    <row r="32" spans="1:5" ht="15" customHeight="1">
      <c r="A32" s="35"/>
      <c r="B32" s="36"/>
      <c r="C32" s="37"/>
      <c r="D32" s="38"/>
      <c r="E32" s="36"/>
    </row>
    <row r="33" spans="1:5" ht="15" customHeight="1">
      <c r="A33" s="75" t="s">
        <v>79</v>
      </c>
      <c r="B33" s="76"/>
      <c r="C33" s="76"/>
      <c r="D33" s="76"/>
      <c r="E33" s="77"/>
    </row>
    <row r="34" spans="1:5" ht="15" customHeight="1">
      <c r="A34" s="141" t="s">
        <v>69</v>
      </c>
      <c r="B34" s="142"/>
      <c r="C34" s="71" t="s">
        <v>152</v>
      </c>
      <c r="D34" s="72" t="s">
        <v>71</v>
      </c>
      <c r="E34" s="73" t="s">
        <v>59</v>
      </c>
    </row>
    <row r="35" spans="1:5" ht="15" customHeight="1">
      <c r="A35" s="143" t="s">
        <v>80</v>
      </c>
      <c r="B35" s="144"/>
      <c r="C35" s="40">
        <v>0</v>
      </c>
      <c r="D35" s="41">
        <v>25</v>
      </c>
      <c r="E35" s="74">
        <f>+D35*C35</f>
        <v>0</v>
      </c>
    </row>
    <row r="36" spans="1:5" ht="15" customHeight="1">
      <c r="A36" s="143" t="s">
        <v>81</v>
      </c>
      <c r="B36" s="144"/>
      <c r="C36" s="40">
        <v>0</v>
      </c>
      <c r="D36" s="41">
        <v>25</v>
      </c>
      <c r="E36" s="74">
        <f>+D36*C36</f>
        <v>0</v>
      </c>
    </row>
    <row r="37" spans="1:5" ht="15" customHeight="1" thickBot="1">
      <c r="A37" s="139" t="s">
        <v>82</v>
      </c>
      <c r="B37" s="140"/>
      <c r="C37" s="140"/>
      <c r="D37" s="42">
        <f>SUM(D34:D36)</f>
        <v>50</v>
      </c>
      <c r="E37" s="43">
        <f>SUM(E34:E36)</f>
        <v>0</v>
      </c>
    </row>
    <row r="38" spans="1:5" ht="15" customHeight="1" thickBot="1">
      <c r="A38" s="24"/>
      <c r="B38" s="25"/>
      <c r="C38" s="26"/>
      <c r="D38" s="26"/>
      <c r="E38" s="26"/>
    </row>
    <row r="39" spans="1:5" ht="15" customHeight="1" thickBot="1">
      <c r="A39" s="134" t="s">
        <v>83</v>
      </c>
      <c r="B39" s="135"/>
      <c r="C39" s="135"/>
      <c r="D39" s="135"/>
      <c r="E39" s="4">
        <f>+E37+E31+E21</f>
        <v>0</v>
      </c>
    </row>
    <row r="40" spans="1:5" ht="15" customHeight="1" thickBot="1">
      <c r="A40" s="134" t="s">
        <v>84</v>
      </c>
      <c r="B40" s="135"/>
      <c r="C40" s="135"/>
      <c r="D40" s="135"/>
      <c r="E40" s="4">
        <f>+E39*1.21</f>
        <v>0</v>
      </c>
    </row>
    <row r="41" spans="1:5" ht="15" customHeight="1">
      <c r="A41" s="2"/>
      <c r="B41" s="5"/>
      <c r="C41" s="5"/>
      <c r="D41" s="5"/>
      <c r="E41" s="6"/>
    </row>
    <row r="42" spans="1:5" ht="15" customHeight="1">
      <c r="A42" s="3" t="s">
        <v>45</v>
      </c>
      <c r="B42" s="46"/>
      <c r="C42" s="34"/>
      <c r="D42" s="1"/>
      <c r="E42" s="1"/>
    </row>
    <row r="43" spans="1:5" ht="15" customHeight="1">
      <c r="A43" s="3" t="s">
        <v>46</v>
      </c>
      <c r="B43" s="46"/>
      <c r="C43" s="34"/>
      <c r="D43" s="1"/>
      <c r="E43" s="1"/>
    </row>
    <row r="44" spans="1:5" ht="15" customHeight="1">
      <c r="A44" s="3" t="s">
        <v>47</v>
      </c>
      <c r="B44" s="46"/>
      <c r="C44" s="34"/>
      <c r="D44" s="1"/>
      <c r="E44" s="1"/>
    </row>
    <row r="45" spans="1:5" ht="15" customHeight="1">
      <c r="A45" s="3" t="s">
        <v>48</v>
      </c>
      <c r="B45" s="46"/>
      <c r="C45" s="34"/>
      <c r="D45" s="1"/>
      <c r="E45" s="1"/>
    </row>
    <row r="46" spans="1:5">
      <c r="A46" s="3" t="s">
        <v>49</v>
      </c>
      <c r="B46" s="46"/>
      <c r="C46" s="34"/>
      <c r="D46" s="1"/>
      <c r="E46" s="1"/>
    </row>
    <row r="51" spans="3:3">
      <c r="C51" s="1"/>
    </row>
    <row r="52" spans="3:3">
      <c r="C52" s="1"/>
    </row>
    <row r="53" spans="3:3">
      <c r="C53" s="1"/>
    </row>
  </sheetData>
  <protectedRanges>
    <protectedRange sqref="B42:C46" name="Bereik1_1"/>
  </protectedRanges>
  <mergeCells count="11">
    <mergeCell ref="A1:E1"/>
    <mergeCell ref="A3:E3"/>
    <mergeCell ref="A4:E4"/>
    <mergeCell ref="A5:E5"/>
    <mergeCell ref="A7:E7"/>
    <mergeCell ref="A37:C37"/>
    <mergeCell ref="A34:B34"/>
    <mergeCell ref="A35:B35"/>
    <mergeCell ref="A36:B36"/>
    <mergeCell ref="A40:D40"/>
    <mergeCell ref="A39:D39"/>
  </mergeCells>
  <pageMargins left="0.7" right="0.7" top="0.75" bottom="0.75" header="0.3" footer="0.3"/>
  <pageSetup paperSize="9" scale="73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326A1-9E2C-4F4F-BB2F-BDE94109C453}">
  <sheetPr>
    <pageSetUpPr fitToPage="1"/>
  </sheetPr>
  <dimension ref="A1:I50"/>
  <sheetViews>
    <sheetView topLeftCell="A4" workbookViewId="0">
      <selection activeCell="D20" sqref="D20"/>
    </sheetView>
  </sheetViews>
  <sheetFormatPr defaultColWidth="9.140625" defaultRowHeight="12.75"/>
  <cols>
    <col min="1" max="1" width="4.5703125" style="1" customWidth="1"/>
    <col min="2" max="2" width="40.140625" style="1" customWidth="1"/>
    <col min="3" max="3" width="27.7109375" style="7" customWidth="1"/>
    <col min="4" max="5" width="28.42578125" style="7" customWidth="1"/>
    <col min="6" max="7" width="28.42578125" style="1" customWidth="1"/>
    <col min="8" max="16384" width="9.140625" style="1"/>
  </cols>
  <sheetData>
    <row r="1" spans="1:9" ht="15" customHeight="1">
      <c r="A1" s="117" t="s">
        <v>85</v>
      </c>
      <c r="B1" s="118"/>
      <c r="C1" s="118"/>
      <c r="D1" s="118"/>
      <c r="E1" s="118"/>
      <c r="F1" s="118"/>
      <c r="G1" s="119"/>
    </row>
    <row r="2" spans="1:9" ht="15" customHeight="1">
      <c r="B2" s="17"/>
      <c r="C2" s="18"/>
      <c r="D2" s="18"/>
      <c r="E2" s="18"/>
      <c r="F2" s="18"/>
      <c r="G2" s="18"/>
    </row>
    <row r="3" spans="1:9" ht="15" customHeight="1">
      <c r="A3" s="120" t="s">
        <v>1</v>
      </c>
      <c r="B3" s="121"/>
      <c r="C3" s="121"/>
      <c r="D3" s="121"/>
      <c r="E3" s="121"/>
      <c r="F3" s="121"/>
      <c r="G3" s="122"/>
    </row>
    <row r="4" spans="1:9" ht="15" customHeight="1">
      <c r="A4" s="123" t="s">
        <v>2</v>
      </c>
      <c r="B4" s="124"/>
      <c r="C4" s="124"/>
      <c r="D4" s="124"/>
      <c r="E4" s="124"/>
      <c r="F4" s="124"/>
      <c r="G4" s="125"/>
    </row>
    <row r="5" spans="1:9" ht="15" customHeight="1">
      <c r="A5" s="48" t="s">
        <v>86</v>
      </c>
      <c r="B5" s="49"/>
      <c r="C5" s="49"/>
      <c r="D5" s="49"/>
      <c r="E5" s="49"/>
      <c r="F5" s="49"/>
      <c r="G5" s="50"/>
    </row>
    <row r="6" spans="1:9" ht="15" customHeight="1">
      <c r="A6" s="48" t="s">
        <v>87</v>
      </c>
      <c r="B6" s="49"/>
      <c r="C6" s="49"/>
      <c r="D6" s="49"/>
      <c r="E6" s="49"/>
      <c r="F6" s="49"/>
      <c r="G6" s="50"/>
    </row>
    <row r="7" spans="1:9" ht="15" customHeight="1">
      <c r="A7" s="126" t="s">
        <v>88</v>
      </c>
      <c r="B7" s="127"/>
      <c r="C7" s="127"/>
      <c r="D7" s="127"/>
      <c r="E7" s="127"/>
      <c r="F7" s="127"/>
      <c r="G7" s="128"/>
    </row>
    <row r="8" spans="1:9" ht="15" customHeight="1"/>
    <row r="9" spans="1:9" s="8" customFormat="1" ht="15" customHeight="1">
      <c r="B9" s="10" t="s">
        <v>9</v>
      </c>
      <c r="C9" s="11" t="s">
        <v>10</v>
      </c>
      <c r="D9" s="33" t="s">
        <v>89</v>
      </c>
      <c r="E9" s="12" t="s">
        <v>90</v>
      </c>
      <c r="F9" s="14" t="s">
        <v>91</v>
      </c>
      <c r="G9" s="14" t="s">
        <v>15</v>
      </c>
    </row>
    <row r="10" spans="1:9" ht="15" customHeight="1">
      <c r="A10" s="9">
        <v>1</v>
      </c>
      <c r="B10" s="31" t="s">
        <v>16</v>
      </c>
      <c r="C10" s="15" t="s">
        <v>17</v>
      </c>
      <c r="D10" s="30">
        <v>602</v>
      </c>
      <c r="E10" s="15">
        <v>4</v>
      </c>
      <c r="F10" s="114">
        <v>0</v>
      </c>
      <c r="G10" s="115">
        <f t="shared" ref="G10:G34" si="0">+E10*F10</f>
        <v>0</v>
      </c>
      <c r="I10"/>
    </row>
    <row r="11" spans="1:9" ht="15" customHeight="1">
      <c r="A11" s="9">
        <f>+A10+1</f>
        <v>2</v>
      </c>
      <c r="B11" s="31" t="s">
        <v>18</v>
      </c>
      <c r="C11" s="15" t="s">
        <v>17</v>
      </c>
      <c r="D11" s="30">
        <v>443</v>
      </c>
      <c r="E11" s="15">
        <v>4</v>
      </c>
      <c r="F11" s="114">
        <v>0</v>
      </c>
      <c r="G11" s="115">
        <f t="shared" si="0"/>
        <v>0</v>
      </c>
      <c r="I11"/>
    </row>
    <row r="12" spans="1:9" ht="15" customHeight="1">
      <c r="A12" s="9">
        <f t="shared" ref="A12:A31" si="1">+A11+1</f>
        <v>3</v>
      </c>
      <c r="B12" s="31" t="s">
        <v>19</v>
      </c>
      <c r="C12" s="15" t="s">
        <v>20</v>
      </c>
      <c r="D12" s="30">
        <v>64</v>
      </c>
      <c r="E12" s="15">
        <v>2</v>
      </c>
      <c r="F12" s="114">
        <v>0</v>
      </c>
      <c r="G12" s="115">
        <f t="shared" si="0"/>
        <v>0</v>
      </c>
      <c r="I12"/>
    </row>
    <row r="13" spans="1:9" ht="15" customHeight="1">
      <c r="A13" s="9">
        <f t="shared" si="1"/>
        <v>4</v>
      </c>
      <c r="B13" s="31" t="s">
        <v>34</v>
      </c>
      <c r="C13" s="15" t="s">
        <v>20</v>
      </c>
      <c r="D13" s="30">
        <v>84</v>
      </c>
      <c r="E13" s="15">
        <v>2</v>
      </c>
      <c r="F13" s="114">
        <v>0</v>
      </c>
      <c r="G13" s="115">
        <f t="shared" si="0"/>
        <v>0</v>
      </c>
      <c r="I13"/>
    </row>
    <row r="14" spans="1:9" ht="15" customHeight="1">
      <c r="A14" s="9">
        <f>+A32+1</f>
        <v>6</v>
      </c>
      <c r="B14" s="31" t="s">
        <v>21</v>
      </c>
      <c r="C14" s="15" t="s">
        <v>20</v>
      </c>
      <c r="D14" s="30">
        <v>110</v>
      </c>
      <c r="E14" s="15">
        <v>2</v>
      </c>
      <c r="F14" s="114">
        <v>0</v>
      </c>
      <c r="G14" s="115">
        <f t="shared" si="0"/>
        <v>0</v>
      </c>
      <c r="I14"/>
    </row>
    <row r="15" spans="1:9" ht="15" customHeight="1">
      <c r="A15" s="9">
        <f t="shared" si="1"/>
        <v>7</v>
      </c>
      <c r="B15" s="31" t="s">
        <v>22</v>
      </c>
      <c r="C15" s="15" t="s">
        <v>20</v>
      </c>
      <c r="D15" s="30">
        <v>58</v>
      </c>
      <c r="E15" s="15">
        <v>2</v>
      </c>
      <c r="F15" s="114">
        <v>0</v>
      </c>
      <c r="G15" s="115">
        <f t="shared" si="0"/>
        <v>0</v>
      </c>
      <c r="I15"/>
    </row>
    <row r="16" spans="1:9" ht="15" customHeight="1">
      <c r="A16" s="9">
        <v>9</v>
      </c>
      <c r="B16" s="31" t="s">
        <v>23</v>
      </c>
      <c r="C16" s="15" t="s">
        <v>20</v>
      </c>
      <c r="D16" s="30">
        <v>120</v>
      </c>
      <c r="E16" s="15">
        <v>2</v>
      </c>
      <c r="F16" s="114">
        <v>0</v>
      </c>
      <c r="G16" s="115">
        <f t="shared" si="0"/>
        <v>0</v>
      </c>
      <c r="I16"/>
    </row>
    <row r="17" spans="1:9" ht="15" customHeight="1">
      <c r="A17" s="9">
        <f t="shared" si="1"/>
        <v>10</v>
      </c>
      <c r="B17" s="31" t="s">
        <v>24</v>
      </c>
      <c r="C17" s="15" t="s">
        <v>20</v>
      </c>
      <c r="D17" s="30">
        <v>144</v>
      </c>
      <c r="E17" s="15">
        <v>2</v>
      </c>
      <c r="F17" s="114">
        <v>0</v>
      </c>
      <c r="G17" s="115">
        <f t="shared" si="0"/>
        <v>0</v>
      </c>
      <c r="I17"/>
    </row>
    <row r="18" spans="1:9" ht="15" customHeight="1">
      <c r="A18" s="9">
        <f t="shared" si="1"/>
        <v>11</v>
      </c>
      <c r="B18" s="31" t="s">
        <v>37</v>
      </c>
      <c r="C18" s="15" t="s">
        <v>20</v>
      </c>
      <c r="D18" s="30">
        <v>60</v>
      </c>
      <c r="E18" s="15">
        <v>2</v>
      </c>
      <c r="F18" s="114">
        <v>0</v>
      </c>
      <c r="G18" s="115">
        <f t="shared" si="0"/>
        <v>0</v>
      </c>
      <c r="I18"/>
    </row>
    <row r="19" spans="1:9" ht="15" customHeight="1">
      <c r="A19" s="9">
        <f t="shared" si="1"/>
        <v>12</v>
      </c>
      <c r="B19" s="31" t="s">
        <v>25</v>
      </c>
      <c r="C19" s="15" t="s">
        <v>20</v>
      </c>
      <c r="D19" s="30">
        <v>100</v>
      </c>
      <c r="E19" s="15">
        <v>2</v>
      </c>
      <c r="F19" s="114">
        <v>0</v>
      </c>
      <c r="G19" s="115">
        <f t="shared" si="0"/>
        <v>0</v>
      </c>
      <c r="I19"/>
    </row>
    <row r="20" spans="1:9" ht="15" customHeight="1">
      <c r="A20" s="9">
        <f t="shared" si="1"/>
        <v>13</v>
      </c>
      <c r="B20" s="31" t="s">
        <v>26</v>
      </c>
      <c r="C20" s="15" t="s">
        <v>20</v>
      </c>
      <c r="D20" s="30">
        <v>46</v>
      </c>
      <c r="E20" s="15">
        <v>2</v>
      </c>
      <c r="F20" s="114">
        <v>0</v>
      </c>
      <c r="G20" s="115">
        <f t="shared" si="0"/>
        <v>0</v>
      </c>
      <c r="I20"/>
    </row>
    <row r="21" spans="1:9" ht="15" customHeight="1">
      <c r="A21" s="9">
        <f t="shared" si="1"/>
        <v>14</v>
      </c>
      <c r="B21" s="32" t="s">
        <v>27</v>
      </c>
      <c r="C21" s="15" t="s">
        <v>20</v>
      </c>
      <c r="D21" s="30">
        <v>24</v>
      </c>
      <c r="E21" s="15">
        <v>2</v>
      </c>
      <c r="F21" s="114">
        <v>0</v>
      </c>
      <c r="G21" s="115">
        <f t="shared" si="0"/>
        <v>0</v>
      </c>
      <c r="I21"/>
    </row>
    <row r="22" spans="1:9" ht="15" customHeight="1">
      <c r="A22" s="9">
        <f t="shared" si="1"/>
        <v>15</v>
      </c>
      <c r="B22" s="32" t="s">
        <v>28</v>
      </c>
      <c r="C22" s="15" t="s">
        <v>20</v>
      </c>
      <c r="D22" s="30">
        <v>116</v>
      </c>
      <c r="E22" s="15">
        <v>2</v>
      </c>
      <c r="F22" s="114">
        <v>0</v>
      </c>
      <c r="G22" s="115">
        <f t="shared" si="0"/>
        <v>0</v>
      </c>
      <c r="I22"/>
    </row>
    <row r="23" spans="1:9" ht="15" customHeight="1">
      <c r="A23" s="9">
        <f t="shared" si="1"/>
        <v>16</v>
      </c>
      <c r="B23" s="31" t="s">
        <v>29</v>
      </c>
      <c r="C23" s="15" t="s">
        <v>20</v>
      </c>
      <c r="D23" s="30">
        <v>176</v>
      </c>
      <c r="E23" s="15">
        <v>2</v>
      </c>
      <c r="F23" s="114">
        <v>0</v>
      </c>
      <c r="G23" s="115">
        <f t="shared" si="0"/>
        <v>0</v>
      </c>
      <c r="I23"/>
    </row>
    <row r="24" spans="1:9" ht="15" customHeight="1">
      <c r="A24" s="9">
        <f t="shared" si="1"/>
        <v>17</v>
      </c>
      <c r="B24" s="31" t="s">
        <v>38</v>
      </c>
      <c r="C24" s="15" t="s">
        <v>20</v>
      </c>
      <c r="D24" s="30">
        <v>24</v>
      </c>
      <c r="E24" s="15">
        <v>2</v>
      </c>
      <c r="F24" s="114">
        <v>0</v>
      </c>
      <c r="G24" s="115">
        <f t="shared" si="0"/>
        <v>0</v>
      </c>
      <c r="I24"/>
    </row>
    <row r="25" spans="1:9" ht="15" customHeight="1">
      <c r="A25" s="9">
        <f t="shared" si="1"/>
        <v>18</v>
      </c>
      <c r="B25" s="31" t="s">
        <v>39</v>
      </c>
      <c r="C25" s="15" t="s">
        <v>20</v>
      </c>
      <c r="D25" s="30">
        <v>42</v>
      </c>
      <c r="E25" s="15">
        <v>2</v>
      </c>
      <c r="F25" s="114">
        <v>0</v>
      </c>
      <c r="G25" s="115">
        <f t="shared" si="0"/>
        <v>0</v>
      </c>
      <c r="I25"/>
    </row>
    <row r="26" spans="1:9" ht="15" customHeight="1">
      <c r="A26" s="9">
        <f t="shared" si="1"/>
        <v>19</v>
      </c>
      <c r="B26" s="31" t="s">
        <v>30</v>
      </c>
      <c r="C26" s="15" t="s">
        <v>20</v>
      </c>
      <c r="D26" s="30">
        <v>18</v>
      </c>
      <c r="E26" s="15">
        <v>2</v>
      </c>
      <c r="F26" s="114">
        <v>0</v>
      </c>
      <c r="G26" s="115">
        <f t="shared" si="0"/>
        <v>0</v>
      </c>
      <c r="I26"/>
    </row>
    <row r="27" spans="1:9" ht="15" customHeight="1">
      <c r="A27" s="9">
        <f t="shared" si="1"/>
        <v>20</v>
      </c>
      <c r="B27" s="31" t="s">
        <v>31</v>
      </c>
      <c r="C27" s="15" t="s">
        <v>20</v>
      </c>
      <c r="D27" s="30">
        <v>103</v>
      </c>
      <c r="E27" s="15">
        <v>2</v>
      </c>
      <c r="F27" s="114">
        <v>0</v>
      </c>
      <c r="G27" s="115">
        <f t="shared" si="0"/>
        <v>0</v>
      </c>
      <c r="I27"/>
    </row>
    <row r="28" spans="1:9" ht="15" customHeight="1">
      <c r="A28" s="9">
        <f t="shared" si="1"/>
        <v>21</v>
      </c>
      <c r="B28" s="31" t="s">
        <v>32</v>
      </c>
      <c r="C28" s="15" t="s">
        <v>20</v>
      </c>
      <c r="D28" s="30">
        <v>10</v>
      </c>
      <c r="E28" s="15">
        <v>2</v>
      </c>
      <c r="F28" s="114">
        <v>0</v>
      </c>
      <c r="G28" s="115">
        <f t="shared" si="0"/>
        <v>0</v>
      </c>
      <c r="I28"/>
    </row>
    <row r="29" spans="1:9" ht="15" customHeight="1">
      <c r="A29" s="9">
        <v>25</v>
      </c>
      <c r="B29" s="31" t="s">
        <v>92</v>
      </c>
      <c r="C29" s="15" t="s">
        <v>20</v>
      </c>
      <c r="D29" s="30">
        <v>68</v>
      </c>
      <c r="E29" s="15">
        <v>2</v>
      </c>
      <c r="F29" s="114">
        <v>0</v>
      </c>
      <c r="G29" s="115">
        <f t="shared" si="0"/>
        <v>0</v>
      </c>
      <c r="I29"/>
    </row>
    <row r="30" spans="1:9" ht="15" customHeight="1">
      <c r="A30" s="9">
        <v>22</v>
      </c>
      <c r="B30" s="31" t="s">
        <v>40</v>
      </c>
      <c r="C30" s="15" t="s">
        <v>20</v>
      </c>
      <c r="D30" s="30">
        <v>116</v>
      </c>
      <c r="E30" s="15">
        <v>2</v>
      </c>
      <c r="F30" s="114">
        <v>0</v>
      </c>
      <c r="G30" s="115">
        <f t="shared" si="0"/>
        <v>0</v>
      </c>
      <c r="I30"/>
    </row>
    <row r="31" spans="1:9" ht="15" customHeight="1">
      <c r="A31" s="9">
        <f t="shared" si="1"/>
        <v>23</v>
      </c>
      <c r="B31" s="31" t="s">
        <v>33</v>
      </c>
      <c r="C31" s="15" t="s">
        <v>20</v>
      </c>
      <c r="D31" s="30">
        <v>100</v>
      </c>
      <c r="E31" s="15">
        <v>2</v>
      </c>
      <c r="F31" s="114">
        <v>0</v>
      </c>
      <c r="G31" s="115">
        <f t="shared" si="0"/>
        <v>0</v>
      </c>
      <c r="I31"/>
    </row>
    <row r="32" spans="1:9" ht="15" customHeight="1">
      <c r="A32" s="9">
        <f>+A13+1</f>
        <v>5</v>
      </c>
      <c r="B32" s="31" t="s">
        <v>35</v>
      </c>
      <c r="C32" s="15" t="s">
        <v>20</v>
      </c>
      <c r="D32" s="52">
        <v>0</v>
      </c>
      <c r="E32" s="53">
        <v>0</v>
      </c>
      <c r="F32" s="47"/>
      <c r="G32" s="47">
        <f t="shared" si="0"/>
        <v>0</v>
      </c>
      <c r="I32"/>
    </row>
    <row r="33" spans="1:7" ht="15" customHeight="1">
      <c r="A33" s="9">
        <v>8</v>
      </c>
      <c r="B33" s="31" t="s">
        <v>93</v>
      </c>
      <c r="C33" s="15" t="s">
        <v>20</v>
      </c>
      <c r="D33" s="52"/>
      <c r="E33" s="53"/>
      <c r="F33" s="47"/>
      <c r="G33" s="47">
        <f t="shared" si="0"/>
        <v>0</v>
      </c>
    </row>
    <row r="34" spans="1:7" ht="15" customHeight="1">
      <c r="A34" s="9">
        <f>+A31+1</f>
        <v>24</v>
      </c>
      <c r="B34" s="29" t="s">
        <v>41</v>
      </c>
      <c r="C34" s="15" t="s">
        <v>42</v>
      </c>
      <c r="D34" s="52">
        <v>0</v>
      </c>
      <c r="E34" s="53">
        <v>0</v>
      </c>
      <c r="F34" s="47"/>
      <c r="G34" s="47">
        <f t="shared" si="0"/>
        <v>0</v>
      </c>
    </row>
    <row r="35" spans="1:7" ht="15" customHeight="1" thickBot="1">
      <c r="A35" s="24"/>
      <c r="B35" s="25"/>
      <c r="C35" s="26"/>
      <c r="D35" s="26"/>
      <c r="E35" s="26"/>
      <c r="F35" s="28"/>
      <c r="G35" s="27"/>
    </row>
    <row r="36" spans="1:7" ht="15" customHeight="1" thickBot="1">
      <c r="A36" s="24"/>
      <c r="B36" s="23" t="s">
        <v>94</v>
      </c>
      <c r="C36" s="21"/>
      <c r="D36" s="21"/>
      <c r="E36" s="21"/>
      <c r="F36" s="22"/>
      <c r="G36" s="51">
        <f>SUM(G10:G31)</f>
        <v>0</v>
      </c>
    </row>
    <row r="37" spans="1:7" ht="15" customHeight="1" thickBot="1">
      <c r="A37" s="24"/>
      <c r="B37" s="23" t="s">
        <v>95</v>
      </c>
      <c r="C37" s="21"/>
      <c r="D37" s="21"/>
      <c r="E37" s="21"/>
      <c r="F37" s="22"/>
      <c r="G37" s="51">
        <f>+G36*1.21</f>
        <v>0</v>
      </c>
    </row>
    <row r="38" spans="1:7" ht="15" customHeight="1">
      <c r="B38" s="2"/>
      <c r="C38" s="5"/>
      <c r="D38" s="5"/>
      <c r="E38" s="5"/>
      <c r="F38" s="6"/>
    </row>
    <row r="39" spans="1:7" ht="15" customHeight="1">
      <c r="B39" s="3" t="s">
        <v>45</v>
      </c>
      <c r="C39" s="46"/>
      <c r="D39" s="34"/>
      <c r="E39" s="1"/>
    </row>
    <row r="40" spans="1:7" ht="15" customHeight="1">
      <c r="B40" s="3" t="s">
        <v>46</v>
      </c>
      <c r="C40" s="46"/>
      <c r="D40" s="34"/>
      <c r="E40" s="1"/>
    </row>
    <row r="41" spans="1:7" ht="15" customHeight="1">
      <c r="B41" s="3" t="s">
        <v>47</v>
      </c>
      <c r="C41" s="46"/>
      <c r="D41" s="34"/>
      <c r="E41" s="1"/>
    </row>
    <row r="42" spans="1:7" ht="15" customHeight="1">
      <c r="B42" s="3" t="s">
        <v>48</v>
      </c>
      <c r="C42" s="46"/>
      <c r="D42" s="34"/>
      <c r="E42" s="1"/>
    </row>
    <row r="43" spans="1:7">
      <c r="B43" s="3" t="s">
        <v>49</v>
      </c>
      <c r="C43" s="46"/>
      <c r="D43" s="34"/>
      <c r="E43" s="1"/>
    </row>
    <row r="48" spans="1:7">
      <c r="C48" s="1"/>
    </row>
    <row r="49" spans="3:3">
      <c r="C49" s="1"/>
    </row>
    <row r="50" spans="3:3">
      <c r="C50" s="1"/>
    </row>
  </sheetData>
  <protectedRanges>
    <protectedRange sqref="C39:D43" name="Bereik1"/>
  </protectedRanges>
  <mergeCells count="4">
    <mergeCell ref="A1:G1"/>
    <mergeCell ref="A3:G3"/>
    <mergeCell ref="A4:G4"/>
    <mergeCell ref="A7:G7"/>
  </mergeCells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3C7AA-6353-4828-8E51-E01AD89ADAC5}">
  <dimension ref="A1:E25"/>
  <sheetViews>
    <sheetView workbookViewId="0">
      <selection activeCell="E40" sqref="E40"/>
    </sheetView>
  </sheetViews>
  <sheetFormatPr defaultRowHeight="15"/>
  <cols>
    <col min="1" max="1" width="3" bestFit="1" customWidth="1"/>
    <col min="2" max="2" width="18.85546875" bestFit="1" customWidth="1"/>
    <col min="3" max="3" width="17.42578125" customWidth="1"/>
    <col min="4" max="4" width="22" bestFit="1" customWidth="1"/>
    <col min="5" max="5" width="7.28515625" style="18" bestFit="1" customWidth="1"/>
  </cols>
  <sheetData>
    <row r="1" spans="1:5">
      <c r="A1" s="54"/>
      <c r="B1" s="55" t="s">
        <v>96</v>
      </c>
      <c r="C1" s="55" t="s">
        <v>97</v>
      </c>
      <c r="D1" s="55" t="s">
        <v>98</v>
      </c>
      <c r="E1" s="56" t="s">
        <v>99</v>
      </c>
    </row>
    <row r="2" spans="1:5">
      <c r="A2" s="57">
        <v>1</v>
      </c>
      <c r="B2" s="58" t="s">
        <v>16</v>
      </c>
      <c r="C2" s="58" t="s">
        <v>100</v>
      </c>
      <c r="D2" s="59" t="s">
        <v>101</v>
      </c>
      <c r="E2" s="60">
        <v>3</v>
      </c>
    </row>
    <row r="3" spans="1:5">
      <c r="A3" s="57">
        <v>2</v>
      </c>
      <c r="B3" s="58" t="s">
        <v>102</v>
      </c>
      <c r="C3" s="58" t="s">
        <v>100</v>
      </c>
      <c r="D3" s="59" t="s">
        <v>103</v>
      </c>
      <c r="E3" s="60">
        <v>100</v>
      </c>
    </row>
    <row r="4" spans="1:5">
      <c r="A4" s="57">
        <v>3</v>
      </c>
      <c r="B4" s="58" t="s">
        <v>104</v>
      </c>
      <c r="C4" s="59" t="s">
        <v>20</v>
      </c>
      <c r="D4" s="59" t="s">
        <v>105</v>
      </c>
      <c r="E4" s="60">
        <v>6</v>
      </c>
    </row>
    <row r="5" spans="1:5">
      <c r="A5" s="57">
        <v>4</v>
      </c>
      <c r="B5" s="58" t="s">
        <v>106</v>
      </c>
      <c r="C5" s="59" t="s">
        <v>20</v>
      </c>
      <c r="D5" s="59" t="s">
        <v>107</v>
      </c>
      <c r="E5" s="60" t="s">
        <v>108</v>
      </c>
    </row>
    <row r="6" spans="1:5">
      <c r="A6" s="57">
        <v>5</v>
      </c>
      <c r="B6" s="58" t="s">
        <v>109</v>
      </c>
      <c r="C6" s="59" t="s">
        <v>20</v>
      </c>
      <c r="D6" s="59" t="s">
        <v>110</v>
      </c>
      <c r="E6" s="60">
        <v>6</v>
      </c>
    </row>
    <row r="7" spans="1:5">
      <c r="A7" s="57">
        <v>6</v>
      </c>
      <c r="B7" s="58" t="s">
        <v>111</v>
      </c>
      <c r="C7" s="59" t="s">
        <v>20</v>
      </c>
      <c r="D7" s="59" t="s">
        <v>112</v>
      </c>
      <c r="E7" s="60">
        <v>2</v>
      </c>
    </row>
    <row r="8" spans="1:5">
      <c r="A8" s="57">
        <v>7</v>
      </c>
      <c r="B8" s="58" t="s">
        <v>113</v>
      </c>
      <c r="C8" s="59" t="s">
        <v>20</v>
      </c>
      <c r="D8" s="59" t="s">
        <v>114</v>
      </c>
      <c r="E8" s="60" t="s">
        <v>115</v>
      </c>
    </row>
    <row r="9" spans="1:5">
      <c r="A9" s="57">
        <v>8</v>
      </c>
      <c r="B9" s="58" t="s">
        <v>93</v>
      </c>
      <c r="C9" s="59" t="s">
        <v>116</v>
      </c>
      <c r="D9" s="59" t="s">
        <v>117</v>
      </c>
      <c r="E9" s="60">
        <v>45</v>
      </c>
    </row>
    <row r="10" spans="1:5">
      <c r="A10" s="57">
        <v>9</v>
      </c>
      <c r="B10" s="58" t="s">
        <v>118</v>
      </c>
      <c r="C10" s="59" t="s">
        <v>20</v>
      </c>
      <c r="D10" s="59" t="s">
        <v>119</v>
      </c>
      <c r="E10" s="60">
        <v>42</v>
      </c>
    </row>
    <row r="11" spans="1:5">
      <c r="A11" s="57">
        <v>10</v>
      </c>
      <c r="B11" s="58" t="s">
        <v>120</v>
      </c>
      <c r="C11" s="59" t="s">
        <v>20</v>
      </c>
      <c r="D11" s="59" t="s">
        <v>121</v>
      </c>
      <c r="E11" s="60">
        <v>6</v>
      </c>
    </row>
    <row r="12" spans="1:5">
      <c r="A12" s="57">
        <v>11</v>
      </c>
      <c r="B12" s="58" t="s">
        <v>122</v>
      </c>
      <c r="C12" s="59" t="s">
        <v>20</v>
      </c>
      <c r="D12" s="59" t="s">
        <v>123</v>
      </c>
      <c r="E12" s="60">
        <v>65</v>
      </c>
    </row>
    <row r="13" spans="1:5">
      <c r="A13" s="57">
        <v>12</v>
      </c>
      <c r="B13" s="58" t="s">
        <v>124</v>
      </c>
      <c r="C13" s="59" t="s">
        <v>20</v>
      </c>
      <c r="D13" s="59" t="s">
        <v>125</v>
      </c>
      <c r="E13" s="60">
        <v>8</v>
      </c>
    </row>
    <row r="14" spans="1:5">
      <c r="A14" s="57">
        <v>13</v>
      </c>
      <c r="B14" s="58" t="s">
        <v>126</v>
      </c>
      <c r="C14" s="59" t="s">
        <v>20</v>
      </c>
      <c r="D14" s="59" t="s">
        <v>127</v>
      </c>
      <c r="E14" s="60">
        <v>55</v>
      </c>
    </row>
    <row r="15" spans="1:5">
      <c r="A15" s="57">
        <v>14</v>
      </c>
      <c r="B15" s="58" t="s">
        <v>128</v>
      </c>
      <c r="C15" s="59" t="s">
        <v>20</v>
      </c>
      <c r="D15" s="59" t="s">
        <v>129</v>
      </c>
      <c r="E15" s="60">
        <v>30</v>
      </c>
    </row>
    <row r="16" spans="1:5">
      <c r="A16" s="57">
        <v>15</v>
      </c>
      <c r="B16" s="58" t="s">
        <v>130</v>
      </c>
      <c r="C16" s="59" t="s">
        <v>20</v>
      </c>
      <c r="D16" s="59" t="s">
        <v>131</v>
      </c>
      <c r="E16" s="60">
        <v>46</v>
      </c>
    </row>
    <row r="17" spans="1:5">
      <c r="A17" s="57">
        <v>16</v>
      </c>
      <c r="B17" s="58" t="s">
        <v>132</v>
      </c>
      <c r="C17" s="59" t="s">
        <v>20</v>
      </c>
      <c r="D17" s="59" t="s">
        <v>133</v>
      </c>
      <c r="E17" s="60">
        <v>22</v>
      </c>
    </row>
    <row r="18" spans="1:5">
      <c r="A18" s="57">
        <v>17</v>
      </c>
      <c r="B18" s="58" t="s">
        <v>134</v>
      </c>
      <c r="C18" s="59" t="s">
        <v>20</v>
      </c>
      <c r="D18" s="59" t="s">
        <v>135</v>
      </c>
      <c r="E18" s="60">
        <v>80</v>
      </c>
    </row>
    <row r="19" spans="1:5">
      <c r="A19" s="57">
        <v>18</v>
      </c>
      <c r="B19" s="58" t="s">
        <v>136</v>
      </c>
      <c r="C19" s="59" t="s">
        <v>20</v>
      </c>
      <c r="D19" s="59" t="s">
        <v>137</v>
      </c>
      <c r="E19" s="60">
        <v>3</v>
      </c>
    </row>
    <row r="20" spans="1:5">
      <c r="A20" s="57">
        <v>19</v>
      </c>
      <c r="B20" s="58" t="s">
        <v>138</v>
      </c>
      <c r="C20" s="59" t="s">
        <v>20</v>
      </c>
      <c r="D20" s="59" t="s">
        <v>139</v>
      </c>
      <c r="E20" s="60">
        <v>7</v>
      </c>
    </row>
    <row r="21" spans="1:5">
      <c r="A21" s="57">
        <v>20</v>
      </c>
      <c r="B21" s="58" t="s">
        <v>140</v>
      </c>
      <c r="C21" s="59" t="s">
        <v>20</v>
      </c>
      <c r="D21" s="59" t="s">
        <v>141</v>
      </c>
      <c r="E21" s="60">
        <v>51</v>
      </c>
    </row>
    <row r="22" spans="1:5">
      <c r="A22" s="57">
        <v>21</v>
      </c>
      <c r="B22" s="58" t="s">
        <v>142</v>
      </c>
      <c r="C22" s="59" t="s">
        <v>20</v>
      </c>
      <c r="D22" s="59" t="s">
        <v>143</v>
      </c>
      <c r="E22" s="60">
        <v>55</v>
      </c>
    </row>
    <row r="23" spans="1:5">
      <c r="A23" s="57">
        <v>22</v>
      </c>
      <c r="B23" s="58" t="s">
        <v>144</v>
      </c>
      <c r="C23" s="59" t="s">
        <v>20</v>
      </c>
      <c r="D23" s="59" t="s">
        <v>145</v>
      </c>
      <c r="E23" s="60" t="s">
        <v>115</v>
      </c>
    </row>
    <row r="24" spans="1:5">
      <c r="A24" s="57">
        <v>23</v>
      </c>
      <c r="B24" s="58" t="s">
        <v>146</v>
      </c>
      <c r="C24" s="59" t="s">
        <v>20</v>
      </c>
      <c r="D24" s="59" t="s">
        <v>147</v>
      </c>
      <c r="E24" s="60">
        <v>2</v>
      </c>
    </row>
    <row r="25" spans="1:5" ht="15.75" thickBot="1">
      <c r="A25" s="111">
        <v>24</v>
      </c>
      <c r="B25" s="61" t="s">
        <v>148</v>
      </c>
      <c r="C25" s="62" t="s">
        <v>149</v>
      </c>
      <c r="D25" s="62" t="s">
        <v>150</v>
      </c>
      <c r="E25" s="63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A35266B5E92545909F952E73B175B3" ma:contentTypeVersion="4" ma:contentTypeDescription="Een nieuw document maken." ma:contentTypeScope="" ma:versionID="ed746aa82eb2d91b9f2745052c60ff72">
  <xsd:schema xmlns:xsd="http://www.w3.org/2001/XMLSchema" xmlns:xs="http://www.w3.org/2001/XMLSchema" xmlns:p="http://schemas.microsoft.com/office/2006/metadata/properties" xmlns:ns2="6acaefa5-58fb-4952-ae9d-833b9cb05e32" xmlns:ns3="84aab07a-54b9-40dd-9049-0c7b64ebc222" targetNamespace="http://schemas.microsoft.com/office/2006/metadata/properties" ma:root="true" ma:fieldsID="ce66a987c67a138e0803ab312ec95a67" ns2:_="" ns3:_="">
    <xsd:import namespace="6acaefa5-58fb-4952-ae9d-833b9cb05e32"/>
    <xsd:import namespace="84aab07a-54b9-40dd-9049-0c7b64ebc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aefa5-58fb-4952-ae9d-833b9cb05e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ab07a-54b9-40dd-9049-0c7b64ebc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087E87-37E0-4040-B456-E47E2FCEBB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542522-0B82-4CDD-9639-3EC3B070DCF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F0CD8F7-FDD6-40AC-A801-1DC2A77D4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caefa5-58fb-4952-ae9d-833b9cb05e32"/>
    <ds:schemaRef ds:uri="84aab07a-54b9-40dd-9049-0c7b64ebc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prijsblad reguliere schoonmaak</vt:lpstr>
      <vt:lpstr>prijsblad extra schoonmaak</vt:lpstr>
      <vt:lpstr>prijsblad optionele glasbewas.</vt:lpstr>
      <vt:lpstr>adresgegevens perceel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Vooren, van (Marc)</dc:creator>
  <cp:keywords/>
  <dc:description/>
  <cp:lastModifiedBy>Vooren, van (Marc)</cp:lastModifiedBy>
  <cp:revision/>
  <cp:lastPrinted>2022-08-04T13:13:39Z</cp:lastPrinted>
  <dcterms:created xsi:type="dcterms:W3CDTF">2022-07-25T09:57:56Z</dcterms:created>
  <dcterms:modified xsi:type="dcterms:W3CDTF">2022-08-24T08:08:33Z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0x0101005AA35266B5E92545909F952E73B175B3</vt:lpwstr>
  </property>
</Properties>
</file>