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enhaag-my.sharepoint.com/personal/jos_vandenbulk_denhaag_nl/Documents/19.285(2)-OCW Harmonisatie Doelgroepenvervoer/"/>
    </mc:Choice>
  </mc:AlternateContent>
  <xr:revisionPtr revIDLastSave="41" documentId="8_{CC84187F-49FB-4C05-99B9-9DC33A0D5D33}" xr6:coauthVersionLast="47" xr6:coauthVersionMax="47" xr10:uidLastSave="{02478136-167C-4F8F-ACE4-7822F30CB550}"/>
  <bookViews>
    <workbookView xWindow="-108" yWindow="-108" windowWidth="30936" windowHeight="16896" xr2:uid="{83CE0EBA-B856-4C96-B74B-FCA372F7D078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1" i="1" l="1"/>
  <c r="J11" i="1" s="1"/>
  <c r="I10" i="1"/>
  <c r="J10" i="1" s="1"/>
  <c r="I12" i="1"/>
  <c r="J12" i="1" s="1"/>
  <c r="I9" i="1"/>
  <c r="J9" i="1" s="1"/>
  <c r="I8" i="1"/>
  <c r="J8" i="1" s="1"/>
  <c r="J13" i="1" l="1"/>
</calcChain>
</file>

<file path=xl/sharedStrings.xml><?xml version="1.0" encoding="utf-8"?>
<sst xmlns="http://schemas.openxmlformats.org/spreadsheetml/2006/main" count="33" uniqueCount="26">
  <si>
    <t>Opslagen</t>
  </si>
  <si>
    <t>Individueel</t>
  </si>
  <si>
    <t>Doelgroep</t>
  </si>
  <si>
    <t>Wmo</t>
  </si>
  <si>
    <t>Wmo-dagbesteding</t>
  </si>
  <si>
    <t>Leerlingen</t>
  </si>
  <si>
    <t>Jeugdwet</t>
  </si>
  <si>
    <t>Wsw-werknemers</t>
  </si>
  <si>
    <t>Ritten</t>
  </si>
  <si>
    <t>Omzet</t>
  </si>
  <si>
    <t>Gemiddeld aantal deelnemers, ritten, km's, opslagen per (school) jaar</t>
  </si>
  <si>
    <t>Deelnemers</t>
  </si>
  <si>
    <t>Starttarief</t>
  </si>
  <si>
    <t>Kamer tot kamer</t>
  </si>
  <si>
    <t>Rolstoel / Scootmobiel</t>
  </si>
  <si>
    <t>Declarabele eenheden</t>
  </si>
  <si>
    <t>Totaal</t>
  </si>
  <si>
    <t>Invullen door Inschrijver</t>
  </si>
  <si>
    <t>Kan contractueel niet voorkomen</t>
  </si>
  <si>
    <t>Rekenvoorbeeld voor en vanuit Opdrachtgever</t>
  </si>
  <si>
    <t xml:space="preserve">Bijlage 6. Prijzenblad Harmonisatie Doelgroepenvervoer </t>
  </si>
  <si>
    <t>x</t>
  </si>
  <si>
    <t>* De door de Inschrijver aangeboden prijs dient exclusief BTW en inclusief overige belastingen en/of heffingen te zijn. 
* De prijs dient te zijn gesteld in euro’s.
* De door de Inschrijver opgegeven prijs/tarief dient een all-in prijs/tarief te zijn.
* De prijs omvat alle werkzaamheden genoemd in Leidraad en Programma van Eisen.
! Vergeet niet uw open calculatie separaat toe te voegen (Zie Leidraad Paragraag 9.3)</t>
  </si>
  <si>
    <r>
      <t xml:space="preserve">Tarief per directe km
(In te vullen door Inschrijver) </t>
    </r>
    <r>
      <rPr>
        <b/>
        <sz val="11"/>
        <rFont val="Calibri"/>
        <family val="2"/>
        <scheme val="minor"/>
      </rPr>
      <t>===&gt;</t>
    </r>
    <r>
      <rPr>
        <sz val="11"/>
        <rFont val="Calibri"/>
        <family val="2"/>
        <scheme val="minor"/>
      </rPr>
      <t xml:space="preserve"> </t>
    </r>
  </si>
  <si>
    <r>
      <rPr>
        <b/>
        <sz val="11"/>
        <rFont val="Calibri"/>
        <family val="2"/>
        <scheme val="minor"/>
      </rPr>
      <t>Rekenvoorbeeld:</t>
    </r>
    <r>
      <rPr>
        <sz val="11"/>
        <rFont val="Calibri"/>
        <family val="2"/>
        <scheme val="minor"/>
      </rPr>
      <t xml:space="preserve">
Het rekenvoorbeeld is niet bedoeld om informatie te verstrekken over aantallen, gemiddelde ritlengtes of opslagen.
Hiervoor wordt u verwezen naar de ritdata (Bijlage 2.1 bij Programma van Eisen)
Het rekenvoorbeeld is bedoeld om inzicht te verschaffen bij afwijkingen van geschatte eenheden.  </t>
    </r>
  </si>
  <si>
    <t>Directe km's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</si>
</sst>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&quot;€&quot;\ #,##0.00;&quot;€&quot;\ \-#,##0.00"/>
    <numFmt numFmtId="44" formatCode="_ &quot;€&quot;\ * #,##0.00_ ;_ &quot;€&quot;\ * \-#,##0.00_ ;_ &quot;€&quot;\ * &quot;-&quot;??_ ;_ @_ "/>
    <numFmt numFmtId="164" formatCode="0.0%"/>
    <numFmt numFmtId="165" formatCode="#,##0.0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2" fillId="0" borderId="0" xfId="0" applyFont="1"/>
    <xf numFmtId="44" fontId="2" fillId="0" borderId="0" xfId="0" applyNumberFormat="1" applyFont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44" fontId="2" fillId="0" borderId="0" xfId="0" applyNumberFormat="1" applyFont="1" applyAlignment="1">
      <alignment vertical="center"/>
    </xf>
    <xf numFmtId="0" fontId="2" fillId="3" borderId="2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horizontal="center" vertical="center" wrapText="1"/>
    </xf>
    <xf numFmtId="44" fontId="2" fillId="3" borderId="16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right"/>
    </xf>
    <xf numFmtId="0" fontId="2" fillId="3" borderId="2" xfId="0" applyFont="1" applyFill="1" applyBorder="1"/>
    <xf numFmtId="0" fontId="2" fillId="3" borderId="2" xfId="0" applyFont="1" applyFill="1" applyBorder="1" applyAlignment="1">
      <alignment horizontal="center" vertical="center"/>
    </xf>
    <xf numFmtId="44" fontId="2" fillId="3" borderId="16" xfId="0" applyNumberFormat="1" applyFont="1" applyFill="1" applyBorder="1"/>
    <xf numFmtId="0" fontId="2" fillId="3" borderId="14" xfId="0" applyFont="1" applyFill="1" applyBorder="1"/>
    <xf numFmtId="0" fontId="2" fillId="3" borderId="14" xfId="0" applyFont="1" applyFill="1" applyBorder="1" applyAlignment="1">
      <alignment horizontal="center" vertical="center"/>
    </xf>
    <xf numFmtId="164" fontId="2" fillId="3" borderId="14" xfId="0" applyNumberFormat="1" applyFont="1" applyFill="1" applyBorder="1" applyAlignment="1">
      <alignment horizontal="center"/>
    </xf>
    <xf numFmtId="165" fontId="2" fillId="3" borderId="14" xfId="0" applyNumberFormat="1" applyFont="1" applyFill="1" applyBorder="1"/>
    <xf numFmtId="44" fontId="2" fillId="3" borderId="17" xfId="0" applyNumberFormat="1" applyFont="1" applyFill="1" applyBorder="1"/>
    <xf numFmtId="3" fontId="2" fillId="0" borderId="0" xfId="0" applyNumberFormat="1" applyFont="1"/>
    <xf numFmtId="0" fontId="2" fillId="3" borderId="15" xfId="0" applyFont="1" applyFill="1" applyBorder="1"/>
    <xf numFmtId="0" fontId="2" fillId="3" borderId="15" xfId="0" applyFont="1" applyFill="1" applyBorder="1" applyAlignment="1">
      <alignment horizontal="center" vertical="center"/>
    </xf>
    <xf numFmtId="164" fontId="2" fillId="3" borderId="15" xfId="0" applyNumberFormat="1" applyFont="1" applyFill="1" applyBorder="1" applyAlignment="1">
      <alignment horizontal="center"/>
    </xf>
    <xf numFmtId="165" fontId="2" fillId="3" borderId="15" xfId="0" applyNumberFormat="1" applyFont="1" applyFill="1" applyBorder="1"/>
    <xf numFmtId="44" fontId="2" fillId="3" borderId="18" xfId="0" applyNumberFormat="1" applyFont="1" applyFill="1" applyBorder="1"/>
    <xf numFmtId="44" fontId="2" fillId="3" borderId="19" xfId="0" applyNumberFormat="1" applyFont="1" applyFill="1" applyBorder="1"/>
    <xf numFmtId="44" fontId="2" fillId="3" borderId="2" xfId="0" applyNumberFormat="1" applyFont="1" applyFill="1" applyBorder="1"/>
    <xf numFmtId="0" fontId="2" fillId="0" borderId="0" xfId="0" applyFont="1" applyAlignment="1">
      <alignment horizontal="center" vertical="center"/>
    </xf>
    <xf numFmtId="1" fontId="2" fillId="0" borderId="0" xfId="0" applyNumberFormat="1" applyFont="1"/>
    <xf numFmtId="164" fontId="2" fillId="0" borderId="0" xfId="0" applyNumberFormat="1" applyFont="1"/>
    <xf numFmtId="0" fontId="2" fillId="3" borderId="9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5" borderId="3" xfId="0" applyFont="1" applyFill="1" applyBorder="1" applyAlignment="1">
      <alignment horizontal="left" vertical="center" wrapText="1"/>
    </xf>
    <xf numFmtId="0" fontId="2" fillId="5" borderId="5" xfId="0" applyFont="1" applyFill="1" applyBorder="1" applyAlignment="1">
      <alignment horizontal="left" vertical="center" wrapText="1"/>
    </xf>
    <xf numFmtId="0" fontId="2" fillId="5" borderId="4" xfId="0" applyFont="1" applyFill="1" applyBorder="1" applyAlignment="1">
      <alignment horizontal="left" vertical="center"/>
    </xf>
    <xf numFmtId="0" fontId="2" fillId="5" borderId="5" xfId="0" applyFont="1" applyFill="1" applyBorder="1" applyAlignment="1">
      <alignment horizontal="left" vertical="center"/>
    </xf>
    <xf numFmtId="0" fontId="2" fillId="3" borderId="11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2" fillId="5" borderId="22" xfId="0" applyFont="1" applyFill="1" applyBorder="1" applyAlignment="1">
      <alignment horizontal="left" vertical="center" wrapText="1"/>
    </xf>
    <xf numFmtId="0" fontId="2" fillId="5" borderId="21" xfId="0" applyFont="1" applyFill="1" applyBorder="1" applyAlignment="1">
      <alignment horizontal="left" vertical="center" wrapText="1"/>
    </xf>
    <xf numFmtId="0" fontId="2" fillId="5" borderId="23" xfId="0" applyFont="1" applyFill="1" applyBorder="1" applyAlignment="1">
      <alignment horizontal="left" vertical="center" wrapText="1"/>
    </xf>
    <xf numFmtId="0" fontId="2" fillId="5" borderId="24" xfId="0" applyFont="1" applyFill="1" applyBorder="1" applyAlignment="1">
      <alignment horizontal="left" vertical="center" wrapText="1"/>
    </xf>
    <xf numFmtId="0" fontId="2" fillId="5" borderId="20" xfId="0" applyFont="1" applyFill="1" applyBorder="1" applyAlignment="1">
      <alignment horizontal="left" vertical="center" wrapText="1"/>
    </xf>
    <xf numFmtId="0" fontId="2" fillId="5" borderId="25" xfId="0" applyFont="1" applyFill="1" applyBorder="1" applyAlignment="1">
      <alignment horizontal="left" vertical="center" wrapText="1"/>
    </xf>
    <xf numFmtId="0" fontId="1" fillId="4" borderId="26" xfId="0" applyFont="1" applyFill="1" applyBorder="1" applyAlignment="1">
      <alignment horizontal="center"/>
    </xf>
    <xf numFmtId="0" fontId="1" fillId="4" borderId="27" xfId="0" applyFont="1" applyFill="1" applyBorder="1" applyAlignment="1">
      <alignment horizontal="center"/>
    </xf>
    <xf numFmtId="0" fontId="1" fillId="4" borderId="16" xfId="0" applyFont="1" applyFill="1" applyBorder="1" applyAlignment="1">
      <alignment horizontal="center"/>
    </xf>
    <xf numFmtId="0" fontId="2" fillId="0" borderId="31" xfId="0" applyFont="1" applyBorder="1"/>
    <xf numFmtId="0" fontId="2" fillId="3" borderId="32" xfId="0" applyFont="1" applyFill="1" applyBorder="1"/>
    <xf numFmtId="0" fontId="2" fillId="3" borderId="33" xfId="0" applyFont="1" applyFill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3" borderId="29" xfId="0" applyFont="1" applyFill="1" applyBorder="1" applyAlignment="1">
      <alignment horizontal="center"/>
    </xf>
    <xf numFmtId="0" fontId="2" fillId="3" borderId="30" xfId="0" applyFont="1" applyFill="1" applyBorder="1" applyAlignment="1">
      <alignment horizontal="center"/>
    </xf>
    <xf numFmtId="0" fontId="2" fillId="3" borderId="34" xfId="0" applyFont="1" applyFill="1" applyBorder="1"/>
    <xf numFmtId="0" fontId="2" fillId="3" borderId="34" xfId="0" applyFont="1" applyFill="1" applyBorder="1" applyAlignment="1">
      <alignment horizontal="center" vertical="center"/>
    </xf>
    <xf numFmtId="164" fontId="2" fillId="3" borderId="34" xfId="0" applyNumberFormat="1" applyFont="1" applyFill="1" applyBorder="1" applyAlignment="1">
      <alignment horizontal="center"/>
    </xf>
    <xf numFmtId="165" fontId="2" fillId="3" borderId="34" xfId="0" applyNumberFormat="1" applyFont="1" applyFill="1" applyBorder="1"/>
    <xf numFmtId="0" fontId="2" fillId="3" borderId="35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36" xfId="0" applyFont="1" applyFill="1" applyBorder="1" applyAlignment="1">
      <alignment horizontal="center"/>
    </xf>
    <xf numFmtId="7" fontId="1" fillId="2" borderId="2" xfId="0" applyNumberFormat="1" applyFont="1" applyFill="1" applyBorder="1" applyAlignment="1" applyProtection="1">
      <alignment horizontal="center" vertical="center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53ADFF-AC01-4525-AB92-98B34C9D3D03}">
  <sheetPr>
    <pageSetUpPr fitToPage="1"/>
  </sheetPr>
  <dimension ref="A1:O18"/>
  <sheetViews>
    <sheetView tabSelected="1" workbookViewId="0">
      <selection activeCell="C2" sqref="C2"/>
    </sheetView>
  </sheetViews>
  <sheetFormatPr defaultRowHeight="14.4" x14ac:dyDescent="0.3"/>
  <cols>
    <col min="1" max="1" width="18.6640625" style="1" bestFit="1" customWidth="1"/>
    <col min="2" max="3" width="15.6640625" style="1" customWidth="1"/>
    <col min="4" max="4" width="15.6640625" style="26" customWidth="1"/>
    <col min="5" max="9" width="15.6640625" style="1" customWidth="1"/>
    <col min="10" max="10" width="15.6640625" style="2" customWidth="1"/>
    <col min="11" max="14" width="12.6640625" style="1" customWidth="1"/>
    <col min="15" max="15" width="15.109375" style="2" bestFit="1" customWidth="1"/>
    <col min="16" max="16384" width="8.88671875" style="1"/>
  </cols>
  <sheetData>
    <row r="1" spans="1:15" ht="15" thickBot="1" x14ac:dyDescent="0.35">
      <c r="A1" s="48" t="s">
        <v>20</v>
      </c>
      <c r="B1" s="49"/>
      <c r="C1" s="49"/>
      <c r="D1" s="49"/>
      <c r="E1" s="49"/>
      <c r="F1" s="49"/>
      <c r="G1" s="49"/>
      <c r="H1" s="49"/>
      <c r="I1" s="49"/>
      <c r="J1" s="50"/>
    </row>
    <row r="2" spans="1:15" s="4" customFormat="1" ht="85.8" customHeight="1" thickBot="1" x14ac:dyDescent="0.35">
      <c r="A2" s="35" t="s">
        <v>23</v>
      </c>
      <c r="B2" s="36"/>
      <c r="C2" s="64">
        <v>0</v>
      </c>
      <c r="D2" s="35" t="s">
        <v>22</v>
      </c>
      <c r="E2" s="37"/>
      <c r="F2" s="37"/>
      <c r="G2" s="37"/>
      <c r="H2" s="37"/>
      <c r="I2" s="37"/>
      <c r="J2" s="38"/>
      <c r="K2" s="3"/>
      <c r="O2" s="5"/>
    </row>
    <row r="3" spans="1:15" s="4" customFormat="1" ht="33.75" customHeight="1" x14ac:dyDescent="0.3">
      <c r="A3" s="42" t="s">
        <v>24</v>
      </c>
      <c r="B3" s="43"/>
      <c r="C3" s="43"/>
      <c r="D3" s="43"/>
      <c r="E3" s="43"/>
      <c r="F3" s="43"/>
      <c r="G3" s="43"/>
      <c r="H3" s="43"/>
      <c r="I3" s="43"/>
      <c r="J3" s="44"/>
      <c r="K3" s="3"/>
      <c r="O3" s="5"/>
    </row>
    <row r="4" spans="1:15" s="4" customFormat="1" ht="33.75" customHeight="1" thickBot="1" x14ac:dyDescent="0.35">
      <c r="A4" s="45"/>
      <c r="B4" s="46"/>
      <c r="C4" s="46"/>
      <c r="D4" s="46"/>
      <c r="E4" s="46"/>
      <c r="F4" s="46"/>
      <c r="G4" s="46"/>
      <c r="H4" s="46"/>
      <c r="I4" s="46"/>
      <c r="J4" s="47"/>
      <c r="K4" s="3"/>
      <c r="O4" s="5"/>
    </row>
    <row r="5" spans="1:15" ht="15" thickBot="1" x14ac:dyDescent="0.35">
      <c r="A5" s="39" t="s">
        <v>10</v>
      </c>
      <c r="B5" s="40"/>
      <c r="C5" s="40"/>
      <c r="D5" s="40"/>
      <c r="E5" s="40"/>
      <c r="F5" s="40"/>
      <c r="G5" s="40"/>
      <c r="H5" s="40"/>
      <c r="I5" s="40"/>
      <c r="J5" s="41"/>
    </row>
    <row r="6" spans="1:15" s="4" customFormat="1" ht="29.4" thickBot="1" x14ac:dyDescent="0.35">
      <c r="A6" s="6" t="s">
        <v>2</v>
      </c>
      <c r="B6" s="7" t="s">
        <v>11</v>
      </c>
      <c r="C6" s="7" t="s">
        <v>8</v>
      </c>
      <c r="D6" s="7" t="s">
        <v>25</v>
      </c>
      <c r="E6" s="7" t="s">
        <v>12</v>
      </c>
      <c r="F6" s="7" t="s">
        <v>13</v>
      </c>
      <c r="G6" s="7" t="s">
        <v>14</v>
      </c>
      <c r="H6" s="7" t="s">
        <v>1</v>
      </c>
      <c r="I6" s="7" t="s">
        <v>15</v>
      </c>
      <c r="J6" s="8" t="s">
        <v>9</v>
      </c>
      <c r="O6" s="5"/>
    </row>
    <row r="7" spans="1:15" ht="15" thickBot="1" x14ac:dyDescent="0.35">
      <c r="A7" s="9" t="s">
        <v>0</v>
      </c>
      <c r="B7" s="9"/>
      <c r="C7" s="10"/>
      <c r="D7" s="11"/>
      <c r="E7" s="11">
        <v>4</v>
      </c>
      <c r="F7" s="11">
        <v>5</v>
      </c>
      <c r="G7" s="11">
        <v>4</v>
      </c>
      <c r="H7" s="11">
        <v>10</v>
      </c>
      <c r="I7" s="11"/>
      <c r="J7" s="12"/>
    </row>
    <row r="8" spans="1:15" x14ac:dyDescent="0.3">
      <c r="A8" s="13" t="s">
        <v>3</v>
      </c>
      <c r="B8" s="13">
        <v>4500</v>
      </c>
      <c r="C8" s="13">
        <v>442000</v>
      </c>
      <c r="D8" s="14">
        <v>4.7</v>
      </c>
      <c r="E8" s="15">
        <v>1</v>
      </c>
      <c r="F8" s="15">
        <v>3.4000000000000002E-2</v>
      </c>
      <c r="G8" s="15">
        <v>0.112</v>
      </c>
      <c r="H8" s="15" t="s">
        <v>21</v>
      </c>
      <c r="I8" s="16">
        <f>SUM(C8*D8)+($C8*E8*E$7)+($C8*F8*F$7)+($C8*G8*G$7)</f>
        <v>4118556</v>
      </c>
      <c r="J8" s="17">
        <f>I8*$C$2</f>
        <v>0</v>
      </c>
      <c r="M8" s="18"/>
      <c r="N8" s="18"/>
    </row>
    <row r="9" spans="1:15" x14ac:dyDescent="0.3">
      <c r="A9" s="19" t="s">
        <v>4</v>
      </c>
      <c r="B9" s="19">
        <v>125</v>
      </c>
      <c r="C9" s="19">
        <v>44000</v>
      </c>
      <c r="D9" s="20">
        <v>3.7</v>
      </c>
      <c r="E9" s="21">
        <v>1</v>
      </c>
      <c r="F9" s="21" t="s">
        <v>21</v>
      </c>
      <c r="G9" s="21">
        <v>0.158</v>
      </c>
      <c r="H9" s="21" t="s">
        <v>21</v>
      </c>
      <c r="I9" s="22">
        <f>SUM(C9*D9)+($C9*E9*E$7)+($C9*G9*G$7)</f>
        <v>366608</v>
      </c>
      <c r="J9" s="23">
        <f>I9*$C$2</f>
        <v>0</v>
      </c>
      <c r="M9" s="18"/>
      <c r="N9" s="18"/>
    </row>
    <row r="10" spans="1:15" x14ac:dyDescent="0.3">
      <c r="A10" s="19" t="s">
        <v>5</v>
      </c>
      <c r="B10" s="19">
        <v>1100</v>
      </c>
      <c r="C10" s="19">
        <v>300500</v>
      </c>
      <c r="D10" s="20">
        <v>7.5</v>
      </c>
      <c r="E10" s="21">
        <v>1</v>
      </c>
      <c r="F10" s="21" t="s">
        <v>21</v>
      </c>
      <c r="G10" s="21">
        <v>0.06</v>
      </c>
      <c r="H10" s="21">
        <v>0.01</v>
      </c>
      <c r="I10" s="22">
        <f>SUM(C10*D10)+($C10*E10*E$7)+($C10*G10*G$7)+($C10*H10*H$7)</f>
        <v>3557920</v>
      </c>
      <c r="J10" s="23">
        <f>I10*$C$2</f>
        <v>0</v>
      </c>
      <c r="M10" s="18"/>
      <c r="N10" s="18"/>
    </row>
    <row r="11" spans="1:15" x14ac:dyDescent="0.3">
      <c r="A11" s="19" t="s">
        <v>6</v>
      </c>
      <c r="B11" s="19">
        <v>310</v>
      </c>
      <c r="C11" s="19">
        <v>78300</v>
      </c>
      <c r="D11" s="20">
        <v>8</v>
      </c>
      <c r="E11" s="21">
        <v>1</v>
      </c>
      <c r="F11" s="21" t="s">
        <v>21</v>
      </c>
      <c r="G11" s="21">
        <v>1.6500000000000001E-2</v>
      </c>
      <c r="H11" s="21">
        <v>0.03</v>
      </c>
      <c r="I11" s="22">
        <f>SUM(C11*D11)+($C11*E11*E$7)+($C11*G11*G$7)+($C11*H11*H$7)</f>
        <v>968257.8</v>
      </c>
      <c r="J11" s="23">
        <f>I11*$C$2</f>
        <v>0</v>
      </c>
      <c r="M11" s="18"/>
      <c r="N11" s="18"/>
    </row>
    <row r="12" spans="1:15" ht="15" thickBot="1" x14ac:dyDescent="0.35">
      <c r="A12" s="57" t="s">
        <v>7</v>
      </c>
      <c r="B12" s="57">
        <v>70</v>
      </c>
      <c r="C12" s="57">
        <v>17000</v>
      </c>
      <c r="D12" s="58">
        <v>5.8</v>
      </c>
      <c r="E12" s="59">
        <v>1</v>
      </c>
      <c r="F12" s="59" t="s">
        <v>21</v>
      </c>
      <c r="G12" s="59">
        <v>0.10249999999999999</v>
      </c>
      <c r="H12" s="59" t="s">
        <v>21</v>
      </c>
      <c r="I12" s="60">
        <f>SUM(C12*D12)+($C12*E12*E$7)+($C12*G12*G$7)</f>
        <v>173570</v>
      </c>
      <c r="J12" s="24">
        <f>I12*$C$2</f>
        <v>0</v>
      </c>
      <c r="M12" s="18"/>
      <c r="N12" s="18"/>
    </row>
    <row r="13" spans="1:15" ht="15" thickBot="1" x14ac:dyDescent="0.35">
      <c r="A13" s="9" t="s">
        <v>16</v>
      </c>
      <c r="B13" s="61"/>
      <c r="C13" s="62"/>
      <c r="D13" s="62"/>
      <c r="E13" s="62"/>
      <c r="F13" s="62"/>
      <c r="G13" s="62"/>
      <c r="H13" s="62"/>
      <c r="I13" s="63"/>
      <c r="J13" s="25">
        <f>SUM(J8:J12)</f>
        <v>0</v>
      </c>
      <c r="M13" s="18"/>
      <c r="N13" s="18"/>
    </row>
    <row r="14" spans="1:15" ht="15" thickBot="1" x14ac:dyDescent="0.35"/>
    <row r="15" spans="1:15" x14ac:dyDescent="0.3">
      <c r="A15" s="51"/>
      <c r="B15" s="54" t="s">
        <v>17</v>
      </c>
      <c r="C15" s="31"/>
      <c r="D15" s="32"/>
    </row>
    <row r="16" spans="1:15" x14ac:dyDescent="0.3">
      <c r="A16" s="52"/>
      <c r="B16" s="55" t="s">
        <v>19</v>
      </c>
      <c r="C16" s="33"/>
      <c r="D16" s="34"/>
      <c r="M16" s="27"/>
    </row>
    <row r="17" spans="1:7" ht="15" thickBot="1" x14ac:dyDescent="0.35">
      <c r="A17" s="53" t="s">
        <v>21</v>
      </c>
      <c r="B17" s="56" t="s">
        <v>18</v>
      </c>
      <c r="C17" s="29"/>
      <c r="D17" s="30"/>
    </row>
    <row r="18" spans="1:7" x14ac:dyDescent="0.3">
      <c r="G18" s="28"/>
    </row>
  </sheetData>
  <sheetProtection algorithmName="SHA-512" hashValue="wxxXI1ek9lI8T+/MMknD6mwlpHk2/HwkMUMcpVZAEFfU0CWIB3N+SUiY6gbQRTh+5EEgUwD+qdjf0VMwol/WUA==" saltValue="71wttylTvpi3p5IUAFeS3Q==" spinCount="100000" sheet="1" objects="1" scenarios="1"/>
  <mergeCells count="9">
    <mergeCell ref="A1:J1"/>
    <mergeCell ref="B17:D17"/>
    <mergeCell ref="B15:D15"/>
    <mergeCell ref="B16:D16"/>
    <mergeCell ref="A2:B2"/>
    <mergeCell ref="D2:J2"/>
    <mergeCell ref="B13:I13"/>
    <mergeCell ref="A5:J5"/>
    <mergeCell ref="A3:J4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  <headerFooter>
    <oddFooter>&amp;L&amp;Z&amp;F&amp;R&amp;D</oddFooter>
  </headerFooter>
</worksheet>
</file>

<file path=docMetadata/LabelInfo.xml><?xml version="1.0" encoding="utf-8"?>
<clbl:labelList xmlns:clbl="http://schemas.microsoft.com/office/2020/mipLabelMetadata">
  <clbl:label id="{8c653938-6726-49c5-bca7-8e44a4bf2029}" enabled="0" method="" siteId="{8c653938-6726-49c5-bca7-8e44a4bf202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Den Haag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 van den Bulk</dc:creator>
  <cp:lastModifiedBy>Jos van den Bulk</cp:lastModifiedBy>
  <cp:lastPrinted>2022-06-16T12:20:38Z</cp:lastPrinted>
  <dcterms:created xsi:type="dcterms:W3CDTF">2022-06-15T13:26:52Z</dcterms:created>
  <dcterms:modified xsi:type="dcterms:W3CDTF">2022-08-03T11:24:53Z</dcterms:modified>
</cp:coreProperties>
</file>