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uiswerkplek\Documents\EA Plaagdierbestrijding\"/>
    </mc:Choice>
  </mc:AlternateContent>
  <bookViews>
    <workbookView xWindow="-120" yWindow="-120" windowWidth="20736" windowHeight="11160"/>
  </bookViews>
  <sheets>
    <sheet name="Tarievenblad" sheetId="1" r:id="rId1"/>
    <sheet name="Toelichting gebouwen VU" sheetId="5" r:id="rId2"/>
  </sheets>
  <definedNames>
    <definedName name="_xlnm._FilterDatabase" localSheetId="0" hidden="1">Tarievenblad!$C$34:$J$65</definedName>
    <definedName name="_xlnm._FilterDatabase" localSheetId="1" hidden="1">'Toelichting gebouwen VU'!$C$6:$J$45</definedName>
    <definedName name="_xlnm.Print_Area" localSheetId="0">Tarievenblad!$B$2:$H$61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0" i="1" l="1"/>
  <c r="I52" i="1"/>
  <c r="H44" i="5" l="1"/>
  <c r="G22" i="1"/>
  <c r="E42" i="1" s="1"/>
  <c r="G42" i="1" s="1"/>
  <c r="G36" i="1"/>
  <c r="E43" i="1" s="1"/>
  <c r="F44" i="1"/>
  <c r="I44" i="5" l="1"/>
  <c r="I25" i="5"/>
  <c r="H25" i="5"/>
  <c r="E44" i="1" l="1"/>
  <c r="G43" i="1"/>
  <c r="I44" i="1"/>
</calcChain>
</file>

<file path=xl/sharedStrings.xml><?xml version="1.0" encoding="utf-8"?>
<sst xmlns="http://schemas.openxmlformats.org/spreadsheetml/2006/main" count="192" uniqueCount="129">
  <si>
    <t>1000/1100</t>
  </si>
  <si>
    <t>Hoofdgebouw, incl. Filosofenhof</t>
  </si>
  <si>
    <t>Gebouw</t>
  </si>
  <si>
    <t>Adres</t>
  </si>
  <si>
    <t>Code</t>
  </si>
  <si>
    <t>Ontwikkelingen</t>
  </si>
  <si>
    <t>De Boelelaan 1105</t>
  </si>
  <si>
    <t>Recent gerenoveerd</t>
  </si>
  <si>
    <t>Onderwijs, Flexplekken</t>
  </si>
  <si>
    <t>Veel congressen en evenementen</t>
  </si>
  <si>
    <t>Medische Faculteit</t>
  </si>
  <si>
    <t>Van der Boechorststraat 7</t>
  </si>
  <si>
    <t xml:space="preserve">Onderwijs, onderzoek, kantoor </t>
  </si>
  <si>
    <t>De Boelelaan 1085</t>
  </si>
  <si>
    <t>2400/3500</t>
  </si>
  <si>
    <t>Wis- en natuurkunde, incl. RNC</t>
  </si>
  <si>
    <t>Gustav Mahlerlaan 3004</t>
  </si>
  <si>
    <t>Gebouw O2</t>
  </si>
  <si>
    <t>Gustav Mahlerlaan, naast 3004</t>
  </si>
  <si>
    <t>Van der Boechorststraat 8</t>
  </si>
  <si>
    <t>Tentamenhal</t>
  </si>
  <si>
    <t>De Boelelaan 1091a</t>
  </si>
  <si>
    <t>Initium</t>
  </si>
  <si>
    <t>De Boelelaan 1077</t>
  </si>
  <si>
    <t>BelleVUe</t>
  </si>
  <si>
    <t>Onderwijs, beperkt kantoor</t>
  </si>
  <si>
    <t>NU.VU</t>
  </si>
  <si>
    <t>Onderwijs, kantoren</t>
  </si>
  <si>
    <t xml:space="preserve">Boelelaan </t>
  </si>
  <si>
    <t>OZW</t>
  </si>
  <si>
    <t>Prijscatorie</t>
  </si>
  <si>
    <t>1 - oud</t>
  </si>
  <si>
    <t>1- oud</t>
  </si>
  <si>
    <t>2 - nieuw</t>
  </si>
  <si>
    <t>SWT</t>
  </si>
  <si>
    <t>Weekendopenstelling</t>
  </si>
  <si>
    <t>Kritische Zones</t>
  </si>
  <si>
    <t>Onderwijs, Flexwerkplekken</t>
  </si>
  <si>
    <t>Kantoor, winkel, kassen</t>
  </si>
  <si>
    <t>Lab-gebouw: 
onderzoek, onderwijs, flexplekken</t>
  </si>
  <si>
    <t>Academisch Centrum Tandheelkunde
Onderwijs, behandelruimten, kantoor</t>
  </si>
  <si>
    <t>Gefaseerde leegstand tot sloop</t>
  </si>
  <si>
    <t>Sloop, ca. 2023</t>
  </si>
  <si>
    <t>Parkeergarage P2</t>
  </si>
  <si>
    <t xml:space="preserve">ACTA </t>
  </si>
  <si>
    <t>Parkeergarage P3</t>
  </si>
  <si>
    <t>Onderwijs</t>
  </si>
  <si>
    <t>Sportruimten, beperkt kantoor</t>
  </si>
  <si>
    <t>Parkeergarage</t>
  </si>
  <si>
    <t>Onderwijs, kantoren, multifunctionele ruimten voor cultuurpartners. Weekendopenstelling</t>
  </si>
  <si>
    <t>Ingebruikname 2020</t>
  </si>
  <si>
    <t>Ingebruikname 2016</t>
  </si>
  <si>
    <t>Ingebruikname in 2010</t>
  </si>
  <si>
    <t>Lab-gebouw: onderzoek</t>
  </si>
  <si>
    <t>Kantoor, onderzoek</t>
  </si>
  <si>
    <t>Ingebruikname 2006</t>
  </si>
  <si>
    <t>Transitorium/CCE</t>
  </si>
  <si>
    <t>Van der Boechorststraat 1-5</t>
  </si>
  <si>
    <t>2300/2500</t>
  </si>
  <si>
    <t xml:space="preserve">Kantoren, onderwijs, ketelhuis/technische ruimten </t>
  </si>
  <si>
    <t>A-B vleugel: renovatie</t>
  </si>
  <si>
    <t>Typering/belangrijkste functies</t>
  </si>
  <si>
    <t>Doppio</t>
  </si>
  <si>
    <t>SPAR supermarkt</t>
  </si>
  <si>
    <t>Sportcentrum VU</t>
  </si>
  <si>
    <t xml:space="preserve"> </t>
  </si>
  <si>
    <t>Kinderdagverblijf Kinderrijk</t>
  </si>
  <si>
    <t xml:space="preserve">Van der Boechorststraat  </t>
  </si>
  <si>
    <t>Botanische Tuin Zuidas</t>
  </si>
  <si>
    <t>Gangenstelsel</t>
  </si>
  <si>
    <t>Ingebruikname ca. 2022</t>
  </si>
  <si>
    <t>Overig: sloop 2022-25</t>
  </si>
  <si>
    <t>Totaal m2 CAT 1</t>
  </si>
  <si>
    <t>Totaal m2 CAT 2</t>
  </si>
  <si>
    <t>Groepsruimten</t>
  </si>
  <si>
    <t>m2 in gebruik</t>
  </si>
  <si>
    <t>m2 beschikbaar (leegstand)</t>
  </si>
  <si>
    <t>Ondergrondse gangen</t>
  </si>
  <si>
    <t>Radionuclidecentrum: 3574 m2</t>
  </si>
  <si>
    <t>Horeca: 2773 m2</t>
  </si>
  <si>
    <t>Horeca: 281 m2</t>
  </si>
  <si>
    <t>Horeca: 894 m2</t>
  </si>
  <si>
    <t>Horeca: 11 m2</t>
  </si>
  <si>
    <t>Horeca: 307 m2</t>
  </si>
  <si>
    <t>Horeca: 120 m2</t>
  </si>
  <si>
    <t>Horeca: 681 m2</t>
  </si>
  <si>
    <t>Horeca: 293 m2</t>
  </si>
  <si>
    <t>ML I/II: 275 m2</t>
  </si>
  <si>
    <t>ML I/II: 27 m2</t>
  </si>
  <si>
    <t>ML I/II: 5193 m2</t>
  </si>
  <si>
    <t>ML I/II: 5686 m2</t>
  </si>
  <si>
    <t>ML III: 149 m2</t>
  </si>
  <si>
    <t>MLIII:23</t>
  </si>
  <si>
    <t>Universitair Proefdiercentrum: 4145 m2</t>
  </si>
  <si>
    <t>Cyclotron: 2939 m2</t>
  </si>
  <si>
    <t>Horeca: 209 m2</t>
  </si>
  <si>
    <t>Mortuarium: 800 m2</t>
  </si>
  <si>
    <t>Universitair Proefdiercentrum: nnb</t>
  </si>
  <si>
    <t>Horeca: m2 nnb</t>
  </si>
  <si>
    <t>ML I/II: m2 nnb</t>
  </si>
  <si>
    <t>Tarief</t>
  </si>
  <si>
    <t>Tarieven per m2</t>
  </si>
  <si>
    <t>Totaal m2</t>
  </si>
  <si>
    <t>Totaal tarief</t>
  </si>
  <si>
    <t>Plaagdierbeheersing - Tarievenblad</t>
  </si>
  <si>
    <t>Plaagdierbeheersing - Toelichting gebouwen VU</t>
  </si>
  <si>
    <t>Totaal</t>
  </si>
  <si>
    <t>Onderdeel 1: Gebouwen categorie 1 - Oud</t>
  </si>
  <si>
    <t>Onderdeel 2: Gebouwen categorie 2 - Nieuw</t>
  </si>
  <si>
    <t>Bijlage 4 - Tarievenblad en Toelichting gebouwen VU</t>
  </si>
  <si>
    <t>Gebouwen categorie 1 - Oud</t>
  </si>
  <si>
    <t>Gebouwen categorie 2 - Nieuw</t>
  </si>
  <si>
    <r>
      <t xml:space="preserve">U dient </t>
    </r>
    <r>
      <rPr>
        <b/>
        <u/>
        <sz val="14"/>
        <color theme="0"/>
        <rFont val="LucidaSansEF"/>
      </rPr>
      <t>alle</t>
    </r>
    <r>
      <rPr>
        <b/>
        <sz val="14"/>
        <color theme="0"/>
        <rFont val="LucidaSansEF"/>
      </rPr>
      <t xml:space="preserve"> </t>
    </r>
    <r>
      <rPr>
        <b/>
        <sz val="14"/>
        <color rgb="FFFFFF00"/>
        <rFont val="LucidaSansEF"/>
      </rPr>
      <t>gele velden</t>
    </r>
    <r>
      <rPr>
        <b/>
        <sz val="14"/>
        <color theme="0"/>
        <rFont val="LucidaSansEF"/>
      </rPr>
      <t xml:space="preserve"> in te vullen.</t>
    </r>
  </si>
  <si>
    <t>Voor de opdracht Plaagdierbeheersing is een maximum budget van € 95.000,- (vijfennegentigduizend euro) exclusief btw per jaar beschikbaar. Inschrijvingen die dit bedrag overschrijden, zullen niet in aanmerking genomen worden voor gunning en terzijde worden gelegd.</t>
  </si>
  <si>
    <t>N.N.B.</t>
  </si>
  <si>
    <t>Starthub VU campus</t>
  </si>
  <si>
    <t>Oplevering: najaar 2023</t>
  </si>
  <si>
    <t>Tarieven Regiebasis</t>
  </si>
  <si>
    <t>Uurtarief Servicemedewerker (regulier)</t>
  </si>
  <si>
    <t>Uurtarief Specialist</t>
  </si>
  <si>
    <t>Voorrijkosten</t>
  </si>
  <si>
    <t>Toeslagen buiten reguliere werktijd</t>
  </si>
  <si>
    <t>Percentage</t>
  </si>
  <si>
    <t>Tarief Reguliere werktijd</t>
  </si>
  <si>
    <t>Tarief buiten Reguliere werktijd: Zaterdag</t>
  </si>
  <si>
    <t>Tarief buiten Reguliere werktijd: Zon- en Feestdagen</t>
  </si>
  <si>
    <t>Tarief buiten Reguliere werktijd: Weekdagen</t>
  </si>
  <si>
    <t>Uurtarieven Reguliere werktijd</t>
  </si>
  <si>
    <t>Vast 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</si>
</sst>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€&quot;\ #,##0.000"/>
    <numFmt numFmtId="165" formatCode="#,##0\ &quot;m2&quot;"/>
    <numFmt numFmtId="166" formatCode="[$€-413]\ #,##0.00"/>
    <numFmt numFmtId="167" formatCode="[$€-413]\ #,##0.00\ &quot;per m2&quot;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LucidaSansEF"/>
    </font>
    <font>
      <sz val="10"/>
      <color theme="1"/>
      <name val="LucidaSansEF"/>
    </font>
    <font>
      <b/>
      <u/>
      <sz val="14"/>
      <color theme="0"/>
      <name val="LucidaSansEF"/>
    </font>
    <font>
      <b/>
      <sz val="10"/>
      <color theme="0"/>
      <name val="LucidaSansEF"/>
    </font>
    <font>
      <b/>
      <sz val="14"/>
      <color rgb="FFFFFF00"/>
      <name val="LucidaSansEF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89C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89CF"/>
      </left>
      <right/>
      <top style="thin">
        <color rgb="FF0089CF"/>
      </top>
      <bottom style="thin">
        <color rgb="FF0089CF"/>
      </bottom>
      <diagonal/>
    </border>
    <border>
      <left/>
      <right/>
      <top style="thin">
        <color rgb="FF0089CF"/>
      </top>
      <bottom style="thin">
        <color rgb="FF0089CF"/>
      </bottom>
      <diagonal/>
    </border>
    <border>
      <left/>
      <right style="thin">
        <color rgb="FF0089CF"/>
      </right>
      <top style="thin">
        <color rgb="FF0089CF"/>
      </top>
      <bottom style="thin">
        <color rgb="FF0089CF"/>
      </bottom>
      <diagonal/>
    </border>
    <border>
      <left style="thin">
        <color rgb="FF0089CF"/>
      </left>
      <right/>
      <top/>
      <bottom/>
      <diagonal/>
    </border>
    <border>
      <left/>
      <right style="thin">
        <color rgb="FF0089CF"/>
      </right>
      <top/>
      <bottom/>
      <diagonal/>
    </border>
    <border>
      <left style="thin">
        <color rgb="FF0089CF"/>
      </left>
      <right/>
      <top/>
      <bottom style="thin">
        <color rgb="FF0089CF"/>
      </bottom>
      <diagonal/>
    </border>
    <border>
      <left/>
      <right/>
      <top/>
      <bottom style="thin">
        <color rgb="FF0089CF"/>
      </bottom>
      <diagonal/>
    </border>
    <border>
      <left/>
      <right style="thin">
        <color rgb="FF0089CF"/>
      </right>
      <top/>
      <bottom style="thin">
        <color rgb="FF0089CF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75">
    <xf numFmtId="0" fontId="0" fillId="0" borderId="0" xfId="0"/>
    <xf numFmtId="0" fontId="8" fillId="0" borderId="0" xfId="0" applyFont="1" applyFill="1" applyAlignment="1" applyProtection="1">
      <alignment horizontal="left" vertical="top"/>
      <protection hidden="1"/>
    </xf>
    <xf numFmtId="0" fontId="8" fillId="0" borderId="0" xfId="0" quotePrefix="1" applyFont="1" applyFill="1" applyAlignment="1" applyProtection="1">
      <alignment horizontal="left" vertical="top"/>
      <protection hidden="1"/>
    </xf>
    <xf numFmtId="0" fontId="8" fillId="0" borderId="0" xfId="0" applyFont="1" applyFill="1" applyAlignment="1" applyProtection="1">
      <alignment horizontal="center" vertical="top"/>
      <protection hidden="1"/>
    </xf>
    <xf numFmtId="0" fontId="8" fillId="0" borderId="1" xfId="0" applyFont="1" applyFill="1" applyBorder="1" applyAlignment="1" applyProtection="1">
      <alignment horizontal="left" vertical="top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0" fillId="0" borderId="0" xfId="0" applyBorder="1" applyAlignment="1" applyProtection="1">
      <alignment vertical="top"/>
      <protection hidden="1"/>
    </xf>
    <xf numFmtId="0" fontId="8" fillId="0" borderId="0" xfId="0" applyFont="1" applyFill="1" applyBorder="1" applyAlignment="1" applyProtection="1">
      <alignment horizontal="left" vertical="top"/>
      <protection hidden="1"/>
    </xf>
    <xf numFmtId="0" fontId="8" fillId="0" borderId="18" xfId="0" applyFont="1" applyFill="1" applyBorder="1" applyAlignment="1" applyProtection="1">
      <alignment horizontal="left" vertical="top"/>
      <protection hidden="1"/>
    </xf>
    <xf numFmtId="0" fontId="8" fillId="0" borderId="17" xfId="0" applyFont="1" applyFill="1" applyBorder="1" applyAlignment="1" applyProtection="1">
      <alignment horizontal="left" vertical="top"/>
      <protection hidden="1"/>
    </xf>
    <xf numFmtId="0" fontId="0" fillId="0" borderId="18" xfId="0" applyFill="1" applyBorder="1" applyAlignment="1" applyProtection="1">
      <alignment vertical="top"/>
      <protection hidden="1"/>
    </xf>
    <xf numFmtId="164" fontId="8" fillId="0" borderId="18" xfId="0" applyNumberFormat="1" applyFont="1" applyFill="1" applyBorder="1" applyAlignment="1" applyProtection="1">
      <alignment horizontal="left" vertical="top"/>
      <protection hidden="1"/>
    </xf>
    <xf numFmtId="3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17" xfId="0" applyBorder="1" applyProtection="1">
      <protection hidden="1"/>
    </xf>
    <xf numFmtId="0" fontId="0" fillId="0" borderId="0" xfId="0" applyBorder="1" applyProtection="1">
      <protection hidden="1"/>
    </xf>
    <xf numFmtId="0" fontId="6" fillId="3" borderId="1" xfId="0" applyFont="1" applyFill="1" applyBorder="1" applyAlignment="1" applyProtection="1">
      <alignment horizontal="left" vertical="center"/>
      <protection hidden="1"/>
    </xf>
    <xf numFmtId="3" fontId="6" fillId="3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8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left" vertical="top"/>
      <protection hidden="1"/>
    </xf>
    <xf numFmtId="165" fontId="0" fillId="0" borderId="1" xfId="0" applyNumberForma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left" vertical="top"/>
      <protection hidden="1"/>
    </xf>
    <xf numFmtId="165" fontId="3" fillId="0" borderId="1" xfId="0" applyNumberFormat="1" applyFont="1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 wrapText="1"/>
      <protection hidden="1"/>
    </xf>
    <xf numFmtId="0" fontId="0" fillId="0" borderId="13" xfId="0" applyBorder="1" applyAlignment="1" applyProtection="1">
      <alignment horizontal="left" vertical="top"/>
      <protection hidden="1"/>
    </xf>
    <xf numFmtId="165" fontId="0" fillId="0" borderId="13" xfId="0" applyNumberFormat="1" applyBorder="1" applyAlignment="1" applyProtection="1">
      <alignment horizontal="center"/>
      <protection hidden="1"/>
    </xf>
    <xf numFmtId="165" fontId="1" fillId="0" borderId="3" xfId="0" applyNumberFormat="1" applyFont="1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left" vertical="top"/>
      <protection hidden="1"/>
    </xf>
    <xf numFmtId="0" fontId="0" fillId="0" borderId="20" xfId="0" applyBorder="1" applyAlignment="1" applyProtection="1">
      <alignment horizontal="left"/>
      <protection hidden="1"/>
    </xf>
    <xf numFmtId="3" fontId="0" fillId="0" borderId="20" xfId="0" applyNumberFormat="1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 wrapText="1"/>
      <protection hidden="1"/>
    </xf>
    <xf numFmtId="3" fontId="0" fillId="0" borderId="21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/>
      <protection hidden="1"/>
    </xf>
    <xf numFmtId="3" fontId="0" fillId="0" borderId="0" xfId="0" applyNumberFormat="1" applyAlignment="1" applyProtection="1">
      <alignment horizontal="left"/>
      <protection hidden="1"/>
    </xf>
    <xf numFmtId="0" fontId="0" fillId="0" borderId="0" xfId="0" applyAlignment="1" applyProtection="1">
      <alignment horizontal="left" wrapText="1"/>
      <protection hidden="1"/>
    </xf>
    <xf numFmtId="3" fontId="0" fillId="0" borderId="18" xfId="0" applyNumberFormat="1" applyBorder="1" applyAlignment="1" applyProtection="1">
      <alignment horizontal="center"/>
      <protection hidden="1"/>
    </xf>
    <xf numFmtId="165" fontId="0" fillId="0" borderId="8" xfId="0" applyNumberFormat="1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left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165" fontId="0" fillId="0" borderId="1" xfId="0" applyNumberFormat="1" applyBorder="1" applyProtection="1">
      <protection hidden="1"/>
    </xf>
    <xf numFmtId="167" fontId="0" fillId="0" borderId="1" xfId="0" applyNumberFormat="1" applyBorder="1" applyProtection="1">
      <protection hidden="1"/>
    </xf>
    <xf numFmtId="165" fontId="1" fillId="0" borderId="3" xfId="0" applyNumberFormat="1" applyFont="1" applyBorder="1" applyProtection="1">
      <protection hidden="1"/>
    </xf>
    <xf numFmtId="166" fontId="1" fillId="0" borderId="3" xfId="0" applyNumberFormat="1" applyFont="1" applyBorder="1" applyProtection="1">
      <protection hidden="1"/>
    </xf>
    <xf numFmtId="167" fontId="1" fillId="0" borderId="3" xfId="0" applyNumberFormat="1" applyFont="1" applyBorder="1" applyProtection="1">
      <protection hidden="1"/>
    </xf>
    <xf numFmtId="0" fontId="0" fillId="0" borderId="20" xfId="0" applyBorder="1" applyProtection="1">
      <protection hidden="1"/>
    </xf>
    <xf numFmtId="165" fontId="0" fillId="0" borderId="20" xfId="0" applyNumberFormat="1" applyBorder="1" applyProtection="1">
      <protection hidden="1"/>
    </xf>
    <xf numFmtId="0" fontId="0" fillId="0" borderId="21" xfId="0" applyBorder="1" applyProtection="1">
      <protection hidden="1"/>
    </xf>
    <xf numFmtId="0" fontId="3" fillId="0" borderId="0" xfId="0" applyFont="1" applyAlignment="1" applyProtection="1">
      <alignment horizontal="left" vertical="top"/>
      <protection hidden="1"/>
    </xf>
    <xf numFmtId="166" fontId="0" fillId="5" borderId="1" xfId="0" applyNumberFormat="1" applyFill="1" applyBorder="1" applyProtection="1">
      <protection locked="0"/>
    </xf>
    <xf numFmtId="165" fontId="0" fillId="0" borderId="13" xfId="0" applyNumberFormat="1" applyBorder="1" applyProtection="1">
      <protection hidden="1"/>
    </xf>
    <xf numFmtId="166" fontId="0" fillId="5" borderId="13" xfId="0" applyNumberFormat="1" applyFill="1" applyBorder="1" applyProtection="1">
      <protection locked="0"/>
    </xf>
    <xf numFmtId="167" fontId="0" fillId="0" borderId="13" xfId="0" applyNumberFormat="1" applyBorder="1" applyProtection="1">
      <protection hidden="1"/>
    </xf>
    <xf numFmtId="0" fontId="6" fillId="3" borderId="2" xfId="0" applyFont="1" applyFill="1" applyBorder="1" applyAlignment="1" applyProtection="1">
      <alignment horizontal="left" vertical="center" wrapText="1"/>
      <protection hidden="1"/>
    </xf>
    <xf numFmtId="3" fontId="6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3" fillId="0" borderId="4" xfId="0" applyFont="1" applyBorder="1" applyAlignment="1" applyProtection="1">
      <alignment horizontal="left" vertical="top"/>
      <protection hidden="1"/>
    </xf>
    <xf numFmtId="0" fontId="0" fillId="0" borderId="4" xfId="0" applyBorder="1" applyAlignment="1" applyProtection="1">
      <alignment horizontal="left" vertical="top"/>
      <protection hidden="1"/>
    </xf>
    <xf numFmtId="0" fontId="0" fillId="0" borderId="2" xfId="0" applyBorder="1" applyAlignment="1" applyProtection="1">
      <alignment horizontal="left" vertical="top"/>
      <protection hidden="1"/>
    </xf>
    <xf numFmtId="0" fontId="0" fillId="0" borderId="5" xfId="0" applyBorder="1" applyAlignment="1" applyProtection="1">
      <alignment horizontal="left" vertical="top"/>
      <protection hidden="1"/>
    </xf>
    <xf numFmtId="0" fontId="0" fillId="0" borderId="2" xfId="0" applyBorder="1" applyAlignment="1" applyProtection="1">
      <alignment horizontal="left" vertical="top" wrapText="1"/>
      <protection hidden="1"/>
    </xf>
    <xf numFmtId="3" fontId="0" fillId="0" borderId="4" xfId="0" applyNumberFormat="1" applyBorder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left" vertical="top"/>
      <protection hidden="1"/>
    </xf>
    <xf numFmtId="0" fontId="0" fillId="0" borderId="8" xfId="0" applyBorder="1" applyAlignment="1" applyProtection="1">
      <alignment horizontal="left" vertical="top"/>
      <protection hidden="1"/>
    </xf>
    <xf numFmtId="0" fontId="0" fillId="0" borderId="8" xfId="0" applyBorder="1" applyAlignment="1" applyProtection="1">
      <alignment horizontal="left" vertical="top" wrapText="1"/>
      <protection hidden="1"/>
    </xf>
    <xf numFmtId="165" fontId="0" fillId="0" borderId="9" xfId="0" applyNumberForma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left" vertical="top"/>
      <protection hidden="1"/>
    </xf>
    <xf numFmtId="0" fontId="0" fillId="0" borderId="6" xfId="0" applyBorder="1" applyAlignment="1" applyProtection="1">
      <alignment horizontal="left" vertical="top"/>
      <protection hidden="1"/>
    </xf>
    <xf numFmtId="0" fontId="0" fillId="0" borderId="3" xfId="0" applyBorder="1" applyAlignment="1" applyProtection="1">
      <alignment horizontal="left" vertical="top"/>
      <protection hidden="1"/>
    </xf>
    <xf numFmtId="0" fontId="0" fillId="0" borderId="7" xfId="0" applyBorder="1" applyAlignment="1" applyProtection="1">
      <alignment horizontal="left" vertical="top"/>
      <protection hidden="1"/>
    </xf>
    <xf numFmtId="0" fontId="0" fillId="0" borderId="3" xfId="0" applyBorder="1" applyAlignment="1" applyProtection="1">
      <alignment horizontal="left" vertical="top" wrapText="1"/>
      <protection hidden="1"/>
    </xf>
    <xf numFmtId="165" fontId="0" fillId="0" borderId="6" xfId="0" applyNumberForma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left" vertical="top"/>
      <protection hidden="1"/>
    </xf>
    <xf numFmtId="165" fontId="0" fillId="0" borderId="2" xfId="0" applyNumberForma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left" vertical="top"/>
      <protection hidden="1"/>
    </xf>
    <xf numFmtId="165" fontId="0" fillId="0" borderId="3" xfId="0" applyNumberFormat="1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left" vertical="top" wrapText="1"/>
      <protection hidden="1"/>
    </xf>
    <xf numFmtId="0" fontId="0" fillId="0" borderId="1" xfId="0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22" xfId="0" applyFont="1" applyBorder="1" applyAlignment="1" applyProtection="1">
      <alignment horizontal="left" vertical="top"/>
      <protection hidden="1"/>
    </xf>
    <xf numFmtId="0" fontId="0" fillId="0" borderId="22" xfId="0" applyBorder="1" applyAlignment="1" applyProtection="1">
      <alignment horizontal="left" vertical="top"/>
      <protection hidden="1"/>
    </xf>
    <xf numFmtId="0" fontId="0" fillId="0" borderId="23" xfId="0" applyBorder="1" applyAlignment="1" applyProtection="1">
      <alignment horizontal="left" vertical="top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165" fontId="0" fillId="0" borderId="22" xfId="0" applyNumberForma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left" vertical="top" wrapText="1"/>
      <protection hidden="1"/>
    </xf>
    <xf numFmtId="165" fontId="1" fillId="2" borderId="3" xfId="0" applyNumberFormat="1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3" fontId="0" fillId="0" borderId="0" xfId="0" applyNumberForma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 vertical="top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165" fontId="0" fillId="0" borderId="4" xfId="0" applyNumberFormat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left" vertical="top" wrapText="1"/>
      <protection hidden="1"/>
    </xf>
    <xf numFmtId="0" fontId="0" fillId="0" borderId="7" xfId="0" applyBorder="1" applyAlignment="1" applyProtection="1">
      <alignment horizontal="left" vertical="top" wrapText="1"/>
      <protection hidden="1"/>
    </xf>
    <xf numFmtId="0" fontId="5" fillId="0" borderId="2" xfId="0" applyFont="1" applyBorder="1" applyAlignment="1" applyProtection="1">
      <alignment horizontal="left" vertical="top"/>
      <protection hidden="1"/>
    </xf>
    <xf numFmtId="0" fontId="5" fillId="0" borderId="4" xfId="0" applyFont="1" applyBorder="1" applyAlignment="1" applyProtection="1">
      <alignment horizontal="left" vertical="top"/>
      <protection hidden="1"/>
    </xf>
    <xf numFmtId="0" fontId="5" fillId="0" borderId="2" xfId="0" applyFont="1" applyBorder="1" applyAlignment="1" applyProtection="1">
      <alignment horizontal="left" vertical="top" wrapText="1"/>
      <protection hidden="1"/>
    </xf>
    <xf numFmtId="165" fontId="5" fillId="0" borderId="2" xfId="0" applyNumberFormat="1" applyFont="1" applyBorder="1" applyAlignment="1" applyProtection="1">
      <alignment horizontal="center"/>
      <protection hidden="1"/>
    </xf>
    <xf numFmtId="0" fontId="5" fillId="0" borderId="11" xfId="0" applyFont="1" applyBorder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8" xfId="0" applyFont="1" applyBorder="1" applyAlignment="1" applyProtection="1">
      <alignment horizontal="left" vertical="top"/>
      <protection hidden="1"/>
    </xf>
    <xf numFmtId="0" fontId="5" fillId="0" borderId="9" xfId="0" applyFont="1" applyBorder="1" applyAlignment="1" applyProtection="1">
      <alignment horizontal="left" vertical="top"/>
      <protection hidden="1"/>
    </xf>
    <xf numFmtId="0" fontId="5" fillId="0" borderId="0" xfId="0" applyFont="1" applyBorder="1" applyAlignment="1" applyProtection="1">
      <alignment horizontal="left" vertical="top" wrapText="1"/>
      <protection hidden="1"/>
    </xf>
    <xf numFmtId="0" fontId="5" fillId="0" borderId="8" xfId="0" applyFont="1" applyBorder="1" applyAlignment="1" applyProtection="1">
      <alignment horizontal="left" vertical="top" wrapText="1"/>
      <protection hidden="1"/>
    </xf>
    <xf numFmtId="165" fontId="5" fillId="0" borderId="8" xfId="0" applyNumberFormat="1" applyFont="1" applyBorder="1" applyAlignment="1" applyProtection="1">
      <alignment horizontal="center"/>
      <protection hidden="1"/>
    </xf>
    <xf numFmtId="0" fontId="5" fillId="0" borderId="10" xfId="0" applyFont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left" vertical="top"/>
      <protection hidden="1"/>
    </xf>
    <xf numFmtId="0" fontId="5" fillId="0" borderId="6" xfId="0" applyFont="1" applyBorder="1" applyAlignment="1" applyProtection="1">
      <alignment horizontal="left" vertical="top"/>
      <protection hidden="1"/>
    </xf>
    <xf numFmtId="0" fontId="5" fillId="0" borderId="7" xfId="0" applyFont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165" fontId="5" fillId="0" borderId="3" xfId="0" applyNumberFormat="1" applyFont="1" applyBorder="1" applyAlignment="1" applyProtection="1">
      <alignment horizontal="center"/>
      <protection hidden="1"/>
    </xf>
    <xf numFmtId="0" fontId="5" fillId="0" borderId="12" xfId="0" applyFont="1" applyBorder="1" applyAlignment="1" applyProtection="1">
      <alignment horizontal="left" vertical="top" wrapText="1"/>
      <protection hidden="1"/>
    </xf>
    <xf numFmtId="0" fontId="5" fillId="0" borderId="13" xfId="0" applyFont="1" applyBorder="1" applyAlignment="1" applyProtection="1">
      <alignment horizontal="left" vertical="top"/>
      <protection hidden="1"/>
    </xf>
    <xf numFmtId="0" fontId="5" fillId="0" borderId="13" xfId="0" applyFont="1" applyBorder="1" applyAlignment="1" applyProtection="1">
      <alignment horizontal="left" vertical="top" wrapText="1"/>
      <protection hidden="1"/>
    </xf>
    <xf numFmtId="165" fontId="5" fillId="4" borderId="13" xfId="0" applyNumberFormat="1" applyFont="1" applyFill="1" applyBorder="1" applyAlignment="1" applyProtection="1">
      <alignment horizontal="center"/>
      <protection hidden="1"/>
    </xf>
    <xf numFmtId="165" fontId="5" fillId="0" borderId="13" xfId="0" applyNumberFormat="1" applyFont="1" applyBorder="1" applyAlignment="1" applyProtection="1">
      <alignment horizontal="center"/>
      <protection hidden="1"/>
    </xf>
    <xf numFmtId="0" fontId="3" fillId="0" borderId="1" xfId="0" applyFont="1" applyFill="1" applyBorder="1" applyAlignment="1" applyProtection="1">
      <alignment horizontal="left" vertical="top"/>
      <protection hidden="1"/>
    </xf>
    <xf numFmtId="0" fontId="0" fillId="0" borderId="1" xfId="0" applyBorder="1" applyAlignment="1" applyProtection="1">
      <protection hidden="1"/>
    </xf>
    <xf numFmtId="0" fontId="0" fillId="0" borderId="1" xfId="0" applyFill="1" applyBorder="1" applyAlignment="1" applyProtection="1">
      <alignment horizontal="left" vertical="top"/>
      <protection hidden="1"/>
    </xf>
    <xf numFmtId="0" fontId="0" fillId="0" borderId="13" xfId="0" applyFill="1" applyBorder="1" applyAlignment="1" applyProtection="1">
      <alignment horizontal="left" vertical="top"/>
      <protection hidden="1"/>
    </xf>
    <xf numFmtId="0" fontId="0" fillId="0" borderId="13" xfId="0" applyBorder="1" applyAlignment="1" applyProtection="1">
      <protection hidden="1"/>
    </xf>
    <xf numFmtId="0" fontId="6" fillId="3" borderId="1" xfId="0" applyFont="1" applyFill="1" applyBorder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protection hidden="1"/>
    </xf>
    <xf numFmtId="0" fontId="0" fillId="0" borderId="12" xfId="0" applyBorder="1" applyAlignment="1" applyProtection="1">
      <protection hidden="1"/>
    </xf>
    <xf numFmtId="0" fontId="7" fillId="3" borderId="0" xfId="0" applyFont="1" applyFill="1" applyBorder="1" applyAlignment="1" applyProtection="1">
      <alignment horizontal="lef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protection hidden="1"/>
    </xf>
    <xf numFmtId="0" fontId="10" fillId="3" borderId="14" xfId="0" applyFont="1" applyFill="1" applyBorder="1" applyAlignment="1" applyProtection="1">
      <alignment horizontal="left" vertical="top"/>
      <protection hidden="1"/>
    </xf>
    <xf numFmtId="0" fontId="10" fillId="3" borderId="15" xfId="0" applyFont="1" applyFill="1" applyBorder="1" applyAlignment="1" applyProtection="1">
      <alignment horizontal="left" vertical="top"/>
      <protection hidden="1"/>
    </xf>
    <xf numFmtId="0" fontId="0" fillId="0" borderId="15" xfId="0" applyBorder="1" applyAlignment="1" applyProtection="1">
      <alignment horizontal="left" vertical="top"/>
      <protection hidden="1"/>
    </xf>
    <xf numFmtId="0" fontId="0" fillId="0" borderId="15" xfId="0" applyBorder="1" applyAlignment="1" applyProtection="1">
      <alignment vertical="top"/>
      <protection hidden="1"/>
    </xf>
    <xf numFmtId="0" fontId="0" fillId="0" borderId="16" xfId="0" applyBorder="1" applyAlignment="1" applyProtection="1">
      <alignment vertical="top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center" vertical="top"/>
      <protection hidden="1"/>
    </xf>
    <xf numFmtId="0" fontId="8" fillId="0" borderId="0" xfId="0" applyFont="1" applyFill="1" applyAlignment="1" applyProtection="1">
      <alignment horizontal="left"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1" fillId="0" borderId="3" xfId="0" applyFont="1" applyBorder="1" applyAlignment="1" applyProtection="1">
      <protection hidden="1"/>
    </xf>
    <xf numFmtId="0" fontId="0" fillId="0" borderId="3" xfId="0" applyBorder="1" applyAlignment="1" applyProtection="1">
      <protection hidden="1"/>
    </xf>
    <xf numFmtId="0" fontId="1" fillId="2" borderId="6" xfId="0" applyFont="1" applyFill="1" applyBorder="1" applyAlignment="1" applyProtection="1">
      <alignment horizontal="left" vertical="top"/>
      <protection hidden="1"/>
    </xf>
    <xf numFmtId="0" fontId="0" fillId="0" borderId="7" xfId="0" applyBorder="1" applyAlignment="1" applyProtection="1">
      <alignment horizontal="left" vertical="top"/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0" borderId="12" xfId="0" applyBorder="1" applyAlignment="1" applyProtection="1">
      <alignment horizontal="left"/>
      <protection hidden="1"/>
    </xf>
    <xf numFmtId="0" fontId="2" fillId="2" borderId="6" xfId="0" applyFont="1" applyFill="1" applyBorder="1" applyAlignment="1" applyProtection="1">
      <alignment horizontal="left" vertical="top"/>
      <protection hidden="1"/>
    </xf>
    <xf numFmtId="0" fontId="0" fillId="0" borderId="24" xfId="0" applyBorder="1" applyAlignment="1" applyProtection="1">
      <alignment horizontal="left"/>
      <protection hidden="1"/>
    </xf>
    <xf numFmtId="9" fontId="0" fillId="5" borderId="1" xfId="1" applyFont="1" applyFill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left"/>
      <protection hidden="1"/>
    </xf>
    <xf numFmtId="0" fontId="0" fillId="0" borderId="24" xfId="0" applyBorder="1" applyAlignment="1" applyProtection="1">
      <protection hidden="1"/>
    </xf>
    <xf numFmtId="0" fontId="0" fillId="0" borderId="26" xfId="0" applyBorder="1" applyAlignment="1" applyProtection="1">
      <protection hidden="1"/>
    </xf>
    <xf numFmtId="0" fontId="0" fillId="0" borderId="27" xfId="0" applyBorder="1" applyProtection="1">
      <protection hidden="1"/>
    </xf>
    <xf numFmtId="164" fontId="8" fillId="0" borderId="28" xfId="0" applyNumberFormat="1" applyFont="1" applyFill="1" applyBorder="1" applyAlignment="1" applyProtection="1">
      <alignment horizontal="left" vertical="top"/>
      <protection hidden="1"/>
    </xf>
    <xf numFmtId="0" fontId="0" fillId="0" borderId="29" xfId="0" applyBorder="1" applyProtection="1">
      <protection hidden="1"/>
    </xf>
    <xf numFmtId="0" fontId="0" fillId="0" borderId="30" xfId="0" applyBorder="1" applyProtection="1">
      <protection hidden="1"/>
    </xf>
    <xf numFmtId="165" fontId="0" fillId="0" borderId="30" xfId="0" applyNumberFormat="1" applyBorder="1" applyProtection="1">
      <protection hidden="1"/>
    </xf>
    <xf numFmtId="0" fontId="0" fillId="0" borderId="31" xfId="0" applyBorder="1" applyProtection="1">
      <protection hidden="1"/>
    </xf>
    <xf numFmtId="0" fontId="10" fillId="6" borderId="32" xfId="0" applyFont="1" applyFill="1" applyBorder="1" applyAlignment="1" applyProtection="1">
      <alignment horizontal="left" vertical="top"/>
      <protection hidden="1"/>
    </xf>
    <xf numFmtId="0" fontId="10" fillId="6" borderId="33" xfId="0" applyFont="1" applyFill="1" applyBorder="1" applyAlignment="1" applyProtection="1">
      <alignment horizontal="left" vertical="top"/>
      <protection hidden="1"/>
    </xf>
    <xf numFmtId="0" fontId="0" fillId="6" borderId="33" xfId="0" applyFill="1" applyBorder="1" applyAlignment="1" applyProtection="1">
      <alignment horizontal="left" vertical="top"/>
      <protection hidden="1"/>
    </xf>
    <xf numFmtId="0" fontId="0" fillId="6" borderId="33" xfId="0" applyFill="1" applyBorder="1" applyAlignment="1" applyProtection="1">
      <alignment vertical="top"/>
      <protection hidden="1"/>
    </xf>
    <xf numFmtId="0" fontId="0" fillId="6" borderId="34" xfId="0" applyFill="1" applyBorder="1" applyAlignment="1" applyProtection="1">
      <alignment vertical="top"/>
      <protection hidden="1"/>
    </xf>
    <xf numFmtId="0" fontId="6" fillId="6" borderId="24" xfId="0" applyFont="1" applyFill="1" applyBorder="1" applyAlignment="1" applyProtection="1">
      <alignment horizontal="left" vertical="center"/>
      <protection hidden="1"/>
    </xf>
    <xf numFmtId="0" fontId="0" fillId="6" borderId="26" xfId="0" applyFill="1" applyBorder="1" applyAlignment="1" applyProtection="1">
      <protection hidden="1"/>
    </xf>
    <xf numFmtId="3" fontId="6" fillId="6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6" borderId="1" xfId="0" applyNumberFormat="1" applyFont="1" applyFill="1" applyBorder="1" applyAlignment="1" applyProtection="1">
      <alignment horizontal="center" vertical="center"/>
      <protection hidden="1"/>
    </xf>
    <xf numFmtId="0" fontId="0" fillId="6" borderId="25" xfId="0" applyFill="1" applyBorder="1" applyAlignment="1" applyProtection="1">
      <protection hidden="1"/>
    </xf>
    <xf numFmtId="0" fontId="0" fillId="0" borderId="25" xfId="0" applyBorder="1" applyAlignment="1" applyProtection="1">
      <protection hidden="1"/>
    </xf>
    <xf numFmtId="9" fontId="0" fillId="4" borderId="1" xfId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ercent" xfId="1" builtinId="5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9CF"/>
      <color rgb="FFFFFFCC"/>
      <color rgb="FFE5F5FF"/>
      <color rgb="FFCCECFF"/>
      <color rgb="FFCC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O65"/>
  <sheetViews>
    <sheetView showGridLines="0" showRowColHeaders="0" tabSelected="1" topLeftCell="A37" zoomScaleNormal="100" workbookViewId="0">
      <selection activeCell="F60" sqref="F60"/>
    </sheetView>
  </sheetViews>
  <sheetFormatPr defaultColWidth="8.88671875" defaultRowHeight="14.4"/>
  <cols>
    <col min="1" max="1" width="2.6640625" style="14" customWidth="1"/>
    <col min="2" max="2" width="2.6640625" style="52" customWidth="1"/>
    <col min="3" max="3" width="10.6640625" style="37" customWidth="1"/>
    <col min="4" max="4" width="30.6640625" style="14" customWidth="1"/>
    <col min="5" max="5" width="15.6640625" style="14" customWidth="1"/>
    <col min="6" max="6" width="15.6640625" style="39" customWidth="1"/>
    <col min="7" max="7" width="16.109375" style="14" bestFit="1" customWidth="1"/>
    <col min="8" max="9" width="2.6640625" style="12" customWidth="1"/>
    <col min="10" max="10" width="32.33203125" style="13" bestFit="1" customWidth="1"/>
    <col min="11" max="16384" width="8.88671875" style="14"/>
  </cols>
  <sheetData>
    <row r="2" spans="2:9" ht="17.399999999999999">
      <c r="B2" s="133" t="s">
        <v>109</v>
      </c>
      <c r="C2" s="134"/>
      <c r="D2" s="134"/>
      <c r="E2" s="134"/>
      <c r="F2" s="134"/>
      <c r="G2" s="135"/>
      <c r="H2" s="135"/>
    </row>
    <row r="4" spans="2:9" ht="17.399999999999999">
      <c r="B4" s="133" t="s">
        <v>104</v>
      </c>
      <c r="C4" s="134"/>
      <c r="D4" s="134"/>
      <c r="E4" s="134"/>
      <c r="F4" s="134"/>
      <c r="G4" s="135"/>
      <c r="H4" s="135"/>
    </row>
    <row r="6" spans="2:9" s="1" customFormat="1" ht="17.399999999999999">
      <c r="B6" s="141" t="s">
        <v>112</v>
      </c>
      <c r="C6" s="142"/>
      <c r="D6" s="142"/>
      <c r="E6" s="142"/>
      <c r="F6" s="142"/>
      <c r="G6" s="134"/>
      <c r="H6" s="134"/>
    </row>
    <row r="7" spans="2:9" s="1" customFormat="1" ht="13.2">
      <c r="C7" s="3"/>
    </row>
    <row r="8" spans="2:9" s="1" customFormat="1" ht="41.4" customHeight="1">
      <c r="B8" s="143" t="s">
        <v>113</v>
      </c>
      <c r="C8" s="144"/>
      <c r="D8" s="144"/>
      <c r="E8" s="144"/>
      <c r="F8" s="144"/>
      <c r="G8" s="144"/>
      <c r="H8" s="144"/>
    </row>
    <row r="9" spans="2:9" s="1" customFormat="1" ht="13.2">
      <c r="C9" s="3"/>
    </row>
    <row r="10" spans="2:9" s="1" customFormat="1">
      <c r="B10" s="136" t="s">
        <v>107</v>
      </c>
      <c r="C10" s="137"/>
      <c r="D10" s="138"/>
      <c r="E10" s="139"/>
      <c r="F10" s="139"/>
      <c r="G10" s="139"/>
      <c r="H10" s="140"/>
    </row>
    <row r="11" spans="2:9" s="1" customFormat="1">
      <c r="B11" s="15"/>
      <c r="C11" s="16"/>
      <c r="D11" s="5"/>
      <c r="E11" s="6"/>
      <c r="F11" s="6"/>
      <c r="G11" s="7"/>
      <c r="H11" s="8"/>
    </row>
    <row r="12" spans="2:9" s="1" customFormat="1">
      <c r="B12" s="9"/>
      <c r="C12" s="17" t="s">
        <v>4</v>
      </c>
      <c r="D12" s="130" t="s">
        <v>2</v>
      </c>
      <c r="E12" s="126"/>
      <c r="F12" s="126"/>
      <c r="G12" s="18" t="s">
        <v>75</v>
      </c>
      <c r="H12" s="19"/>
      <c r="I12" s="20"/>
    </row>
    <row r="13" spans="2:9" s="1" customFormat="1">
      <c r="B13" s="9"/>
      <c r="C13" s="21" t="s">
        <v>0</v>
      </c>
      <c r="D13" s="127" t="s">
        <v>1</v>
      </c>
      <c r="E13" s="126"/>
      <c r="F13" s="126"/>
      <c r="G13" s="22">
        <v>98966</v>
      </c>
      <c r="H13" s="10"/>
    </row>
    <row r="14" spans="2:9" s="1" customFormat="1">
      <c r="B14" s="9"/>
      <c r="C14" s="21">
        <v>2800</v>
      </c>
      <c r="D14" s="127" t="s">
        <v>10</v>
      </c>
      <c r="E14" s="126"/>
      <c r="F14" s="126"/>
      <c r="G14" s="22">
        <v>46356</v>
      </c>
      <c r="H14" s="10"/>
    </row>
    <row r="15" spans="2:9" s="1" customFormat="1">
      <c r="B15" s="9"/>
      <c r="C15" s="21" t="s">
        <v>14</v>
      </c>
      <c r="D15" s="127" t="s">
        <v>15</v>
      </c>
      <c r="E15" s="126"/>
      <c r="F15" s="126"/>
      <c r="G15" s="22">
        <v>82335</v>
      </c>
      <c r="H15" s="10"/>
    </row>
    <row r="16" spans="2:9" s="1" customFormat="1">
      <c r="B16" s="9"/>
      <c r="C16" s="21" t="s">
        <v>58</v>
      </c>
      <c r="D16" s="127" t="s">
        <v>56</v>
      </c>
      <c r="E16" s="126"/>
      <c r="F16" s="126"/>
      <c r="G16" s="22">
        <v>17788</v>
      </c>
      <c r="H16" s="10"/>
    </row>
    <row r="17" spans="1:12" s="1" customFormat="1">
      <c r="B17" s="9"/>
      <c r="C17" s="23">
        <v>2600</v>
      </c>
      <c r="D17" s="125" t="s">
        <v>68</v>
      </c>
      <c r="E17" s="126"/>
      <c r="F17" s="126"/>
      <c r="G17" s="24">
        <v>890</v>
      </c>
      <c r="H17" s="10"/>
    </row>
    <row r="18" spans="1:12" s="1" customFormat="1">
      <c r="B18" s="9"/>
      <c r="C18" s="4"/>
      <c r="D18" s="127" t="s">
        <v>66</v>
      </c>
      <c r="E18" s="126"/>
      <c r="F18" s="126"/>
      <c r="G18" s="22">
        <v>1765</v>
      </c>
      <c r="H18" s="10"/>
    </row>
    <row r="19" spans="1:12" s="1" customFormat="1">
      <c r="B19" s="9"/>
      <c r="C19" s="21">
        <v>5100</v>
      </c>
      <c r="D19" s="127" t="s">
        <v>69</v>
      </c>
      <c r="E19" s="126"/>
      <c r="F19" s="126"/>
      <c r="G19" s="22">
        <v>1620</v>
      </c>
      <c r="H19" s="10"/>
    </row>
    <row r="20" spans="1:12">
      <c r="B20" s="25"/>
      <c r="C20" s="21">
        <v>2900</v>
      </c>
      <c r="D20" s="127" t="s">
        <v>20</v>
      </c>
      <c r="E20" s="126"/>
      <c r="F20" s="126"/>
      <c r="G20" s="22">
        <v>1642</v>
      </c>
      <c r="H20" s="26"/>
      <c r="I20" s="14"/>
      <c r="J20" s="12"/>
      <c r="K20" s="12"/>
      <c r="L20" s="13"/>
    </row>
    <row r="21" spans="1:12" ht="15" thickBot="1">
      <c r="B21" s="25"/>
      <c r="C21" s="27">
        <v>4600</v>
      </c>
      <c r="D21" s="128" t="s">
        <v>64</v>
      </c>
      <c r="E21" s="129"/>
      <c r="F21" s="129"/>
      <c r="G21" s="28">
        <v>9362</v>
      </c>
      <c r="H21" s="26"/>
      <c r="I21" s="14"/>
      <c r="J21" s="12"/>
      <c r="K21" s="12"/>
      <c r="L21" s="13"/>
    </row>
    <row r="22" spans="1:12" ht="15" thickTop="1">
      <c r="A22" s="20"/>
      <c r="B22" s="15"/>
      <c r="C22" s="145" t="s">
        <v>72</v>
      </c>
      <c r="D22" s="146"/>
      <c r="E22" s="146"/>
      <c r="F22" s="146"/>
      <c r="G22" s="29">
        <f>SUM(G13:G21)</f>
        <v>260724</v>
      </c>
      <c r="H22" s="30"/>
      <c r="I22" s="14"/>
      <c r="J22" s="14"/>
      <c r="K22" s="13"/>
    </row>
    <row r="23" spans="1:12">
      <c r="A23" s="20"/>
      <c r="B23" s="31"/>
      <c r="C23" s="32"/>
      <c r="D23" s="33"/>
      <c r="E23" s="34"/>
      <c r="F23" s="35"/>
      <c r="G23" s="33"/>
      <c r="H23" s="36"/>
    </row>
    <row r="24" spans="1:12">
      <c r="A24" s="20"/>
      <c r="B24" s="20"/>
      <c r="E24" s="38"/>
    </row>
    <row r="25" spans="1:12" s="1" customFormat="1">
      <c r="B25" s="136" t="s">
        <v>108</v>
      </c>
      <c r="C25" s="137"/>
      <c r="D25" s="138"/>
      <c r="E25" s="139"/>
      <c r="F25" s="139"/>
      <c r="G25" s="139"/>
      <c r="H25" s="140"/>
    </row>
    <row r="26" spans="1:12" s="20" customFormat="1">
      <c r="B26" s="15"/>
      <c r="C26" s="16"/>
      <c r="D26" s="16"/>
      <c r="E26" s="16"/>
      <c r="F26" s="16"/>
      <c r="H26" s="19"/>
    </row>
    <row r="27" spans="1:12" s="1" customFormat="1">
      <c r="B27" s="9"/>
      <c r="C27" s="17" t="s">
        <v>4</v>
      </c>
      <c r="D27" s="130" t="s">
        <v>2</v>
      </c>
      <c r="E27" s="126"/>
      <c r="F27" s="126"/>
      <c r="G27" s="18" t="s">
        <v>75</v>
      </c>
      <c r="H27" s="19"/>
      <c r="I27" s="20"/>
    </row>
    <row r="28" spans="1:12" s="1" customFormat="1">
      <c r="B28" s="15"/>
      <c r="C28" s="21">
        <v>1300</v>
      </c>
      <c r="D28" s="127" t="s">
        <v>24</v>
      </c>
      <c r="E28" s="126"/>
      <c r="F28" s="126"/>
      <c r="G28" s="22">
        <v>2367</v>
      </c>
      <c r="H28" s="8"/>
    </row>
    <row r="29" spans="1:12">
      <c r="A29" s="20"/>
      <c r="B29" s="15"/>
      <c r="C29" s="21">
        <v>1400</v>
      </c>
      <c r="D29" s="127" t="s">
        <v>22</v>
      </c>
      <c r="E29" s="126"/>
      <c r="F29" s="126"/>
      <c r="G29" s="22">
        <v>8942</v>
      </c>
      <c r="H29" s="40"/>
    </row>
    <row r="30" spans="1:12">
      <c r="A30" s="20"/>
      <c r="B30" s="15"/>
      <c r="C30" s="21">
        <v>6000</v>
      </c>
      <c r="D30" s="127" t="s">
        <v>29</v>
      </c>
      <c r="E30" s="126"/>
      <c r="F30" s="126"/>
      <c r="G30" s="41">
        <v>16454</v>
      </c>
      <c r="H30" s="40"/>
    </row>
    <row r="31" spans="1:12">
      <c r="A31" s="20"/>
      <c r="B31" s="15"/>
      <c r="C31" s="21">
        <v>6300</v>
      </c>
      <c r="D31" s="127" t="s">
        <v>26</v>
      </c>
      <c r="E31" s="126"/>
      <c r="F31" s="126"/>
      <c r="G31" s="22">
        <v>25465</v>
      </c>
      <c r="H31" s="40"/>
    </row>
    <row r="32" spans="1:12">
      <c r="A32" s="20"/>
      <c r="B32" s="15"/>
      <c r="C32" s="21"/>
      <c r="D32" s="127" t="s">
        <v>45</v>
      </c>
      <c r="E32" s="126"/>
      <c r="F32" s="126"/>
      <c r="G32" s="22">
        <v>20889</v>
      </c>
      <c r="H32" s="40"/>
    </row>
    <row r="33" spans="1:15">
      <c r="A33" s="20"/>
      <c r="B33" s="15"/>
      <c r="C33" s="21">
        <v>7000</v>
      </c>
      <c r="D33" s="127" t="s">
        <v>44</v>
      </c>
      <c r="E33" s="126"/>
      <c r="F33" s="126"/>
      <c r="G33" s="22">
        <v>27513</v>
      </c>
      <c r="H33" s="40"/>
    </row>
    <row r="34" spans="1:15">
      <c r="B34" s="15"/>
      <c r="C34" s="21">
        <v>7100</v>
      </c>
      <c r="D34" s="127" t="s">
        <v>43</v>
      </c>
      <c r="E34" s="126"/>
      <c r="F34" s="126"/>
      <c r="G34" s="22">
        <v>15223</v>
      </c>
      <c r="H34" s="30"/>
      <c r="I34" s="14"/>
      <c r="J34" s="14"/>
    </row>
    <row r="35" spans="1:15" ht="15" thickBot="1">
      <c r="B35" s="15"/>
      <c r="C35" s="27">
        <v>7200</v>
      </c>
      <c r="D35" s="128" t="s">
        <v>17</v>
      </c>
      <c r="E35" s="129"/>
      <c r="F35" s="129"/>
      <c r="G35" s="28">
        <v>34444</v>
      </c>
      <c r="H35" s="30"/>
      <c r="I35" s="14"/>
      <c r="J35" s="14"/>
    </row>
    <row r="36" spans="1:15" ht="15" thickTop="1">
      <c r="B36" s="15"/>
      <c r="C36" s="145" t="s">
        <v>73</v>
      </c>
      <c r="D36" s="146"/>
      <c r="E36" s="146"/>
      <c r="F36" s="146"/>
      <c r="G36" s="29">
        <f>SUM(G28:G35)</f>
        <v>151297</v>
      </c>
      <c r="H36" s="30"/>
      <c r="I36" s="14"/>
      <c r="J36" s="14"/>
    </row>
    <row r="37" spans="1:15">
      <c r="B37" s="31"/>
      <c r="C37" s="33"/>
      <c r="D37" s="33"/>
      <c r="E37" s="33"/>
      <c r="F37" s="33"/>
      <c r="G37" s="33"/>
      <c r="H37" s="42"/>
      <c r="I37" s="14"/>
      <c r="J37" s="14"/>
    </row>
    <row r="38" spans="1:15" s="20" customFormat="1"/>
    <row r="39" spans="1:15" s="1" customFormat="1">
      <c r="B39" s="136" t="s">
        <v>101</v>
      </c>
      <c r="C39" s="137"/>
      <c r="D39" s="138"/>
      <c r="E39" s="139"/>
      <c r="F39" s="139"/>
      <c r="G39" s="139"/>
      <c r="H39" s="140"/>
      <c r="I39" s="2"/>
    </row>
    <row r="40" spans="1:15" s="1" customFormat="1">
      <c r="B40" s="15"/>
      <c r="C40" s="16"/>
      <c r="D40" s="16"/>
      <c r="E40" s="16"/>
      <c r="F40" s="16"/>
      <c r="G40" s="16"/>
      <c r="H40" s="11"/>
      <c r="I40" s="2"/>
    </row>
    <row r="41" spans="1:15" s="1" customFormat="1">
      <c r="B41" s="15"/>
      <c r="C41" s="130"/>
      <c r="D41" s="126"/>
      <c r="E41" s="18" t="s">
        <v>102</v>
      </c>
      <c r="F41" s="43" t="s">
        <v>103</v>
      </c>
      <c r="G41" s="18" t="s">
        <v>100</v>
      </c>
      <c r="H41" s="11"/>
      <c r="I41" s="2"/>
    </row>
    <row r="42" spans="1:15" s="1" customFormat="1">
      <c r="B42" s="15"/>
      <c r="C42" s="126" t="s">
        <v>110</v>
      </c>
      <c r="D42" s="126"/>
      <c r="E42" s="44">
        <f>G22</f>
        <v>260724</v>
      </c>
      <c r="F42" s="53"/>
      <c r="G42" s="45">
        <f>F42/E42</f>
        <v>0</v>
      </c>
      <c r="H42" s="11"/>
      <c r="I42" s="2"/>
    </row>
    <row r="43" spans="1:15" s="1" customFormat="1" ht="15.75" customHeight="1" thickBot="1">
      <c r="B43" s="15"/>
      <c r="C43" s="129" t="s">
        <v>111</v>
      </c>
      <c r="D43" s="129"/>
      <c r="E43" s="54">
        <f>G36</f>
        <v>151297</v>
      </c>
      <c r="F43" s="55"/>
      <c r="G43" s="56">
        <f>F43/E43</f>
        <v>0</v>
      </c>
      <c r="H43" s="11"/>
      <c r="I43" s="2"/>
    </row>
    <row r="44" spans="1:15" s="1" customFormat="1" ht="15.75" customHeight="1" thickTop="1">
      <c r="B44" s="15"/>
      <c r="C44" s="131" t="s">
        <v>106</v>
      </c>
      <c r="D44" s="132"/>
      <c r="E44" s="46">
        <f>SUM(E42:E43)</f>
        <v>412021</v>
      </c>
      <c r="F44" s="47">
        <f>SUM(F42:F43)</f>
        <v>0</v>
      </c>
      <c r="G44" s="48"/>
      <c r="H44" s="11"/>
      <c r="I44" s="2" t="str">
        <f>IF(F44&gt;95000,"&lt;&lt; Uw inschrijfbedrag overschrijdt het beschikbare budget!","")</f>
        <v/>
      </c>
    </row>
    <row r="45" spans="1:15" s="20" customFormat="1">
      <c r="B45" s="31"/>
      <c r="C45" s="49"/>
      <c r="D45" s="49"/>
      <c r="E45" s="50"/>
      <c r="F45" s="49"/>
      <c r="G45" s="49"/>
      <c r="H45" s="51"/>
    </row>
    <row r="46" spans="1:15" s="20" customFormat="1" ht="15" thickBot="1"/>
    <row r="47" spans="1:15" s="1" customFormat="1" ht="15.6" thickTop="1" thickBot="1">
      <c r="B47" s="163" t="s">
        <v>117</v>
      </c>
      <c r="C47" s="164"/>
      <c r="D47" s="165"/>
      <c r="E47" s="166"/>
      <c r="F47" s="166"/>
      <c r="G47" s="166"/>
      <c r="H47" s="167"/>
      <c r="I47" s="2"/>
      <c r="J47"/>
      <c r="K47"/>
      <c r="L47"/>
      <c r="M47"/>
      <c r="N47"/>
      <c r="O47"/>
    </row>
    <row r="48" spans="1:15" s="1" customFormat="1" ht="15" thickTop="1">
      <c r="B48" s="157"/>
      <c r="C48" s="16"/>
      <c r="D48" s="16"/>
      <c r="E48" s="16"/>
      <c r="F48" s="16"/>
      <c r="G48" s="16"/>
      <c r="H48" s="158"/>
      <c r="I48" s="2"/>
    </row>
    <row r="49" spans="2:9" s="1" customFormat="1">
      <c r="B49" s="157"/>
      <c r="C49" s="168" t="s">
        <v>127</v>
      </c>
      <c r="D49" s="169"/>
      <c r="E49" s="172"/>
      <c r="F49" s="170" t="s">
        <v>100</v>
      </c>
      <c r="G49" s="171"/>
      <c r="H49" s="158"/>
      <c r="I49" s="2"/>
    </row>
    <row r="50" spans="2:9" s="1" customFormat="1">
      <c r="B50" s="157"/>
      <c r="C50" s="155" t="s">
        <v>118</v>
      </c>
      <c r="D50" s="156"/>
      <c r="E50" s="173"/>
      <c r="F50" s="53"/>
      <c r="G50" s="45"/>
      <c r="H50" s="158"/>
      <c r="I50" s="2"/>
    </row>
    <row r="51" spans="2:9" s="1" customFormat="1" ht="15.75" customHeight="1">
      <c r="B51" s="157"/>
      <c r="C51" s="155" t="s">
        <v>119</v>
      </c>
      <c r="D51" s="156"/>
      <c r="E51" s="173"/>
      <c r="F51" s="53"/>
      <c r="G51" s="45"/>
      <c r="H51" s="158"/>
      <c r="I51" s="2"/>
    </row>
    <row r="52" spans="2:9" s="1" customFormat="1" ht="15.75" customHeight="1">
      <c r="B52" s="157"/>
      <c r="C52" s="16"/>
      <c r="D52" s="16"/>
      <c r="E52" s="16"/>
      <c r="F52" s="16"/>
      <c r="G52" s="16"/>
      <c r="H52" s="158"/>
      <c r="I52" s="2" t="str">
        <f>IF(F52&gt;95000,"&lt;&lt; Uw inschrijfbedrag overschrijdt het beschikbare budget!","")</f>
        <v/>
      </c>
    </row>
    <row r="53" spans="2:9" s="1" customFormat="1" ht="15.75" customHeight="1">
      <c r="B53" s="157"/>
      <c r="C53" s="168" t="s">
        <v>121</v>
      </c>
      <c r="D53" s="169"/>
      <c r="E53" s="172"/>
      <c r="F53" s="170" t="s">
        <v>122</v>
      </c>
      <c r="G53" s="171"/>
      <c r="H53" s="158"/>
      <c r="I53" s="2"/>
    </row>
    <row r="54" spans="2:9" s="1" customFormat="1" ht="15.75" customHeight="1">
      <c r="B54" s="157"/>
      <c r="C54" s="152" t="s">
        <v>123</v>
      </c>
      <c r="D54" s="154"/>
      <c r="E54" s="173"/>
      <c r="F54" s="174">
        <v>1</v>
      </c>
      <c r="G54" s="45"/>
      <c r="H54" s="158"/>
      <c r="I54" s="2"/>
    </row>
    <row r="55" spans="2:9" s="1" customFormat="1" ht="15.75" customHeight="1">
      <c r="B55" s="157"/>
      <c r="C55" s="152" t="s">
        <v>126</v>
      </c>
      <c r="D55" s="154"/>
      <c r="E55" s="173"/>
      <c r="F55" s="153"/>
      <c r="G55" s="45"/>
      <c r="H55" s="158"/>
      <c r="I55" s="2"/>
    </row>
    <row r="56" spans="2:9" s="1" customFormat="1" ht="15.75" customHeight="1">
      <c r="B56" s="157"/>
      <c r="C56" s="152" t="s">
        <v>124</v>
      </c>
      <c r="D56" s="154"/>
      <c r="E56" s="173"/>
      <c r="F56" s="153"/>
      <c r="G56" s="45"/>
      <c r="H56" s="158"/>
      <c r="I56" s="2"/>
    </row>
    <row r="57" spans="2:9" s="1" customFormat="1" ht="15.75" customHeight="1">
      <c r="B57" s="157"/>
      <c r="C57" s="152" t="s">
        <v>125</v>
      </c>
      <c r="D57" s="154"/>
      <c r="E57" s="173"/>
      <c r="F57" s="153"/>
      <c r="G57" s="45"/>
      <c r="H57" s="158"/>
      <c r="I57" s="2"/>
    </row>
    <row r="58" spans="2:9" s="1" customFormat="1" ht="15.75" customHeight="1">
      <c r="B58" s="157"/>
      <c r="C58" s="16"/>
      <c r="D58" s="16"/>
      <c r="E58" s="16"/>
      <c r="F58" s="16"/>
      <c r="G58" s="16"/>
      <c r="H58" s="158"/>
      <c r="I58" s="2"/>
    </row>
    <row r="59" spans="2:9" s="1" customFormat="1" ht="15.75" customHeight="1">
      <c r="B59" s="157"/>
      <c r="C59" s="168" t="s">
        <v>128</v>
      </c>
      <c r="D59" s="169"/>
      <c r="E59" s="172"/>
      <c r="F59" s="170" t="s">
        <v>100</v>
      </c>
      <c r="G59" s="171"/>
      <c r="H59" s="158"/>
      <c r="I59" s="2"/>
    </row>
    <row r="60" spans="2:9" s="1" customFormat="1" ht="15.75" customHeight="1">
      <c r="B60" s="157"/>
      <c r="C60" s="155" t="s">
        <v>120</v>
      </c>
      <c r="D60" s="156"/>
      <c r="E60" s="173"/>
      <c r="F60" s="53"/>
      <c r="G60" s="45"/>
      <c r="H60" s="158"/>
      <c r="I60" s="2" t="str">
        <f>IF(F60&gt;95000,"&lt;&lt; Uw inschrijfbedrag overschrijdt het beschikbare budget!","")</f>
        <v/>
      </c>
    </row>
    <row r="61" spans="2:9" s="20" customFormat="1" ht="15" thickBot="1">
      <c r="B61" s="159"/>
      <c r="C61" s="160"/>
      <c r="D61" s="160"/>
      <c r="E61" s="161"/>
      <c r="F61" s="160"/>
      <c r="G61" s="160"/>
      <c r="H61" s="162"/>
    </row>
    <row r="62" spans="2:9" s="20" customFormat="1" ht="15" thickTop="1"/>
    <row r="63" spans="2:9" s="20" customFormat="1"/>
    <row r="64" spans="2:9" s="20" customFormat="1"/>
    <row r="65" s="20" customFormat="1"/>
  </sheetData>
  <sheetProtection algorithmName="SHA-512" hashValue="YrSrjSe3a+/rlWUog3/bAWv3E3Jsn6gd/kyv+anB/EvOmAJatPsxpa3+ehlMOq5PW8Dojf6uwMIULjEeVR80lg==" saltValue="WB2SL0v58qzKOsBEZrRaaQ==" spinCount="100000" sheet="1" objects="1" scenarios="1"/>
  <mergeCells count="43">
    <mergeCell ref="C60:E60"/>
    <mergeCell ref="C59:E59"/>
    <mergeCell ref="C54:E54"/>
    <mergeCell ref="C55:E55"/>
    <mergeCell ref="C56:E56"/>
    <mergeCell ref="C57:E57"/>
    <mergeCell ref="C50:E50"/>
    <mergeCell ref="C51:E51"/>
    <mergeCell ref="C49:E49"/>
    <mergeCell ref="C53:E53"/>
    <mergeCell ref="B47:H47"/>
    <mergeCell ref="C43:D43"/>
    <mergeCell ref="C42:D42"/>
    <mergeCell ref="D33:F33"/>
    <mergeCell ref="D34:F34"/>
    <mergeCell ref="D35:F35"/>
    <mergeCell ref="C36:F36"/>
    <mergeCell ref="C44:D44"/>
    <mergeCell ref="B2:H2"/>
    <mergeCell ref="C41:D41"/>
    <mergeCell ref="B10:H10"/>
    <mergeCell ref="B25:H25"/>
    <mergeCell ref="B6:H6"/>
    <mergeCell ref="B39:H39"/>
    <mergeCell ref="B4:H4"/>
    <mergeCell ref="B8:H8"/>
    <mergeCell ref="C22:F22"/>
    <mergeCell ref="D27:F27"/>
    <mergeCell ref="D28:F28"/>
    <mergeCell ref="D29:F29"/>
    <mergeCell ref="D30:F30"/>
    <mergeCell ref="D31:F31"/>
    <mergeCell ref="D32:F32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</mergeCells>
  <phoneticPr fontId="4" type="noConversion"/>
  <conditionalFormatting sqref="F44">
    <cfRule type="cellIs" dxfId="5" priority="6" operator="greaterThan">
      <formula>95000</formula>
    </cfRule>
  </conditionalFormatting>
  <conditionalFormatting sqref="I44">
    <cfRule type="expression" dxfId="4" priority="5">
      <formula>$F$44&gt;95000</formula>
    </cfRule>
  </conditionalFormatting>
  <conditionalFormatting sqref="I52:I58">
    <cfRule type="expression" dxfId="2" priority="3">
      <formula>$F$44&gt;95000</formula>
    </cfRule>
  </conditionalFormatting>
  <conditionalFormatting sqref="I60">
    <cfRule type="expression" dxfId="1" priority="2">
      <formula>$F$44&gt;95000</formula>
    </cfRule>
  </conditionalFormatting>
  <conditionalFormatting sqref="I59">
    <cfRule type="expression" dxfId="0" priority="1">
      <formula>$F$44&gt;95000</formula>
    </cfRule>
  </conditionalFormatting>
  <pageMargins left="0.51181102362204722" right="0.51181102362204722" top="0.94488188976377963" bottom="0.35433070866141736" header="0.31496062992125984" footer="0.31496062992125984"/>
  <pageSetup paperSize="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4"/>
  <sheetViews>
    <sheetView showGridLines="0" zoomScaleNormal="100" workbookViewId="0"/>
  </sheetViews>
  <sheetFormatPr defaultColWidth="8.88671875" defaultRowHeight="14.4"/>
  <cols>
    <col min="1" max="1" width="2.6640625" style="14" customWidth="1"/>
    <col min="2" max="2" width="10.6640625" style="52" customWidth="1"/>
    <col min="3" max="3" width="15.6640625" style="37" customWidth="1"/>
    <col min="4" max="5" width="30.6640625" style="14" customWidth="1"/>
    <col min="6" max="6" width="30.6640625" style="39" customWidth="1"/>
    <col min="7" max="7" width="30.6640625" style="14" customWidth="1"/>
    <col min="8" max="9" width="15.6640625" style="12" customWidth="1"/>
    <col min="10" max="10" width="30.6640625" style="13" customWidth="1"/>
    <col min="11" max="16384" width="8.88671875" style="14"/>
  </cols>
  <sheetData>
    <row r="2" spans="2:10" ht="17.399999999999999">
      <c r="B2" s="133" t="s">
        <v>109</v>
      </c>
      <c r="C2" s="134"/>
      <c r="D2" s="134"/>
      <c r="E2" s="134"/>
      <c r="F2" s="134"/>
      <c r="G2" s="135"/>
      <c r="H2" s="135"/>
      <c r="I2" s="135"/>
      <c r="J2" s="135"/>
    </row>
    <row r="4" spans="2:10" ht="17.399999999999999">
      <c r="B4" s="133" t="s">
        <v>105</v>
      </c>
      <c r="C4" s="134"/>
      <c r="D4" s="134"/>
      <c r="E4" s="134"/>
      <c r="F4" s="134"/>
      <c r="G4" s="135"/>
      <c r="H4" s="135"/>
      <c r="I4" s="135"/>
      <c r="J4" s="135"/>
    </row>
    <row r="6" spans="2:10" s="59" customFormat="1" ht="28.8">
      <c r="B6" s="57" t="s">
        <v>30</v>
      </c>
      <c r="C6" s="57" t="s">
        <v>4</v>
      </c>
      <c r="D6" s="57" t="s">
        <v>2</v>
      </c>
      <c r="E6" s="57" t="s">
        <v>3</v>
      </c>
      <c r="F6" s="57" t="s">
        <v>5</v>
      </c>
      <c r="G6" s="57" t="s">
        <v>61</v>
      </c>
      <c r="H6" s="58" t="s">
        <v>75</v>
      </c>
      <c r="I6" s="58" t="s">
        <v>76</v>
      </c>
      <c r="J6" s="57" t="s">
        <v>36</v>
      </c>
    </row>
    <row r="7" spans="2:10">
      <c r="B7" s="60" t="s">
        <v>31</v>
      </c>
      <c r="C7" s="61" t="s">
        <v>0</v>
      </c>
      <c r="D7" s="62" t="s">
        <v>1</v>
      </c>
      <c r="E7" s="63" t="s">
        <v>6</v>
      </c>
      <c r="F7" s="64" t="s">
        <v>7</v>
      </c>
      <c r="G7" s="63" t="s">
        <v>37</v>
      </c>
      <c r="H7" s="65">
        <v>98966</v>
      </c>
      <c r="I7" s="65">
        <v>93</v>
      </c>
      <c r="J7" s="64" t="s">
        <v>79</v>
      </c>
    </row>
    <row r="8" spans="2:10" ht="16.2" customHeight="1">
      <c r="B8" s="66"/>
      <c r="C8" s="67"/>
      <c r="D8" s="68"/>
      <c r="E8" s="5"/>
      <c r="F8" s="69"/>
      <c r="G8" s="5" t="s">
        <v>9</v>
      </c>
      <c r="H8" s="70"/>
      <c r="I8" s="70"/>
      <c r="J8" s="69"/>
    </row>
    <row r="9" spans="2:10">
      <c r="B9" s="66"/>
      <c r="C9" s="67"/>
      <c r="D9" s="68"/>
      <c r="E9" s="5"/>
      <c r="F9" s="69"/>
      <c r="G9" s="5" t="s">
        <v>35</v>
      </c>
      <c r="H9" s="70"/>
      <c r="I9" s="70"/>
      <c r="J9" s="69"/>
    </row>
    <row r="10" spans="2:10">
      <c r="B10" s="71"/>
      <c r="C10" s="72"/>
      <c r="D10" s="73"/>
      <c r="E10" s="74"/>
      <c r="F10" s="75"/>
      <c r="G10" s="74" t="s">
        <v>62</v>
      </c>
      <c r="H10" s="76"/>
      <c r="I10" s="76"/>
      <c r="J10" s="75"/>
    </row>
    <row r="11" spans="2:10">
      <c r="B11" s="77" t="s">
        <v>31</v>
      </c>
      <c r="C11" s="62">
        <v>2800</v>
      </c>
      <c r="D11" s="62" t="s">
        <v>10</v>
      </c>
      <c r="E11" s="62" t="s">
        <v>11</v>
      </c>
      <c r="F11" s="64" t="s">
        <v>7</v>
      </c>
      <c r="G11" s="62" t="s">
        <v>12</v>
      </c>
      <c r="H11" s="78">
        <v>46356</v>
      </c>
      <c r="I11" s="78">
        <v>1228</v>
      </c>
      <c r="J11" s="64" t="s">
        <v>88</v>
      </c>
    </row>
    <row r="12" spans="2:10">
      <c r="B12" s="66"/>
      <c r="C12" s="67"/>
      <c r="D12" s="68"/>
      <c r="E12" s="5"/>
      <c r="F12" s="69"/>
      <c r="G12" s="5"/>
      <c r="H12" s="70"/>
      <c r="I12" s="70"/>
      <c r="J12" s="69" t="s">
        <v>96</v>
      </c>
    </row>
    <row r="13" spans="2:10">
      <c r="B13" s="79"/>
      <c r="C13" s="73"/>
      <c r="D13" s="73"/>
      <c r="E13" s="73"/>
      <c r="F13" s="69"/>
      <c r="G13" s="73"/>
      <c r="H13" s="80"/>
      <c r="I13" s="80"/>
      <c r="J13" s="81" t="s">
        <v>80</v>
      </c>
    </row>
    <row r="14" spans="2:10" ht="28.8">
      <c r="B14" s="60" t="s">
        <v>32</v>
      </c>
      <c r="C14" s="61" t="s">
        <v>14</v>
      </c>
      <c r="D14" s="62" t="s">
        <v>15</v>
      </c>
      <c r="E14" s="63" t="s">
        <v>13</v>
      </c>
      <c r="F14" s="64" t="s">
        <v>60</v>
      </c>
      <c r="G14" s="63" t="s">
        <v>12</v>
      </c>
      <c r="H14" s="22">
        <v>82335</v>
      </c>
      <c r="I14" s="22">
        <v>2674</v>
      </c>
      <c r="J14" s="64" t="s">
        <v>93</v>
      </c>
    </row>
    <row r="15" spans="2:10">
      <c r="B15" s="66"/>
      <c r="C15" s="67"/>
      <c r="D15" s="68"/>
      <c r="E15" s="5"/>
      <c r="F15" s="69" t="s">
        <v>71</v>
      </c>
      <c r="G15" s="5" t="s">
        <v>41</v>
      </c>
      <c r="H15" s="22"/>
      <c r="I15" s="22"/>
      <c r="J15" s="69" t="s">
        <v>78</v>
      </c>
    </row>
    <row r="16" spans="2:10">
      <c r="B16" s="66"/>
      <c r="C16" s="67"/>
      <c r="D16" s="68"/>
      <c r="E16" s="5"/>
      <c r="F16" s="69"/>
      <c r="G16" s="5" t="s">
        <v>63</v>
      </c>
      <c r="H16" s="70"/>
      <c r="I16" s="70"/>
      <c r="J16" s="69" t="s">
        <v>94</v>
      </c>
    </row>
    <row r="17" spans="2:10">
      <c r="B17" s="66"/>
      <c r="C17" s="67"/>
      <c r="D17" s="68"/>
      <c r="E17" s="5"/>
      <c r="F17" s="69"/>
      <c r="G17" s="5"/>
      <c r="H17" s="70"/>
      <c r="I17" s="70"/>
      <c r="J17" s="69" t="s">
        <v>90</v>
      </c>
    </row>
    <row r="18" spans="2:10">
      <c r="B18" s="66"/>
      <c r="C18" s="67"/>
      <c r="D18" s="68"/>
      <c r="E18" s="5"/>
      <c r="F18" s="75"/>
      <c r="G18" s="5"/>
      <c r="H18" s="70"/>
      <c r="I18" s="70"/>
      <c r="J18" s="69" t="s">
        <v>81</v>
      </c>
    </row>
    <row r="19" spans="2:10" ht="28.8">
      <c r="B19" s="23" t="s">
        <v>31</v>
      </c>
      <c r="C19" s="21" t="s">
        <v>58</v>
      </c>
      <c r="D19" s="21" t="s">
        <v>56</v>
      </c>
      <c r="E19" s="21" t="s">
        <v>57</v>
      </c>
      <c r="F19" s="75" t="s">
        <v>7</v>
      </c>
      <c r="G19" s="82" t="s">
        <v>59</v>
      </c>
      <c r="H19" s="22">
        <v>17788</v>
      </c>
      <c r="I19" s="22"/>
      <c r="J19" s="82"/>
    </row>
    <row r="20" spans="2:10" s="84" customFormat="1">
      <c r="B20" s="23" t="s">
        <v>31</v>
      </c>
      <c r="C20" s="23">
        <v>2600</v>
      </c>
      <c r="D20" s="23" t="s">
        <v>68</v>
      </c>
      <c r="E20" s="23" t="s">
        <v>19</v>
      </c>
      <c r="F20" s="83"/>
      <c r="G20" s="23" t="s">
        <v>38</v>
      </c>
      <c r="H20" s="24">
        <v>890</v>
      </c>
      <c r="I20" s="24"/>
      <c r="J20" s="83"/>
    </row>
    <row r="21" spans="2:10">
      <c r="B21" s="23" t="s">
        <v>31</v>
      </c>
      <c r="C21" s="21" t="s">
        <v>65</v>
      </c>
      <c r="D21" s="21" t="s">
        <v>66</v>
      </c>
      <c r="E21" s="23" t="s">
        <v>67</v>
      </c>
      <c r="F21" s="82" t="s">
        <v>65</v>
      </c>
      <c r="G21" s="21" t="s">
        <v>74</v>
      </c>
      <c r="H21" s="22">
        <v>1765</v>
      </c>
      <c r="I21" s="22"/>
      <c r="J21" s="82"/>
    </row>
    <row r="22" spans="2:10">
      <c r="B22" s="23" t="s">
        <v>31</v>
      </c>
      <c r="C22" s="21">
        <v>5100</v>
      </c>
      <c r="D22" s="21" t="s">
        <v>69</v>
      </c>
      <c r="E22" s="21"/>
      <c r="F22" s="82"/>
      <c r="G22" s="21" t="s">
        <v>77</v>
      </c>
      <c r="H22" s="22">
        <v>1620</v>
      </c>
      <c r="I22" s="22"/>
      <c r="J22" s="82"/>
    </row>
    <row r="23" spans="2:10">
      <c r="B23" s="23" t="s">
        <v>31</v>
      </c>
      <c r="C23" s="21">
        <v>2900</v>
      </c>
      <c r="D23" s="21" t="s">
        <v>20</v>
      </c>
      <c r="E23" s="21" t="s">
        <v>21</v>
      </c>
      <c r="F23" s="82" t="s">
        <v>42</v>
      </c>
      <c r="G23" s="21" t="s">
        <v>46</v>
      </c>
      <c r="H23" s="22">
        <v>1642</v>
      </c>
      <c r="I23" s="22"/>
      <c r="J23" s="82"/>
    </row>
    <row r="24" spans="2:10" ht="15" thickBot="1">
      <c r="B24" s="85" t="s">
        <v>31</v>
      </c>
      <c r="C24" s="86">
        <v>4600</v>
      </c>
      <c r="D24" s="27" t="s">
        <v>64</v>
      </c>
      <c r="E24" s="87"/>
      <c r="F24" s="88"/>
      <c r="G24" s="87" t="s">
        <v>47</v>
      </c>
      <c r="H24" s="89">
        <v>9362</v>
      </c>
      <c r="I24" s="89"/>
      <c r="J24" s="90" t="s">
        <v>95</v>
      </c>
    </row>
    <row r="25" spans="2:10" s="93" customFormat="1" ht="15" thickTop="1">
      <c r="B25" s="147" t="s">
        <v>72</v>
      </c>
      <c r="C25" s="148"/>
      <c r="D25" s="149"/>
      <c r="E25" s="149"/>
      <c r="F25" s="149"/>
      <c r="G25" s="150"/>
      <c r="H25" s="91">
        <f>H7+H11+H14+H15+H19+H20+H21+H22+H23+H24</f>
        <v>260724</v>
      </c>
      <c r="I25" s="91">
        <f>I7+I11+I14+I15+I19+I20+I21+I22+I23+I24</f>
        <v>3995</v>
      </c>
      <c r="J25" s="92"/>
    </row>
    <row r="26" spans="2:10" s="97" customFormat="1">
      <c r="B26" s="94"/>
      <c r="C26" s="5"/>
      <c r="D26" s="5"/>
      <c r="E26" s="5"/>
      <c r="F26" s="95"/>
      <c r="G26" s="5"/>
      <c r="H26" s="96"/>
      <c r="I26" s="96"/>
      <c r="J26" s="95"/>
    </row>
    <row r="27" spans="2:10" s="59" customFormat="1" ht="28.8">
      <c r="B27" s="57" t="s">
        <v>30</v>
      </c>
      <c r="C27" s="57" t="s">
        <v>4</v>
      </c>
      <c r="D27" s="57" t="s">
        <v>2</v>
      </c>
      <c r="E27" s="57" t="s">
        <v>3</v>
      </c>
      <c r="F27" s="57" t="s">
        <v>5</v>
      </c>
      <c r="G27" s="57" t="s">
        <v>61</v>
      </c>
      <c r="H27" s="58" t="s">
        <v>75</v>
      </c>
      <c r="I27" s="58" t="s">
        <v>76</v>
      </c>
      <c r="J27" s="57" t="s">
        <v>36</v>
      </c>
    </row>
    <row r="28" spans="2:10">
      <c r="B28" s="23" t="s">
        <v>33</v>
      </c>
      <c r="C28" s="21">
        <v>1300</v>
      </c>
      <c r="D28" s="21" t="s">
        <v>24</v>
      </c>
      <c r="E28" s="21" t="s">
        <v>21</v>
      </c>
      <c r="F28" s="82"/>
      <c r="G28" s="21" t="s">
        <v>25</v>
      </c>
      <c r="H28" s="22">
        <v>2367</v>
      </c>
      <c r="I28" s="22">
        <v>17</v>
      </c>
      <c r="J28" s="82"/>
    </row>
    <row r="29" spans="2:10">
      <c r="B29" s="23" t="s">
        <v>33</v>
      </c>
      <c r="C29" s="21">
        <v>1400</v>
      </c>
      <c r="D29" s="21" t="s">
        <v>22</v>
      </c>
      <c r="E29" s="21" t="s">
        <v>23</v>
      </c>
      <c r="F29" s="82"/>
      <c r="G29" s="21" t="s">
        <v>8</v>
      </c>
      <c r="H29" s="22">
        <v>8942</v>
      </c>
      <c r="I29" s="22"/>
      <c r="J29" s="82" t="s">
        <v>82</v>
      </c>
    </row>
    <row r="30" spans="2:10">
      <c r="B30" s="98" t="s">
        <v>33</v>
      </c>
      <c r="C30" s="68">
        <v>6000</v>
      </c>
      <c r="D30" s="68" t="s">
        <v>29</v>
      </c>
      <c r="E30" s="68"/>
      <c r="F30" s="69" t="s">
        <v>55</v>
      </c>
      <c r="G30" s="68" t="s">
        <v>27</v>
      </c>
      <c r="H30" s="41">
        <v>16454</v>
      </c>
      <c r="I30" s="41">
        <v>1494</v>
      </c>
      <c r="J30" s="69" t="s">
        <v>83</v>
      </c>
    </row>
    <row r="31" spans="2:10" ht="45" customHeight="1">
      <c r="B31" s="23" t="s">
        <v>33</v>
      </c>
      <c r="C31" s="21">
        <v>6300</v>
      </c>
      <c r="D31" s="21" t="s">
        <v>26</v>
      </c>
      <c r="E31" s="21" t="s">
        <v>28</v>
      </c>
      <c r="F31" s="82" t="s">
        <v>50</v>
      </c>
      <c r="G31" s="82" t="s">
        <v>49</v>
      </c>
      <c r="H31" s="22">
        <v>25465</v>
      </c>
      <c r="I31" s="22">
        <v>1921</v>
      </c>
      <c r="J31" s="82" t="s">
        <v>84</v>
      </c>
    </row>
    <row r="32" spans="2:10" s="97" customFormat="1">
      <c r="B32" s="23" t="s">
        <v>33</v>
      </c>
      <c r="C32" s="21"/>
      <c r="D32" s="21" t="s">
        <v>45</v>
      </c>
      <c r="E32" s="21"/>
      <c r="F32" s="82" t="s">
        <v>50</v>
      </c>
      <c r="G32" s="21" t="s">
        <v>48</v>
      </c>
      <c r="H32" s="22">
        <v>20889</v>
      </c>
      <c r="I32" s="22"/>
      <c r="J32" s="82"/>
    </row>
    <row r="33" spans="2:10" ht="57.6">
      <c r="B33" s="60" t="s">
        <v>33</v>
      </c>
      <c r="C33" s="61">
        <v>7000</v>
      </c>
      <c r="D33" s="62" t="s">
        <v>44</v>
      </c>
      <c r="E33" s="63" t="s">
        <v>16</v>
      </c>
      <c r="F33" s="64" t="s">
        <v>52</v>
      </c>
      <c r="G33" s="99" t="s">
        <v>40</v>
      </c>
      <c r="H33" s="100">
        <v>27513</v>
      </c>
      <c r="I33" s="100"/>
      <c r="J33" s="64" t="s">
        <v>92</v>
      </c>
    </row>
    <row r="34" spans="2:10">
      <c r="B34" s="66"/>
      <c r="C34" s="67"/>
      <c r="D34" s="68"/>
      <c r="E34" s="5"/>
      <c r="F34" s="69"/>
      <c r="G34" s="5"/>
      <c r="H34" s="70"/>
      <c r="I34" s="70"/>
      <c r="J34" s="69" t="s">
        <v>87</v>
      </c>
    </row>
    <row r="35" spans="2:10">
      <c r="B35" s="71"/>
      <c r="C35" s="72"/>
      <c r="D35" s="73"/>
      <c r="E35" s="74"/>
      <c r="F35" s="75"/>
      <c r="G35" s="74"/>
      <c r="H35" s="76"/>
      <c r="I35" s="76"/>
      <c r="J35" s="75" t="s">
        <v>85</v>
      </c>
    </row>
    <row r="36" spans="2:10" s="97" customFormat="1">
      <c r="B36" s="23" t="s">
        <v>33</v>
      </c>
      <c r="C36" s="21">
        <v>7100</v>
      </c>
      <c r="D36" s="21" t="s">
        <v>43</v>
      </c>
      <c r="E36" s="21"/>
      <c r="F36" s="82"/>
      <c r="G36" s="21" t="s">
        <v>48</v>
      </c>
      <c r="H36" s="22">
        <v>15223</v>
      </c>
      <c r="I36" s="22"/>
      <c r="J36" s="82"/>
    </row>
    <row r="37" spans="2:10" ht="28.8">
      <c r="B37" s="98" t="s">
        <v>33</v>
      </c>
      <c r="C37" s="68">
        <v>7200</v>
      </c>
      <c r="D37" s="68" t="s">
        <v>17</v>
      </c>
      <c r="E37" s="68" t="s">
        <v>18</v>
      </c>
      <c r="F37" s="95" t="s">
        <v>51</v>
      </c>
      <c r="G37" s="101" t="s">
        <v>39</v>
      </c>
      <c r="H37" s="41">
        <v>34444</v>
      </c>
      <c r="I37" s="41"/>
      <c r="J37" s="69" t="s">
        <v>91</v>
      </c>
    </row>
    <row r="38" spans="2:10">
      <c r="B38" s="98"/>
      <c r="C38" s="68"/>
      <c r="D38" s="68"/>
      <c r="E38" s="68"/>
      <c r="F38" s="95"/>
      <c r="G38" s="67"/>
      <c r="H38" s="41"/>
      <c r="I38" s="41"/>
      <c r="J38" s="69" t="s">
        <v>89</v>
      </c>
    </row>
    <row r="39" spans="2:10">
      <c r="B39" s="79"/>
      <c r="C39" s="73"/>
      <c r="D39" s="73"/>
      <c r="E39" s="73"/>
      <c r="F39" s="102"/>
      <c r="G39" s="72"/>
      <c r="H39" s="80"/>
      <c r="I39" s="80"/>
      <c r="J39" s="69" t="s">
        <v>86</v>
      </c>
    </row>
    <row r="40" spans="2:10" s="108" customFormat="1">
      <c r="B40" s="103" t="s">
        <v>33</v>
      </c>
      <c r="C40" s="104" t="s">
        <v>114</v>
      </c>
      <c r="D40" s="103" t="s">
        <v>34</v>
      </c>
      <c r="E40" s="103"/>
      <c r="F40" s="105" t="s">
        <v>116</v>
      </c>
      <c r="G40" s="105" t="s">
        <v>53</v>
      </c>
      <c r="H40" s="106">
        <v>27500</v>
      </c>
      <c r="I40" s="106"/>
      <c r="J40" s="107" t="s">
        <v>97</v>
      </c>
    </row>
    <row r="41" spans="2:10" s="108" customFormat="1">
      <c r="B41" s="109"/>
      <c r="C41" s="110"/>
      <c r="D41" s="109"/>
      <c r="E41" s="109"/>
      <c r="F41" s="111"/>
      <c r="G41" s="112"/>
      <c r="H41" s="113"/>
      <c r="I41" s="113"/>
      <c r="J41" s="114" t="s">
        <v>99</v>
      </c>
    </row>
    <row r="42" spans="2:10" s="108" customFormat="1">
      <c r="B42" s="115"/>
      <c r="C42" s="116"/>
      <c r="D42" s="115"/>
      <c r="E42" s="115"/>
      <c r="F42" s="117"/>
      <c r="G42" s="118"/>
      <c r="H42" s="119"/>
      <c r="I42" s="119"/>
      <c r="J42" s="120" t="s">
        <v>98</v>
      </c>
    </row>
    <row r="43" spans="2:10" s="108" customFormat="1" ht="15" thickBot="1">
      <c r="B43" s="121" t="s">
        <v>33</v>
      </c>
      <c r="C43" s="121"/>
      <c r="D43" s="121" t="s">
        <v>115</v>
      </c>
      <c r="E43" s="121"/>
      <c r="F43" s="122" t="s">
        <v>70</v>
      </c>
      <c r="G43" s="121" t="s">
        <v>54</v>
      </c>
      <c r="H43" s="123">
        <v>873</v>
      </c>
      <c r="I43" s="124"/>
      <c r="J43" s="122"/>
    </row>
    <row r="44" spans="2:10" s="93" customFormat="1" ht="15" thickTop="1">
      <c r="B44" s="151" t="s">
        <v>73</v>
      </c>
      <c r="C44" s="148"/>
      <c r="D44" s="149"/>
      <c r="E44" s="149"/>
      <c r="F44" s="149"/>
      <c r="G44" s="150"/>
      <c r="H44" s="91">
        <f>H28+H29+H30+H31+H32+H33+H36+H37+H40+H43</f>
        <v>179670</v>
      </c>
      <c r="I44" s="91">
        <f>I28+I29+I30+I31+I32+I33+I36+I37+I40+I43</f>
        <v>3432</v>
      </c>
      <c r="J44" s="92"/>
    </row>
  </sheetData>
  <sheetProtection algorithmName="SHA-512" hashValue="wpsLQe8OPFhjUIprz5Rn4rS+iz3oLJi4p6foGHBBoAd2902gIj+3Iv03S8X1ClA1VFzfgMf1SGxg0+pC8w16aA==" saltValue="QkZXb92Siv8rHU4ahUXnVQ==" spinCount="100000" sheet="1" objects="1" scenarios="1" formatCells="0" formatColumns="0" formatRows="0"/>
  <mergeCells count="4">
    <mergeCell ref="B2:J2"/>
    <mergeCell ref="B4:J4"/>
    <mergeCell ref="B25:G25"/>
    <mergeCell ref="B44:G44"/>
  </mergeCells>
  <pageMargins left="0.51181102362204722" right="0.51181102362204722" top="0.94488188976377963" bottom="0.35433070866141736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Tarievenblad</vt:lpstr>
      <vt:lpstr>Toelichting gebouwen VU</vt:lpstr>
      <vt:lpstr>Tarievenblad!Print_Area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Vesters, A.O.M.</dc:creator>
  <cp:lastModifiedBy>Bianca Holla</cp:lastModifiedBy>
  <cp:lastPrinted>2021-08-17T07:25:02Z</cp:lastPrinted>
  <dcterms:created xsi:type="dcterms:W3CDTF">2016-04-20T09:28:00Z</dcterms:created>
  <dcterms:modified xsi:type="dcterms:W3CDTF">2021-10-22T08:52:25Z</dcterms:modified>
</cp:coreProperties>
</file>