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VDHAABFPS01\CompendaArchief$\CRMAlphaAdviesBureauDB\Archief\00026000\"/>
    </mc:Choice>
  </mc:AlternateContent>
  <xr:revisionPtr revIDLastSave="0" documentId="13_ncr:1_{EB4EA528-B964-4198-B697-959B6FCA3526}" xr6:coauthVersionLast="47" xr6:coauthVersionMax="47" xr10:uidLastSave="{00000000-0000-0000-0000-000000000000}"/>
  <bookViews>
    <workbookView xWindow="-120" yWindow="-120" windowWidth="29040" windowHeight="15840" tabRatio="876" activeTab="1" xr2:uid="{00000000-000D-0000-FFFF-FFFF00000000}"/>
  </bookViews>
  <sheets>
    <sheet name="Basisgegevens" sheetId="2" r:id="rId1"/>
    <sheet name="Totaalblad " sheetId="3" r:id="rId2"/>
    <sheet name="Prijzenblad Multifunctionals" sheetId="5" r:id="rId3"/>
    <sheet name="Prijzenblad verbruiksgoederen" sheetId="6" r:id="rId4"/>
  </sheets>
  <externalReferences>
    <externalReference r:id="rId5"/>
  </externalReferences>
  <definedNames>
    <definedName name="bestekcontract" localSheetId="0">[1]verzamelblad!$A$2</definedName>
    <definedName name="bestekcontract">#REF!</definedName>
    <definedName name="besteknr" localSheetId="0">[1]verzamelblad!$A$3</definedName>
    <definedName name="besteknr">#REF!</definedName>
    <definedName name="directtoezicht">[1]uurtariefopbouw!$D$26</definedName>
    <definedName name="offertetarief">[1]uurtariefopbouw!$E$37</definedName>
    <definedName name="opdrachtgever">Basisgegevens!$B$4</definedName>
    <definedName name="opdrachtnemer">Basisgegevens!$B$15</definedName>
    <definedName name="opdrachtnemerplaats">Basisgegevens!$B$16</definedName>
    <definedName name="plaatsopdrnmr">Basisgegevens!$B$16</definedName>
    <definedName name="Print_Area" localSheetId="0">Basisgegevens!$A$1:$B$28</definedName>
    <definedName name="regietarief">[1]uurtariefopbouw!$G$37</definedName>
    <definedName name="spectarief">[1]uurtariefopbouw!$I$37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8" i="5" l="1"/>
  <c r="H17" i="5"/>
  <c r="E28" i="5"/>
  <c r="E17" i="5"/>
  <c r="E16" i="6"/>
  <c r="D42" i="6"/>
  <c r="D15" i="6"/>
  <c r="C29" i="3"/>
  <c r="D29" i="3" s="1"/>
  <c r="E31" i="6"/>
  <c r="E32" i="6"/>
  <c r="E33" i="6"/>
  <c r="E34" i="6"/>
  <c r="E35" i="6"/>
  <c r="E36" i="6"/>
  <c r="E37" i="6"/>
  <c r="E38" i="6"/>
  <c r="E39" i="6"/>
  <c r="E40" i="6"/>
  <c r="E41" i="6"/>
  <c r="E42" i="6"/>
  <c r="E43" i="6"/>
  <c r="E17" i="6"/>
  <c r="E18" i="6"/>
  <c r="E19" i="6"/>
  <c r="E20" i="6"/>
  <c r="E21" i="6"/>
  <c r="E22" i="6"/>
  <c r="E23" i="6"/>
  <c r="E24" i="6"/>
  <c r="E25" i="6"/>
  <c r="E26" i="6"/>
  <c r="E27" i="6"/>
  <c r="E28" i="6"/>
  <c r="E29" i="6"/>
  <c r="E15" i="6"/>
  <c r="B28" i="5"/>
  <c r="D29" i="6" l="1"/>
  <c r="B17" i="5"/>
  <c r="C25" i="3" l="1"/>
  <c r="D25" i="3" s="1"/>
  <c r="C44" i="6" l="1"/>
  <c r="B44" i="6"/>
  <c r="D16" i="6"/>
  <c r="D17" i="6"/>
  <c r="D18" i="6"/>
  <c r="D19" i="6"/>
  <c r="D20" i="6"/>
  <c r="D21" i="6"/>
  <c r="D22" i="6"/>
  <c r="D23" i="6"/>
  <c r="D24" i="6"/>
  <c r="D25" i="6"/>
  <c r="D26" i="6"/>
  <c r="D27" i="6"/>
  <c r="D28" i="6"/>
  <c r="D31" i="6"/>
  <c r="D32" i="6"/>
  <c r="D33" i="6"/>
  <c r="D34" i="6"/>
  <c r="D35" i="6"/>
  <c r="D36" i="6"/>
  <c r="D37" i="6"/>
  <c r="D38" i="6"/>
  <c r="D39" i="6"/>
  <c r="D40" i="6"/>
  <c r="D41" i="6"/>
  <c r="D43" i="6"/>
  <c r="D44" i="6" l="1"/>
  <c r="C21" i="3" s="1"/>
  <c r="D21" i="3" s="1"/>
  <c r="C16" i="3"/>
  <c r="D16" i="3" s="1"/>
  <c r="C17" i="3"/>
  <c r="D17" i="3" s="1"/>
  <c r="C11" i="3"/>
  <c r="D11" i="3" s="1"/>
  <c r="C15" i="3"/>
  <c r="D15" i="3" s="1"/>
  <c r="C10" i="3"/>
  <c r="D10" i="3" s="1"/>
  <c r="D30" i="3" l="1"/>
  <c r="C9" i="3"/>
  <c r="D9" i="3" s="1"/>
</calcChain>
</file>

<file path=xl/sharedStrings.xml><?xml version="1.0" encoding="utf-8"?>
<sst xmlns="http://schemas.openxmlformats.org/spreadsheetml/2006/main" count="182" uniqueCount="116">
  <si>
    <t>Naam opdrachtgever</t>
  </si>
  <si>
    <t>Vestigingsplaats opdrachtgever</t>
  </si>
  <si>
    <t>Kvk-nummer</t>
  </si>
  <si>
    <t>Naam tekenbevoegde opdrachtgever voor contract</t>
  </si>
  <si>
    <t>Functie</t>
  </si>
  <si>
    <t>Naam adviesbureau</t>
  </si>
  <si>
    <t>Alpha Adviesbureau</t>
  </si>
  <si>
    <t>Contactpersonen</t>
  </si>
  <si>
    <t>Telefoonummer contactpersonen</t>
  </si>
  <si>
    <t>E-mail adres contactpersoon</t>
  </si>
  <si>
    <t>Communicatie via TenderNed</t>
  </si>
  <si>
    <t>Volledige naam leverancier (Handelsnaam Kvk)</t>
  </si>
  <si>
    <t>Vestigingsplaats leverancier (Kvk)</t>
  </si>
  <si>
    <t>Tekenbevoegde contract</t>
  </si>
  <si>
    <t>Tekenbevoegde supplementen</t>
  </si>
  <si>
    <t>Contactpersoon offerte</t>
  </si>
  <si>
    <t>Telefoonnummer kantoor</t>
  </si>
  <si>
    <t>Postadres kantoor</t>
  </si>
  <si>
    <t>PC + woonplaats kantoor</t>
  </si>
  <si>
    <t>Mobiel nummer contactpersoon offerte</t>
  </si>
  <si>
    <t>E-mail adres contactpersoon offerte</t>
  </si>
  <si>
    <t>Basisgegevens</t>
  </si>
  <si>
    <t>Apparaat 1</t>
  </si>
  <si>
    <t>Apparaat 2</t>
  </si>
  <si>
    <t>Apparaat 3</t>
  </si>
  <si>
    <t xml:space="preserve">Minimaal aantal afdrukken per minuut </t>
  </si>
  <si>
    <t xml:space="preserve">Maximaal aantal afdrukken per maand </t>
  </si>
  <si>
    <t>Aangeboden machine</t>
  </si>
  <si>
    <t>Huurprijs per maand, op basis van 60 maanden</t>
  </si>
  <si>
    <t>Service en onderhoud, op basis van 60 maanden</t>
  </si>
  <si>
    <t>Software licentie, op basis van 60 maanden</t>
  </si>
  <si>
    <t>Totaal prijs per maand</t>
  </si>
  <si>
    <t xml:space="preserve">Prijzen vaste jaren </t>
  </si>
  <si>
    <t xml:space="preserve">Prijzen optie jaren </t>
  </si>
  <si>
    <t>Service en onderhoud, op basis van 12 maanden</t>
  </si>
  <si>
    <t>Software licentie, op basis van 12 maanden</t>
  </si>
  <si>
    <t>Huurprijs per maand, op basis van 12 maanden</t>
  </si>
  <si>
    <t xml:space="preserve"> 0 - 17.500</t>
  </si>
  <si>
    <t>17.500 - 35.000</t>
  </si>
  <si>
    <t>35.000 - 50.000</t>
  </si>
  <si>
    <t xml:space="preserve">prijs per maand </t>
  </si>
  <si>
    <t>prijs per maand</t>
  </si>
  <si>
    <t xml:space="preserve"> 25 - 30 pagina's </t>
  </si>
  <si>
    <t xml:space="preserve">31 - 40 pagina's </t>
  </si>
  <si>
    <t xml:space="preserve">Locatie </t>
  </si>
  <si>
    <t xml:space="preserve">Prijs per tellertik Zwart Wit </t>
  </si>
  <si>
    <t xml:space="preserve">Prijs per tellertik Kleur </t>
  </si>
  <si>
    <t xml:space="preserve">Afdrukken </t>
  </si>
  <si>
    <t xml:space="preserve">Totaal (inschrijfprijs) </t>
  </si>
  <si>
    <t>Nietjes (prijs per 1000 stuks)</t>
  </si>
  <si>
    <t xml:space="preserve">Overige prijzen </t>
  </si>
  <si>
    <t xml:space="preserve">Totaal </t>
  </si>
  <si>
    <t xml:space="preserve">Multifunctionals </t>
  </si>
  <si>
    <t xml:space="preserve">Aantal </t>
  </si>
  <si>
    <t>Prijs op basis van 60 maanden</t>
  </si>
  <si>
    <t xml:space="preserve">Totaal inschrijfprijs </t>
  </si>
  <si>
    <t>Prijs op basis van 12 maanden</t>
  </si>
  <si>
    <t>Prijzen Optiejaren</t>
  </si>
  <si>
    <t xml:space="preserve">Prijs per jaar </t>
  </si>
  <si>
    <t>Afdrukken zwart/wit en kleur</t>
  </si>
  <si>
    <t xml:space="preserve">Nietjes </t>
  </si>
  <si>
    <t>Aantal</t>
  </si>
  <si>
    <t>Prijs per eenheid</t>
  </si>
  <si>
    <t xml:space="preserve">Totaalblad </t>
  </si>
  <si>
    <t>Totaal inschrijfprijs</t>
  </si>
  <si>
    <t>Prijzenblad Multifunctional</t>
  </si>
  <si>
    <t>Prijzenblad verbruiksgoederen</t>
  </si>
  <si>
    <t>Optioneel: Boekletmaker (inclusief nieten en vouwen)</t>
  </si>
  <si>
    <t>Totaal inschrijfprijs (60 maanden)</t>
  </si>
  <si>
    <t>Totaal inschrijfprijs (24 maanden)</t>
  </si>
  <si>
    <t>Totaal inschrijfprijs (84 maanden)</t>
  </si>
  <si>
    <t>Vincent Noordhof</t>
  </si>
  <si>
    <t>Stichting Prokind scholengroep</t>
  </si>
  <si>
    <t>Abbenbroek</t>
  </si>
  <si>
    <t>Taalschool De Kameleon</t>
  </si>
  <si>
    <t>O.B.S. Jan Campert</t>
  </si>
  <si>
    <t>O.D.S. De Vuurvogel</t>
  </si>
  <si>
    <t>O.B.S. De Piramide Groenewoud</t>
  </si>
  <si>
    <t>O.B.S. De Piramide Schenkel</t>
  </si>
  <si>
    <t>S.B.O. De Tandem</t>
  </si>
  <si>
    <t>O.B.S. De Vogelenzang Vriesland</t>
  </si>
  <si>
    <t>O.B.S. De Vogelenzang Zuid</t>
  </si>
  <si>
    <t>O.B.S. De Toermalijn Jagerskreek</t>
  </si>
  <si>
    <t>O.B.S. De Veenvlinder</t>
  </si>
  <si>
    <t>O.B.S. Annie M.G. Schmidt M. Kramer</t>
  </si>
  <si>
    <t>Prokind</t>
  </si>
  <si>
    <t xml:space="preserve">Afdrukken Zwart wit (2021) </t>
  </si>
  <si>
    <t xml:space="preserve">Afdrukken Kleur (2021) </t>
  </si>
  <si>
    <t>VCPO</t>
  </si>
  <si>
    <t>O.B.S. De Vogelenzang Trompetpad</t>
  </si>
  <si>
    <t>O.B.S. De Vogelenzang Trombonestraat</t>
  </si>
  <si>
    <t>Optioneel</t>
  </si>
  <si>
    <t>Verhuiskosten</t>
  </si>
  <si>
    <t>Optioneel: Extra papierlade 500 vel A4</t>
  </si>
  <si>
    <t>Kosten per machine</t>
  </si>
  <si>
    <t>Totale inschrijfprijs</t>
  </si>
  <si>
    <t>Afdrukken per maand</t>
  </si>
  <si>
    <t xml:space="preserve">40 pagina's - </t>
  </si>
  <si>
    <t>CBS het Anker (3207 EJ)</t>
  </si>
  <si>
    <t>CBS Marimba (3204 AK)</t>
  </si>
  <si>
    <t>CBS Marimba (32043 BM)</t>
  </si>
  <si>
    <t>CBS de Duif (3205 CK)</t>
  </si>
  <si>
    <t>CBS de Duif (3205 TG)</t>
  </si>
  <si>
    <t>CBS de Rank (3202 JG)</t>
  </si>
  <si>
    <t>CBS de Rank (3201 CN)</t>
  </si>
  <si>
    <t>SBO de Branding (3207 GA)</t>
  </si>
  <si>
    <t>CBS de Bron (3204 GS)</t>
  </si>
  <si>
    <t>Basisschool de Hoeksteen (3207 AC)</t>
  </si>
  <si>
    <t>Basisschool Het Baken (3206 HK)</t>
  </si>
  <si>
    <t>Optioneel: NFC kaartlezer</t>
  </si>
  <si>
    <t>Bestuurskantoor Prokind &amp; VCPO</t>
  </si>
  <si>
    <t>Onderwijskantoor de Cirkel</t>
  </si>
  <si>
    <t>Dependence De Hoeksteen</t>
  </si>
  <si>
    <t>O.B.S. Annie M.G. Schmidt Bladergroen en CBS het Anker (93207 TA)</t>
  </si>
  <si>
    <t>Optioneel: Externe finisher (inclusief nieten en uitvoer 2000 vel)</t>
  </si>
  <si>
    <t>Optioneel: Boekletmaker (inclusief perforeren en vouwen)*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</si>
</sst>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
    <numFmt numFmtId="165" formatCode="_ &quot;€&quot;\ * #,##0.000000_ ;_ &quot;€&quot;\ * \-#,##0.000000_ ;_ &quot;€&quot;\ * &quot;-&quot;??_ ;_ @_ "/>
  </numFmts>
  <fonts count="16"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u/>
      <sz val="11"/>
      <color theme="0"/>
      <name val="Calibri"/>
      <family val="2"/>
      <scheme val="minor"/>
    </font>
    <font>
      <sz val="18"/>
      <color theme="0"/>
      <name val="Calibri"/>
      <family val="2"/>
      <scheme val="minor"/>
    </font>
    <font>
      <b/>
      <sz val="14"/>
      <color theme="0"/>
      <name val="Calibri"/>
      <family val="2"/>
      <scheme val="minor"/>
    </font>
    <font>
      <sz val="11"/>
      <name val="Calibri"/>
      <family val="2"/>
      <scheme val="minor"/>
    </font>
    <font>
      <sz val="10"/>
      <name val="Arial"/>
      <family val="2"/>
    </font>
    <font>
      <b/>
      <sz val="16"/>
      <color theme="0"/>
      <name val="Calibri"/>
      <family val="2"/>
      <scheme val="minor"/>
    </font>
    <font>
      <b/>
      <sz val="12"/>
      <color theme="0"/>
      <name val="Calibri"/>
      <family val="2"/>
      <scheme val="minor"/>
    </font>
    <font>
      <sz val="20"/>
      <color theme="0"/>
      <name val="Calibri"/>
      <family val="2"/>
      <scheme val="minor"/>
    </font>
    <font>
      <b/>
      <sz val="20"/>
      <color theme="0"/>
      <name val="Calibri"/>
      <family val="2"/>
      <scheme val="minor"/>
    </font>
    <font>
      <b/>
      <sz val="11"/>
      <name val="Calibri"/>
      <family val="2"/>
      <scheme val="minor"/>
    </font>
    <font>
      <sz val="8"/>
      <name val="Calibri"/>
      <family val="2"/>
      <scheme val="minor"/>
    </font>
  </fonts>
  <fills count="11">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173583"/>
        <bgColor indexed="64"/>
      </patternFill>
    </fill>
    <fill>
      <patternFill patternType="solid">
        <fgColor rgb="FFC2E76B"/>
        <bgColor indexed="64"/>
      </patternFill>
    </fill>
    <fill>
      <patternFill patternType="lightUp">
        <bgColor rgb="FF173583"/>
      </patternFill>
    </fill>
    <fill>
      <patternFill patternType="lightUp">
        <bgColor theme="0"/>
      </patternFill>
    </fill>
    <fill>
      <patternFill patternType="lightUp"/>
    </fill>
    <fill>
      <patternFill patternType="lightUp">
        <bgColor rgb="FFC2E76B"/>
      </patternFill>
    </fill>
    <fill>
      <patternFill patternType="solid">
        <fgColor indexed="65"/>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9" fillId="0" borderId="0"/>
  </cellStyleXfs>
  <cellXfs count="136">
    <xf numFmtId="0" fontId="0" fillId="0" borderId="0" xfId="0"/>
    <xf numFmtId="0" fontId="0" fillId="0" borderId="0" xfId="0" applyProtection="1">
      <protection hidden="1"/>
    </xf>
    <xf numFmtId="0" fontId="0" fillId="0" borderId="5" xfId="0" applyBorder="1"/>
    <xf numFmtId="0" fontId="0" fillId="3" borderId="0" xfId="0" applyFill="1"/>
    <xf numFmtId="0" fontId="0" fillId="0" borderId="8" xfId="0" applyBorder="1"/>
    <xf numFmtId="0" fontId="0" fillId="0" borderId="9" xfId="0" applyBorder="1" applyAlignment="1">
      <alignment horizontal="right"/>
    </xf>
    <xf numFmtId="3" fontId="0" fillId="0" borderId="9" xfId="0" applyNumberFormat="1" applyBorder="1" applyAlignment="1">
      <alignment horizontal="right"/>
    </xf>
    <xf numFmtId="0" fontId="0" fillId="3" borderId="10" xfId="0" applyFill="1" applyBorder="1"/>
    <xf numFmtId="0" fontId="0" fillId="3" borderId="11" xfId="0" applyFill="1" applyBorder="1"/>
    <xf numFmtId="0" fontId="0" fillId="0" borderId="12" xfId="0" applyBorder="1"/>
    <xf numFmtId="0" fontId="0" fillId="3" borderId="5" xfId="0" applyFill="1" applyBorder="1"/>
    <xf numFmtId="0" fontId="7" fillId="3" borderId="10" xfId="0" applyFont="1" applyFill="1" applyBorder="1" applyAlignment="1">
      <alignment horizontal="center"/>
    </xf>
    <xf numFmtId="0" fontId="7" fillId="3" borderId="0" xfId="0" applyFont="1" applyFill="1" applyBorder="1" applyAlignment="1">
      <alignment horizontal="center"/>
    </xf>
    <xf numFmtId="0" fontId="7" fillId="3" borderId="11" xfId="0" applyFont="1" applyFill="1" applyBorder="1" applyAlignment="1">
      <alignment horizontal="center"/>
    </xf>
    <xf numFmtId="0" fontId="0" fillId="3" borderId="0" xfId="0" applyFill="1" applyBorder="1"/>
    <xf numFmtId="0" fontId="0" fillId="3" borderId="8" xfId="0" applyFill="1" applyBorder="1"/>
    <xf numFmtId="44" fontId="0" fillId="0" borderId="5" xfId="0" applyNumberFormat="1" applyBorder="1"/>
    <xf numFmtId="0" fontId="3" fillId="3" borderId="0" xfId="0" applyFont="1" applyFill="1"/>
    <xf numFmtId="44" fontId="0" fillId="3" borderId="5" xfId="0" applyNumberFormat="1" applyFill="1" applyBorder="1"/>
    <xf numFmtId="44" fontId="3" fillId="3" borderId="0" xfId="1" applyFont="1" applyFill="1" applyBorder="1"/>
    <xf numFmtId="0" fontId="0" fillId="3" borderId="12" xfId="0" applyFill="1" applyBorder="1" applyProtection="1">
      <protection hidden="1"/>
    </xf>
    <xf numFmtId="0" fontId="0" fillId="3" borderId="0" xfId="0" applyFill="1" applyBorder="1" applyProtection="1">
      <protection hidden="1"/>
    </xf>
    <xf numFmtId="44" fontId="2" fillId="3" borderId="0" xfId="1" applyFont="1" applyFill="1" applyBorder="1"/>
    <xf numFmtId="0" fontId="12" fillId="3" borderId="23" xfId="0" applyFont="1" applyFill="1" applyBorder="1" applyAlignment="1">
      <alignment horizontal="center"/>
    </xf>
    <xf numFmtId="0" fontId="12" fillId="3" borderId="0" xfId="0" applyFont="1" applyFill="1" applyBorder="1" applyAlignment="1">
      <alignment horizontal="center"/>
    </xf>
    <xf numFmtId="0" fontId="12" fillId="3" borderId="24" xfId="0" applyFont="1" applyFill="1" applyBorder="1" applyAlignment="1">
      <alignment horizontal="center"/>
    </xf>
    <xf numFmtId="0" fontId="0" fillId="3" borderId="23" xfId="0" applyFill="1" applyBorder="1"/>
    <xf numFmtId="0" fontId="0" fillId="3" borderId="24" xfId="0" applyFill="1" applyBorder="1"/>
    <xf numFmtId="0" fontId="0" fillId="0" borderId="5" xfId="0" applyBorder="1" applyProtection="1">
      <protection hidden="1"/>
    </xf>
    <xf numFmtId="0" fontId="2" fillId="4" borderId="5" xfId="0" applyFont="1" applyFill="1" applyBorder="1"/>
    <xf numFmtId="44" fontId="2" fillId="4" borderId="5" xfId="1" applyFont="1" applyFill="1" applyBorder="1"/>
    <xf numFmtId="0" fontId="2" fillId="4" borderId="1" xfId="0" applyFont="1" applyFill="1" applyBorder="1"/>
    <xf numFmtId="0" fontId="2" fillId="4" borderId="19" xfId="0" applyFont="1" applyFill="1" applyBorder="1"/>
    <xf numFmtId="0" fontId="2" fillId="4" borderId="2" xfId="0" applyFont="1" applyFill="1" applyBorder="1"/>
    <xf numFmtId="0" fontId="2" fillId="4" borderId="21" xfId="0" applyFont="1" applyFill="1" applyBorder="1" applyAlignment="1">
      <alignment horizontal="center"/>
    </xf>
    <xf numFmtId="0" fontId="2" fillId="4" borderId="18" xfId="0" applyFont="1" applyFill="1" applyBorder="1" applyAlignment="1">
      <alignment horizontal="left"/>
    </xf>
    <xf numFmtId="0" fontId="2" fillId="4" borderId="22" xfId="0" applyFont="1" applyFill="1" applyBorder="1" applyAlignment="1">
      <alignment horizontal="left"/>
    </xf>
    <xf numFmtId="44" fontId="10" fillId="4" borderId="0" xfId="0" applyNumberFormat="1" applyFont="1" applyFill="1"/>
    <xf numFmtId="0" fontId="6" fillId="4" borderId="1" xfId="0" applyFont="1" applyFill="1" applyBorder="1" applyProtection="1">
      <protection hidden="1"/>
    </xf>
    <xf numFmtId="0" fontId="3" fillId="4" borderId="2" xfId="0" applyFont="1" applyFill="1" applyBorder="1" applyProtection="1">
      <protection hidden="1"/>
    </xf>
    <xf numFmtId="164" fontId="3" fillId="4" borderId="5" xfId="0" applyNumberFormat="1" applyFont="1" applyFill="1" applyBorder="1" applyAlignment="1">
      <alignment horizontal="left"/>
    </xf>
    <xf numFmtId="0" fontId="5" fillId="4" borderId="5" xfId="2" applyFont="1" applyFill="1" applyBorder="1"/>
    <xf numFmtId="0" fontId="0" fillId="5" borderId="5" xfId="0" applyFill="1" applyBorder="1" applyAlignment="1" applyProtection="1">
      <alignment horizontal="left"/>
      <protection locked="0"/>
    </xf>
    <xf numFmtId="0" fontId="0" fillId="4" borderId="0" xfId="0" applyFill="1"/>
    <xf numFmtId="0" fontId="0" fillId="4" borderId="0" xfId="0" applyFill="1" applyProtection="1">
      <protection hidden="1"/>
    </xf>
    <xf numFmtId="0" fontId="2" fillId="4" borderId="10" xfId="0" applyFont="1" applyFill="1" applyBorder="1"/>
    <xf numFmtId="0" fontId="2" fillId="4" borderId="11" xfId="0" applyFont="1" applyFill="1" applyBorder="1"/>
    <xf numFmtId="44" fontId="2" fillId="4" borderId="13" xfId="1" applyFont="1" applyFill="1" applyBorder="1"/>
    <xf numFmtId="44" fontId="2" fillId="4" borderId="9" xfId="1" applyFont="1" applyFill="1" applyBorder="1"/>
    <xf numFmtId="0" fontId="0" fillId="5" borderId="0" xfId="0" applyFill="1" applyProtection="1">
      <protection hidden="1"/>
    </xf>
    <xf numFmtId="0" fontId="2" fillId="4" borderId="8" xfId="0" applyFont="1" applyFill="1" applyBorder="1"/>
    <xf numFmtId="0" fontId="2" fillId="4" borderId="9" xfId="0" applyFont="1" applyFill="1" applyBorder="1"/>
    <xf numFmtId="0" fontId="11" fillId="4" borderId="12" xfId="0" applyFont="1" applyFill="1" applyBorder="1"/>
    <xf numFmtId="0" fontId="8" fillId="5" borderId="5" xfId="0" applyFont="1" applyFill="1" applyBorder="1" applyAlignment="1" applyProtection="1">
      <alignment horizontal="left"/>
      <protection locked="0"/>
    </xf>
    <xf numFmtId="164" fontId="8" fillId="5" borderId="5" xfId="0" applyNumberFormat="1" applyFont="1" applyFill="1" applyBorder="1" applyAlignment="1" applyProtection="1">
      <alignment horizontal="left"/>
      <protection locked="0"/>
    </xf>
    <xf numFmtId="0" fontId="8" fillId="5" borderId="5" xfId="0" applyFont="1" applyFill="1" applyBorder="1"/>
    <xf numFmtId="164" fontId="8" fillId="5" borderId="5" xfId="0" applyNumberFormat="1" applyFont="1" applyFill="1" applyBorder="1" applyAlignment="1">
      <alignment horizontal="left"/>
    </xf>
    <xf numFmtId="0" fontId="8" fillId="5" borderId="5" xfId="0" applyFont="1" applyFill="1" applyBorder="1" applyAlignment="1">
      <alignment horizontal="left"/>
    </xf>
    <xf numFmtId="0" fontId="0" fillId="0" borderId="5" xfId="0" applyFill="1" applyBorder="1" applyProtection="1">
      <protection hidden="1"/>
    </xf>
    <xf numFmtId="0" fontId="8" fillId="4" borderId="5" xfId="0" applyFont="1" applyFill="1" applyBorder="1"/>
    <xf numFmtId="0" fontId="0" fillId="0" borderId="8" xfId="0" applyFill="1" applyBorder="1"/>
    <xf numFmtId="0" fontId="0" fillId="0" borderId="0" xfId="0" applyFill="1" applyBorder="1"/>
    <xf numFmtId="0" fontId="0" fillId="0" borderId="0" xfId="0" applyFill="1"/>
    <xf numFmtId="3" fontId="0" fillId="0" borderId="5" xfId="0" applyNumberFormat="1" applyBorder="1"/>
    <xf numFmtId="3" fontId="0" fillId="0" borderId="5" xfId="0" applyNumberFormat="1" applyFill="1" applyBorder="1"/>
    <xf numFmtId="3" fontId="2" fillId="4" borderId="5" xfId="0" applyNumberFormat="1" applyFont="1" applyFill="1" applyBorder="1"/>
    <xf numFmtId="3" fontId="0" fillId="3" borderId="5" xfId="0" applyNumberFormat="1" applyFill="1" applyBorder="1"/>
    <xf numFmtId="3" fontId="11" fillId="4" borderId="12" xfId="0" applyNumberFormat="1" applyFont="1" applyFill="1" applyBorder="1"/>
    <xf numFmtId="0" fontId="0" fillId="4" borderId="24" xfId="0" applyFill="1" applyBorder="1" applyProtection="1">
      <protection hidden="1"/>
    </xf>
    <xf numFmtId="0" fontId="0" fillId="0" borderId="25" xfId="0" applyBorder="1"/>
    <xf numFmtId="0" fontId="0" fillId="7" borderId="0" xfId="0" applyFill="1"/>
    <xf numFmtId="0" fontId="0" fillId="8" borderId="8" xfId="0" applyFill="1" applyBorder="1"/>
    <xf numFmtId="0" fontId="0" fillId="8" borderId="9" xfId="0" applyFill="1" applyBorder="1" applyAlignment="1">
      <alignment horizontal="right"/>
    </xf>
    <xf numFmtId="3" fontId="0" fillId="8" borderId="9" xfId="0" applyNumberFormat="1" applyFill="1" applyBorder="1" applyAlignment="1">
      <alignment horizontal="right"/>
    </xf>
    <xf numFmtId="0" fontId="0" fillId="9" borderId="9" xfId="0" applyFill="1" applyBorder="1"/>
    <xf numFmtId="0" fontId="0" fillId="7" borderId="10" xfId="0" applyFill="1" applyBorder="1"/>
    <xf numFmtId="0" fontId="0" fillId="7" borderId="11" xfId="0" applyFill="1" applyBorder="1"/>
    <xf numFmtId="0" fontId="2" fillId="6" borderId="10" xfId="0" applyFont="1" applyFill="1" applyBorder="1"/>
    <xf numFmtId="0" fontId="2" fillId="6" borderId="11" xfId="0" applyFont="1" applyFill="1" applyBorder="1"/>
    <xf numFmtId="44" fontId="2" fillId="9" borderId="9" xfId="1" applyFont="1" applyFill="1" applyBorder="1"/>
    <xf numFmtId="0" fontId="0" fillId="8" borderId="25" xfId="0" applyFill="1" applyBorder="1"/>
    <xf numFmtId="44" fontId="2" fillId="9" borderId="26" xfId="1" applyFont="1" applyFill="1" applyBorder="1" applyProtection="1">
      <protection locked="0"/>
    </xf>
    <xf numFmtId="44" fontId="2" fillId="6" borderId="9" xfId="1" applyFont="1" applyFill="1" applyBorder="1"/>
    <xf numFmtId="0" fontId="0" fillId="8" borderId="12" xfId="0" applyFill="1" applyBorder="1"/>
    <xf numFmtId="44" fontId="2" fillId="6" borderId="13" xfId="1" applyFont="1" applyFill="1" applyBorder="1"/>
    <xf numFmtId="0" fontId="0" fillId="10" borderId="8" xfId="0" applyFill="1" applyBorder="1"/>
    <xf numFmtId="0" fontId="0" fillId="10" borderId="9" xfId="0" applyFill="1" applyBorder="1" applyAlignment="1">
      <alignment horizontal="right"/>
    </xf>
    <xf numFmtId="3" fontId="0" fillId="10" borderId="9" xfId="0" applyNumberFormat="1" applyFill="1" applyBorder="1" applyAlignment="1">
      <alignment horizontal="right"/>
    </xf>
    <xf numFmtId="0" fontId="0" fillId="10" borderId="25" xfId="0" applyFill="1" applyBorder="1"/>
    <xf numFmtId="0" fontId="0" fillId="10" borderId="12" xfId="0" applyFill="1" applyBorder="1"/>
    <xf numFmtId="44" fontId="14" fillId="5" borderId="26" xfId="1" applyFont="1" applyFill="1" applyBorder="1" applyProtection="1">
      <protection locked="0"/>
    </xf>
    <xf numFmtId="44" fontId="14" fillId="5" borderId="13" xfId="1" applyFont="1" applyFill="1" applyBorder="1" applyProtection="1">
      <protection locked="0"/>
    </xf>
    <xf numFmtId="44" fontId="11" fillId="4" borderId="17" xfId="1" applyFont="1" applyFill="1" applyBorder="1"/>
    <xf numFmtId="0" fontId="0" fillId="0" borderId="8" xfId="0" applyFill="1" applyBorder="1" applyAlignment="1">
      <alignment wrapText="1"/>
    </xf>
    <xf numFmtId="0" fontId="2" fillId="3" borderId="0" xfId="0" applyFont="1" applyFill="1" applyBorder="1"/>
    <xf numFmtId="3" fontId="0" fillId="3" borderId="0" xfId="0" applyNumberFormat="1" applyFill="1" applyBorder="1"/>
    <xf numFmtId="3" fontId="2" fillId="3" borderId="0" xfId="0" applyNumberFormat="1" applyFont="1" applyFill="1" applyBorder="1"/>
    <xf numFmtId="3" fontId="0" fillId="0" borderId="8" xfId="0" applyNumberFormat="1" applyBorder="1"/>
    <xf numFmtId="3" fontId="0" fillId="0" borderId="8" xfId="0" applyNumberFormat="1" applyFill="1" applyBorder="1"/>
    <xf numFmtId="3" fontId="2" fillId="4" borderId="8" xfId="0" applyNumberFormat="1" applyFont="1" applyFill="1" applyBorder="1"/>
    <xf numFmtId="0" fontId="0" fillId="0" borderId="5" xfId="0" applyBorder="1" applyProtection="1">
      <protection locked="0"/>
    </xf>
    <xf numFmtId="0" fontId="0" fillId="3" borderId="0" xfId="0" applyFill="1" applyProtection="1">
      <protection locked="0"/>
    </xf>
    <xf numFmtId="0" fontId="2" fillId="4" borderId="19" xfId="0" applyFont="1" applyFill="1" applyBorder="1" applyProtection="1">
      <protection locked="0"/>
    </xf>
    <xf numFmtId="0" fontId="0" fillId="3" borderId="5" xfId="0" applyFill="1" applyBorder="1" applyProtection="1">
      <protection locked="0"/>
    </xf>
    <xf numFmtId="0" fontId="2" fillId="4" borderId="18" xfId="0" applyFont="1" applyFill="1" applyBorder="1" applyAlignment="1" applyProtection="1">
      <alignment horizontal="left"/>
      <protection locked="0"/>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20" xfId="0" applyFont="1" applyFill="1" applyBorder="1" applyAlignment="1">
      <alignment horizontal="center"/>
    </xf>
    <xf numFmtId="0" fontId="10" fillId="4" borderId="0" xfId="0" applyFont="1" applyFill="1" applyAlignment="1">
      <alignment horizontal="right"/>
    </xf>
    <xf numFmtId="0" fontId="7" fillId="4" borderId="21" xfId="0" applyFont="1" applyFill="1" applyBorder="1" applyAlignment="1">
      <alignment horizontal="center"/>
    </xf>
    <xf numFmtId="0" fontId="7" fillId="4" borderId="18" xfId="0" applyFont="1" applyFill="1" applyBorder="1" applyAlignment="1">
      <alignment horizontal="center"/>
    </xf>
    <xf numFmtId="0" fontId="7" fillId="4" borderId="22" xfId="0" applyFont="1" applyFill="1" applyBorder="1" applyAlignment="1">
      <alignment horizontal="center"/>
    </xf>
    <xf numFmtId="0" fontId="7" fillId="4" borderId="1" xfId="0" applyFont="1" applyFill="1" applyBorder="1" applyAlignment="1">
      <alignment horizontal="center"/>
    </xf>
    <xf numFmtId="0" fontId="7" fillId="4" borderId="19" xfId="0" applyFont="1" applyFill="1" applyBorder="1" applyAlignment="1">
      <alignment horizontal="center"/>
    </xf>
    <xf numFmtId="0" fontId="7" fillId="4" borderId="2" xfId="0" applyFont="1" applyFill="1" applyBorder="1" applyAlignment="1">
      <alignment horizontal="center"/>
    </xf>
    <xf numFmtId="0" fontId="7" fillId="4" borderId="19" xfId="0" applyFont="1" applyFill="1" applyBorder="1" applyAlignment="1" applyProtection="1">
      <alignment horizontal="center"/>
      <protection locked="0"/>
    </xf>
    <xf numFmtId="0" fontId="7" fillId="4" borderId="3" xfId="0" applyFont="1" applyFill="1" applyBorder="1" applyAlignment="1">
      <alignment horizontal="center"/>
    </xf>
    <xf numFmtId="0" fontId="7" fillId="4" borderId="4" xfId="0" applyFont="1" applyFill="1" applyBorder="1" applyAlignment="1" applyProtection="1">
      <alignment horizontal="center"/>
      <protection locked="0"/>
    </xf>
    <xf numFmtId="0" fontId="7" fillId="4" borderId="4" xfId="0" applyFont="1" applyFill="1" applyBorder="1" applyAlignment="1">
      <alignment horizontal="center"/>
    </xf>
    <xf numFmtId="0" fontId="7" fillId="4" borderId="20" xfId="0" applyFont="1" applyFill="1" applyBorder="1" applyAlignment="1">
      <alignment horizontal="center"/>
    </xf>
    <xf numFmtId="0" fontId="7" fillId="4" borderId="23" xfId="0" applyFont="1" applyFill="1" applyBorder="1" applyAlignment="1">
      <alignment horizontal="center"/>
    </xf>
    <xf numFmtId="0" fontId="7" fillId="4" borderId="0" xfId="0" applyFont="1" applyFill="1" applyAlignment="1" applyProtection="1">
      <alignment horizontal="center"/>
      <protection locked="0"/>
    </xf>
    <xf numFmtId="0" fontId="7" fillId="4" borderId="0" xfId="0" applyFont="1" applyFill="1" applyAlignment="1">
      <alignment horizontal="center"/>
    </xf>
    <xf numFmtId="0" fontId="7" fillId="4" borderId="24" xfId="0" applyFont="1" applyFill="1" applyBorder="1" applyAlignment="1">
      <alignment horizontal="center"/>
    </xf>
    <xf numFmtId="0" fontId="7" fillId="6" borderId="6" xfId="0" applyFont="1" applyFill="1" applyBorder="1" applyAlignment="1">
      <alignment horizontal="center"/>
    </xf>
    <xf numFmtId="0" fontId="7" fillId="6" borderId="7" xfId="0" applyFont="1" applyFill="1" applyBorder="1" applyAlignment="1">
      <alignment horizontal="center"/>
    </xf>
    <xf numFmtId="0" fontId="7" fillId="4" borderId="6" xfId="0" applyFont="1" applyFill="1" applyBorder="1" applyAlignment="1">
      <alignment horizontal="center"/>
    </xf>
    <xf numFmtId="0" fontId="7" fillId="4" borderId="7" xfId="0" applyFont="1" applyFill="1" applyBorder="1" applyAlignment="1">
      <alignment horizontal="center"/>
    </xf>
    <xf numFmtId="0" fontId="13" fillId="4" borderId="0" xfId="0" applyFont="1" applyFill="1" applyAlignment="1">
      <alignment horizontal="center"/>
    </xf>
    <xf numFmtId="0" fontId="7" fillId="4" borderId="14" xfId="0" applyFont="1" applyFill="1" applyBorder="1" applyAlignment="1">
      <alignment horizontal="center"/>
    </xf>
    <xf numFmtId="0" fontId="7" fillId="4" borderId="15" xfId="0" applyFont="1" applyFill="1" applyBorder="1" applyAlignment="1">
      <alignment horizontal="center"/>
    </xf>
    <xf numFmtId="0" fontId="7" fillId="2" borderId="15" xfId="0" applyFont="1" applyFill="1" applyBorder="1" applyAlignment="1">
      <alignment horizontal="center"/>
    </xf>
    <xf numFmtId="0" fontId="7" fillId="4" borderId="16" xfId="0" applyFont="1" applyFill="1" applyBorder="1" applyAlignment="1">
      <alignment horizontal="center"/>
    </xf>
    <xf numFmtId="165" fontId="14" fillId="5" borderId="5" xfId="1" applyNumberFormat="1" applyFont="1" applyFill="1" applyBorder="1" applyProtection="1">
      <protection locked="0"/>
    </xf>
    <xf numFmtId="44" fontId="14" fillId="5" borderId="9" xfId="1" applyFont="1" applyFill="1" applyBorder="1" applyProtection="1">
      <protection locked="0"/>
    </xf>
    <xf numFmtId="0" fontId="8" fillId="5" borderId="9" xfId="0" applyFont="1" applyFill="1" applyBorder="1" applyProtection="1">
      <protection locked="0"/>
    </xf>
  </cellXfs>
  <cellStyles count="4">
    <cellStyle name="Hyperlink" xfId="2" builtinId="8"/>
    <cellStyle name="Standaard" xfId="0" builtinId="0"/>
    <cellStyle name="Standaard 2" xfId="3" xr:uid="{00000000-0005-0000-0000-000002000000}"/>
    <cellStyle name="Valuta" xfId="1" builtinId="4"/>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66675</xdr:rowOff>
    </xdr:from>
    <xdr:to>
      <xdr:col>3</xdr:col>
      <xdr:colOff>1323975</xdr:colOff>
      <xdr:row>5</xdr:row>
      <xdr:rowOff>76200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57150" y="400050"/>
          <a:ext cx="54483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Let op:</a:t>
          </a:r>
        </a:p>
        <a:p>
          <a:r>
            <a:rPr lang="nl-NL" sz="1100"/>
            <a:t>De aantallen is een verwachte afname.</a:t>
          </a:r>
          <a:r>
            <a:rPr lang="nl-NL" sz="1100" baseline="0"/>
            <a:t> In de werkelijkheid kan dit afwijken. Aan de aantallen kunt u geen rechten ontlenen. Na de gunning worden de aantallen definitief vastgesteld met de opdrachtnemer. De aantallen voor de verschillende type apparaten worden slechts gebruikt voor het vergelijken van de prijs. Na gunning wordt er een keuze gemaakt welk apparaat er op welke locatie geplaatst dient te worden.</a:t>
          </a: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116417</xdr:colOff>
      <xdr:row>29</xdr:row>
      <xdr:rowOff>31749</xdr:rowOff>
    </xdr:from>
    <xdr:to>
      <xdr:col>4</xdr:col>
      <xdr:colOff>2264833</xdr:colOff>
      <xdr:row>31</xdr:row>
      <xdr:rowOff>148166</xdr:rowOff>
    </xdr:to>
    <xdr:sp macro="" textlink="">
      <xdr:nvSpPr>
        <xdr:cNvPr id="2" name="Tekstvak 1">
          <a:extLst>
            <a:ext uri="{FF2B5EF4-FFF2-40B4-BE49-F238E27FC236}">
              <a16:creationId xmlns:a16="http://schemas.microsoft.com/office/drawing/2014/main" id="{C57B3265-0BE8-4072-AFF7-9A0EB194C3AE}"/>
            </a:ext>
          </a:extLst>
        </xdr:cNvPr>
        <xdr:cNvSpPr txBox="1"/>
      </xdr:nvSpPr>
      <xdr:spPr>
        <a:xfrm>
          <a:off x="116417" y="5778499"/>
          <a:ext cx="7249583" cy="4974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 Indien</a:t>
          </a:r>
          <a:r>
            <a:rPr lang="nl-NL" sz="1100" baseline="0"/>
            <a:t> de Opdrachtgever kiest voor een boekletmaker neemt zij ook altijd de externe finisher (inclusief nieten en uitvoer 2000 vel) af</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6</xdr:row>
      <xdr:rowOff>142875</xdr:rowOff>
    </xdr:from>
    <xdr:to>
      <xdr:col>3</xdr:col>
      <xdr:colOff>1343025</xdr:colOff>
      <xdr:row>11</xdr:row>
      <xdr:rowOff>57150</xdr:rowOff>
    </xdr:to>
    <xdr:sp macro="" textlink="">
      <xdr:nvSpPr>
        <xdr:cNvPr id="2" name="Tekstvak 1">
          <a:extLst>
            <a:ext uri="{FF2B5EF4-FFF2-40B4-BE49-F238E27FC236}">
              <a16:creationId xmlns:a16="http://schemas.microsoft.com/office/drawing/2014/main" id="{00000000-0008-0000-0400-000002000000}"/>
            </a:ext>
          </a:extLst>
        </xdr:cNvPr>
        <xdr:cNvSpPr txBox="1"/>
      </xdr:nvSpPr>
      <xdr:spPr>
        <a:xfrm>
          <a:off x="19050" y="1495425"/>
          <a:ext cx="6286500" cy="8763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1">
              <a:solidFill>
                <a:schemeClr val="dk1"/>
              </a:solidFill>
              <a:effectLst/>
              <a:latin typeface="+mn-lt"/>
              <a:ea typeface="+mn-ea"/>
              <a:cs typeface="+mn-cs"/>
            </a:rPr>
            <a:t>Let op:</a:t>
          </a: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Het betreft hier een indicatie van het</a:t>
          </a:r>
          <a:r>
            <a:rPr lang="nl-NL" sz="1100" baseline="0">
              <a:solidFill>
                <a:schemeClr val="dk1"/>
              </a:solidFill>
              <a:effectLst/>
              <a:latin typeface="+mn-lt"/>
              <a:ea typeface="+mn-ea"/>
              <a:cs typeface="+mn-cs"/>
            </a:rPr>
            <a:t> aantal afdrukken op basis van historie. Het gaat hier om het aantal afdrukken van het afgelopen kalenderjaar. Verwacht wordt dat het aantal afdrukken de komende jaren gelijk blijft. Aan deze aantallen kunt u geen rechten ontlenen.   </a:t>
          </a:r>
          <a:endParaRPr lang="nl-NL">
            <a:effectLst/>
          </a:endParaRPr>
        </a:p>
        <a:p>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JABLONEN\Inschrijfbiljetten%20120615%20met%20periode%20facturat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zamelblad"/>
      <sheetName val="basisgegevens"/>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s>
    <sheetDataSet>
      <sheetData sheetId="0" refreshError="1">
        <row r="2">
          <cell r="A2" t="str">
            <v>bestek</v>
          </cell>
        </row>
        <row r="3">
          <cell r="A3" t="str">
            <v>2013-700</v>
          </cell>
        </row>
      </sheetData>
      <sheetData sheetId="1" refreshError="1"/>
      <sheetData sheetId="2" refreshError="1">
        <row r="26">
          <cell r="D26">
            <v>0</v>
          </cell>
        </row>
        <row r="37">
          <cell r="E37">
            <v>28</v>
          </cell>
          <cell r="G37">
            <v>0</v>
          </cell>
          <cell r="I37">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rgb="FFC2E76B"/>
  </sheetPr>
  <dimension ref="A1:K32"/>
  <sheetViews>
    <sheetView showGridLines="0" showZeros="0" zoomScaleNormal="100" workbookViewId="0">
      <selection activeCell="B29" sqref="B29"/>
    </sheetView>
  </sheetViews>
  <sheetFormatPr defaultColWidth="0" defaultRowHeight="15" customHeight="1" zeroHeight="1" x14ac:dyDescent="0.25"/>
  <cols>
    <col min="1" max="1" width="59" style="1" customWidth="1"/>
    <col min="2" max="2" width="49" style="1" customWidth="1"/>
    <col min="3" max="6" width="9.140625" style="1" hidden="1" customWidth="1"/>
    <col min="7" max="11" width="0" style="1" hidden="1" customWidth="1"/>
    <col min="12" max="16384" width="9.140625" style="1" hidden="1"/>
  </cols>
  <sheetData>
    <row r="1" spans="1:8" x14ac:dyDescent="0.25">
      <c r="A1" s="44"/>
      <c r="B1" s="44"/>
      <c r="C1" s="44"/>
      <c r="D1" s="44"/>
      <c r="E1" s="44"/>
      <c r="F1" s="44"/>
      <c r="G1" s="44"/>
      <c r="H1" s="44"/>
    </row>
    <row r="2" spans="1:8" ht="23.25" x14ac:dyDescent="0.35">
      <c r="A2" s="38" t="s">
        <v>21</v>
      </c>
      <c r="B2" s="39"/>
    </row>
    <row r="3" spans="1:8" x14ac:dyDescent="0.25">
      <c r="A3" s="44"/>
      <c r="B3" s="68"/>
      <c r="D3" s="44"/>
      <c r="E3" s="44"/>
      <c r="G3" s="44"/>
      <c r="H3" s="44"/>
    </row>
    <row r="4" spans="1:8" x14ac:dyDescent="0.25">
      <c r="A4" s="28" t="s">
        <v>0</v>
      </c>
      <c r="B4" s="55" t="s">
        <v>72</v>
      </c>
    </row>
    <row r="5" spans="1:8" x14ac:dyDescent="0.25">
      <c r="A5" s="28" t="s">
        <v>1</v>
      </c>
      <c r="B5" s="55" t="s">
        <v>73</v>
      </c>
    </row>
    <row r="6" spans="1:8" x14ac:dyDescent="0.25">
      <c r="A6" s="28" t="s">
        <v>2</v>
      </c>
      <c r="B6" s="57">
        <v>24405279</v>
      </c>
      <c r="E6" s="49"/>
      <c r="H6" s="49"/>
    </row>
    <row r="7" spans="1:8" hidden="1" x14ac:dyDescent="0.25">
      <c r="A7" s="58" t="s">
        <v>3</v>
      </c>
      <c r="B7" s="55"/>
    </row>
    <row r="8" spans="1:8" hidden="1" x14ac:dyDescent="0.25">
      <c r="A8" s="28" t="s">
        <v>4</v>
      </c>
      <c r="B8" s="55"/>
      <c r="D8" s="44"/>
      <c r="E8" s="44"/>
      <c r="G8" s="44"/>
      <c r="H8" s="44"/>
    </row>
    <row r="9" spans="1:8" x14ac:dyDescent="0.25">
      <c r="A9" s="44"/>
      <c r="B9" s="59"/>
      <c r="E9" s="49"/>
      <c r="H9" s="49"/>
    </row>
    <row r="10" spans="1:8" x14ac:dyDescent="0.25">
      <c r="A10" s="28" t="s">
        <v>5</v>
      </c>
      <c r="B10" s="55" t="s">
        <v>6</v>
      </c>
      <c r="E10" s="49"/>
      <c r="H10" s="49"/>
    </row>
    <row r="11" spans="1:8" x14ac:dyDescent="0.25">
      <c r="A11" s="28" t="s">
        <v>7</v>
      </c>
      <c r="B11" s="56" t="s">
        <v>71</v>
      </c>
      <c r="E11" s="49"/>
      <c r="H11" s="49"/>
    </row>
    <row r="12" spans="1:8" x14ac:dyDescent="0.25">
      <c r="A12" s="28" t="s">
        <v>8</v>
      </c>
      <c r="B12" s="40" t="s">
        <v>10</v>
      </c>
      <c r="E12" s="44"/>
      <c r="H12" s="44"/>
    </row>
    <row r="13" spans="1:8" x14ac:dyDescent="0.25">
      <c r="A13" s="28" t="s">
        <v>9</v>
      </c>
      <c r="B13" s="41" t="s">
        <v>10</v>
      </c>
    </row>
    <row r="14" spans="1:8" x14ac:dyDescent="0.25">
      <c r="A14" s="44"/>
      <c r="B14" s="68"/>
      <c r="D14" s="44"/>
      <c r="E14" s="44"/>
      <c r="G14" s="44"/>
      <c r="H14" s="44"/>
    </row>
    <row r="15" spans="1:8" x14ac:dyDescent="0.25">
      <c r="A15" s="28" t="s">
        <v>11</v>
      </c>
      <c r="B15" s="53"/>
      <c r="E15" s="49"/>
      <c r="H15" s="49"/>
    </row>
    <row r="16" spans="1:8" x14ac:dyDescent="0.25">
      <c r="A16" s="28" t="s">
        <v>12</v>
      </c>
      <c r="B16" s="53"/>
      <c r="E16" s="49"/>
      <c r="H16" s="49"/>
    </row>
    <row r="17" spans="1:8" x14ac:dyDescent="0.25">
      <c r="A17" s="28" t="s">
        <v>2</v>
      </c>
      <c r="B17" s="53"/>
      <c r="E17" s="49"/>
      <c r="H17" s="49"/>
    </row>
    <row r="18" spans="1:8" x14ac:dyDescent="0.25">
      <c r="A18" s="28" t="s">
        <v>13</v>
      </c>
      <c r="B18" s="53"/>
      <c r="E18" s="49"/>
      <c r="H18" s="49"/>
    </row>
    <row r="19" spans="1:8" x14ac:dyDescent="0.25">
      <c r="A19" s="28" t="s">
        <v>4</v>
      </c>
      <c r="B19" s="53"/>
      <c r="E19" s="44"/>
      <c r="H19" s="44"/>
    </row>
    <row r="20" spans="1:8" x14ac:dyDescent="0.25">
      <c r="A20" s="28" t="s">
        <v>14</v>
      </c>
      <c r="B20" s="42"/>
    </row>
    <row r="21" spans="1:8" x14ac:dyDescent="0.25">
      <c r="A21" s="28" t="s">
        <v>4</v>
      </c>
      <c r="B21" s="42"/>
    </row>
    <row r="22" spans="1:8" x14ac:dyDescent="0.25">
      <c r="A22" s="44"/>
      <c r="B22" s="68"/>
    </row>
    <row r="23" spans="1:8" x14ac:dyDescent="0.25">
      <c r="A23" s="28" t="s">
        <v>15</v>
      </c>
      <c r="B23" s="53"/>
    </row>
    <row r="24" spans="1:8" x14ac:dyDescent="0.25">
      <c r="A24" s="28" t="s">
        <v>16</v>
      </c>
      <c r="B24" s="54"/>
    </row>
    <row r="25" spans="1:8" x14ac:dyDescent="0.25">
      <c r="A25" s="28" t="s">
        <v>17</v>
      </c>
      <c r="B25" s="53"/>
    </row>
    <row r="26" spans="1:8" x14ac:dyDescent="0.25">
      <c r="A26" s="28" t="s">
        <v>18</v>
      </c>
      <c r="B26" s="53"/>
    </row>
    <row r="27" spans="1:8" x14ac:dyDescent="0.25">
      <c r="A27" s="28" t="s">
        <v>19</v>
      </c>
      <c r="B27" s="54"/>
    </row>
    <row r="28" spans="1:8" x14ac:dyDescent="0.25">
      <c r="A28" s="28" t="s">
        <v>20</v>
      </c>
      <c r="B28" s="53"/>
    </row>
    <row r="29" spans="1:8" x14ac:dyDescent="0.25"/>
    <row r="30" spans="1:8" x14ac:dyDescent="0.25"/>
    <row r="31" spans="1:8" ht="15" customHeight="1" x14ac:dyDescent="0.25"/>
    <row r="32" spans="1:8" ht="15" customHeight="1" x14ac:dyDescent="0.25"/>
  </sheetData>
  <sheetProtection algorithmName="SHA-512" hashValue="KIYkz/qO+tgmRaJbvAkAigJsE5aOgfsWqY3jiavXyX7AHOSWlU+S7ZJYjpoJpvt/zb0U/zenvXxShsq+eRKq2w==" saltValue="A1XSGurWuUr6OmkfsRe7+A==" spinCount="100000" sheet="1" objects="1" scenarios="1"/>
  <pageMargins left="0.70866141732283472" right="0.70866141732283472" top="0.94488188976377963" bottom="0.74803149606299213" header="0.31496062992125984" footer="0.31496062992125984"/>
  <pageSetup paperSize="9" scale="83" orientation="portrait" r:id="rId1"/>
  <headerFooter>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73583"/>
  </sheetPr>
  <dimension ref="A1:AO68"/>
  <sheetViews>
    <sheetView tabSelected="1" workbookViewId="0">
      <selection activeCell="C29" sqref="C29"/>
    </sheetView>
  </sheetViews>
  <sheetFormatPr defaultRowHeight="15" x14ac:dyDescent="0.25"/>
  <cols>
    <col min="1" max="1" width="27.5703125" bestFit="1" customWidth="1"/>
    <col min="2" max="2" width="7.140625" bestFit="1" customWidth="1"/>
    <col min="3" max="3" width="28" bestFit="1" customWidth="1"/>
    <col min="4" max="4" width="37.85546875" customWidth="1"/>
    <col min="5" max="5" width="28" customWidth="1"/>
  </cols>
  <sheetData>
    <row r="1" spans="1:41" ht="26.25" x14ac:dyDescent="0.4">
      <c r="A1" s="105" t="s">
        <v>63</v>
      </c>
      <c r="B1" s="106"/>
      <c r="C1" s="106"/>
      <c r="D1" s="107"/>
      <c r="E1" s="3"/>
      <c r="F1" s="3"/>
      <c r="G1" s="3"/>
      <c r="H1" s="3"/>
      <c r="I1" s="3"/>
      <c r="J1" s="3"/>
      <c r="K1" s="3"/>
      <c r="L1" s="3"/>
      <c r="M1" s="3"/>
      <c r="N1" s="3"/>
      <c r="O1" s="3"/>
      <c r="P1" s="3"/>
      <c r="Q1" s="3"/>
      <c r="R1" s="3"/>
      <c r="S1" s="3"/>
      <c r="T1" s="3"/>
      <c r="U1" s="3"/>
      <c r="V1" s="3"/>
      <c r="W1" s="3"/>
      <c r="X1" s="3"/>
      <c r="Y1" s="3"/>
      <c r="Z1" s="3"/>
      <c r="AA1" s="3"/>
      <c r="AB1" s="3"/>
      <c r="AC1" s="3"/>
      <c r="AD1" s="3"/>
      <c r="AE1" s="3"/>
      <c r="AF1" s="3"/>
      <c r="AG1" s="3"/>
      <c r="AH1" s="3"/>
    </row>
    <row r="2" spans="1:41" ht="26.25" x14ac:dyDescent="0.4">
      <c r="A2" s="23"/>
      <c r="B2" s="24"/>
      <c r="C2" s="24"/>
      <c r="D2" s="25"/>
      <c r="E2" s="3"/>
      <c r="F2" s="3"/>
      <c r="G2" s="3"/>
      <c r="H2" s="3"/>
      <c r="I2" s="3"/>
      <c r="J2" s="3"/>
      <c r="K2" s="3"/>
      <c r="L2" s="3"/>
      <c r="M2" s="3"/>
      <c r="N2" s="3"/>
      <c r="O2" s="3"/>
      <c r="P2" s="3"/>
      <c r="Q2" s="3"/>
      <c r="R2" s="3"/>
      <c r="S2" s="3"/>
      <c r="T2" s="3"/>
      <c r="U2" s="3"/>
      <c r="V2" s="3"/>
      <c r="W2" s="3"/>
      <c r="X2" s="3"/>
      <c r="Y2" s="3"/>
      <c r="Z2" s="3"/>
      <c r="AA2" s="3"/>
      <c r="AB2" s="3"/>
      <c r="AC2" s="3"/>
      <c r="AD2" s="3"/>
      <c r="AE2" s="3"/>
      <c r="AF2" s="3"/>
      <c r="AG2" s="3"/>
      <c r="AH2" s="3"/>
    </row>
    <row r="3" spans="1:41" x14ac:dyDescent="0.25">
      <c r="A3" s="26"/>
      <c r="B3" s="14"/>
      <c r="C3" s="14"/>
      <c r="D3" s="27"/>
      <c r="E3" s="3"/>
      <c r="F3" s="3"/>
      <c r="G3" s="3"/>
      <c r="H3" s="3"/>
      <c r="I3" s="3"/>
      <c r="J3" s="3"/>
      <c r="K3" s="3"/>
      <c r="L3" s="3"/>
      <c r="M3" s="3"/>
      <c r="N3" s="3"/>
      <c r="O3" s="3"/>
      <c r="P3" s="3"/>
      <c r="Q3" s="3"/>
      <c r="R3" s="3"/>
      <c r="S3" s="3"/>
      <c r="T3" s="3"/>
      <c r="U3" s="3"/>
      <c r="V3" s="3"/>
      <c r="W3" s="3"/>
      <c r="X3" s="3"/>
      <c r="Y3" s="3"/>
      <c r="Z3" s="3"/>
      <c r="AA3" s="3"/>
      <c r="AB3" s="3"/>
      <c r="AC3" s="3"/>
      <c r="AD3" s="3"/>
      <c r="AE3" s="3"/>
      <c r="AF3" s="3"/>
      <c r="AG3" s="3"/>
      <c r="AH3" s="3"/>
    </row>
    <row r="4" spans="1:41" x14ac:dyDescent="0.25">
      <c r="A4" s="26"/>
      <c r="B4" s="14"/>
      <c r="C4" s="14"/>
      <c r="D4" s="27"/>
      <c r="E4" s="3"/>
      <c r="F4" s="3"/>
      <c r="G4" s="3"/>
      <c r="H4" s="3"/>
      <c r="I4" s="3"/>
      <c r="J4" s="3"/>
      <c r="K4" s="3"/>
      <c r="L4" s="3"/>
      <c r="M4" s="3"/>
      <c r="N4" s="3"/>
      <c r="O4" s="3"/>
      <c r="P4" s="3"/>
      <c r="Q4" s="3"/>
      <c r="R4" s="3"/>
      <c r="S4" s="3"/>
      <c r="T4" s="3"/>
      <c r="U4" s="3"/>
      <c r="V4" s="3"/>
      <c r="W4" s="3"/>
      <c r="X4" s="3"/>
      <c r="Y4" s="3"/>
      <c r="Z4" s="3"/>
      <c r="AA4" s="3"/>
      <c r="AB4" s="3"/>
      <c r="AC4" s="3"/>
      <c r="AD4" s="3"/>
      <c r="AE4" s="3"/>
      <c r="AF4" s="3"/>
      <c r="AG4" s="3"/>
      <c r="AH4" s="3"/>
    </row>
    <row r="5" spans="1:41" ht="45" customHeight="1" x14ac:dyDescent="0.25">
      <c r="A5" s="26"/>
      <c r="B5" s="14"/>
      <c r="C5" s="14"/>
      <c r="D5" s="27"/>
      <c r="E5" s="3"/>
      <c r="F5" s="3"/>
      <c r="G5" s="3"/>
      <c r="H5" s="3"/>
      <c r="I5" s="3"/>
      <c r="J5" s="3"/>
      <c r="K5" s="3"/>
      <c r="L5" s="3"/>
      <c r="M5" s="3"/>
      <c r="N5" s="3"/>
      <c r="O5" s="3"/>
      <c r="P5" s="3"/>
      <c r="Q5" s="3"/>
      <c r="R5" s="3"/>
      <c r="S5" s="3"/>
      <c r="T5" s="3"/>
      <c r="U5" s="3"/>
      <c r="V5" s="3"/>
      <c r="W5" s="3"/>
      <c r="X5" s="3"/>
      <c r="Y5" s="3"/>
      <c r="Z5" s="3"/>
      <c r="AA5" s="3"/>
      <c r="AB5" s="3"/>
      <c r="AC5" s="3"/>
      <c r="AD5" s="3"/>
      <c r="AE5" s="3"/>
      <c r="AF5" s="3"/>
      <c r="AG5" s="3"/>
      <c r="AH5" s="3"/>
    </row>
    <row r="6" spans="1:41" x14ac:dyDescent="0.25">
      <c r="A6" s="26"/>
      <c r="B6" s="14"/>
      <c r="C6" s="14"/>
      <c r="D6" s="27"/>
      <c r="E6" s="3"/>
      <c r="F6" s="3"/>
      <c r="G6" s="3"/>
      <c r="H6" s="3"/>
      <c r="I6" s="3"/>
      <c r="J6" s="3"/>
      <c r="K6" s="3"/>
      <c r="L6" s="3"/>
      <c r="M6" s="3"/>
      <c r="N6" s="3"/>
      <c r="O6" s="3"/>
      <c r="P6" s="3"/>
      <c r="Q6" s="3"/>
      <c r="R6" s="3"/>
      <c r="S6" s="3"/>
      <c r="T6" s="3"/>
      <c r="U6" s="3"/>
      <c r="V6" s="3"/>
      <c r="W6" s="3"/>
      <c r="X6" s="3"/>
      <c r="Y6" s="3"/>
      <c r="Z6" s="3"/>
      <c r="AA6" s="3"/>
      <c r="AB6" s="3"/>
      <c r="AC6" s="3"/>
      <c r="AD6" s="3"/>
      <c r="AE6" s="3"/>
      <c r="AF6" s="3"/>
      <c r="AG6" s="3"/>
      <c r="AH6" s="3"/>
    </row>
    <row r="7" spans="1:41" ht="18.75" x14ac:dyDescent="0.3">
      <c r="A7" s="109" t="s">
        <v>32</v>
      </c>
      <c r="B7" s="110"/>
      <c r="C7" s="110"/>
      <c r="D7" s="111"/>
      <c r="E7" s="3"/>
      <c r="F7" s="3"/>
      <c r="G7" s="3"/>
      <c r="H7" s="3"/>
      <c r="I7" s="3"/>
      <c r="J7" s="3"/>
      <c r="K7" s="3"/>
      <c r="L7" s="3"/>
      <c r="M7" s="3"/>
      <c r="N7" s="3"/>
      <c r="O7" s="3"/>
      <c r="P7" s="3"/>
      <c r="Q7" s="3"/>
      <c r="R7" s="3"/>
      <c r="S7" s="3"/>
      <c r="T7" s="3"/>
      <c r="U7" s="3"/>
      <c r="V7" s="3"/>
      <c r="W7" s="3"/>
      <c r="X7" s="3"/>
      <c r="Y7" s="3"/>
      <c r="Z7" s="3"/>
      <c r="AA7" s="3"/>
      <c r="AB7" s="3"/>
      <c r="AC7" s="3"/>
      <c r="AD7" s="3"/>
      <c r="AE7" s="3"/>
      <c r="AF7" s="3"/>
      <c r="AG7" s="3"/>
      <c r="AH7" s="3"/>
    </row>
    <row r="8" spans="1:41" x14ac:dyDescent="0.25">
      <c r="A8" s="29" t="s">
        <v>52</v>
      </c>
      <c r="B8" s="29" t="s">
        <v>53</v>
      </c>
      <c r="C8" s="29" t="s">
        <v>54</v>
      </c>
      <c r="D8" s="29" t="s">
        <v>68</v>
      </c>
      <c r="E8" s="3"/>
      <c r="F8" s="3"/>
      <c r="G8" s="3"/>
      <c r="H8" s="3"/>
      <c r="I8" s="3"/>
      <c r="J8" s="3"/>
      <c r="K8" s="3"/>
      <c r="L8" s="3"/>
      <c r="M8" s="3"/>
      <c r="N8" s="3"/>
      <c r="O8" s="3"/>
      <c r="P8" s="3"/>
      <c r="Q8" s="3"/>
      <c r="R8" s="3"/>
      <c r="S8" s="3"/>
      <c r="T8" s="3"/>
      <c r="U8" s="3"/>
      <c r="V8" s="3"/>
      <c r="W8" s="3"/>
      <c r="X8" s="3"/>
      <c r="Y8" s="3"/>
      <c r="Z8" s="3"/>
      <c r="AA8" s="3"/>
      <c r="AB8" s="3"/>
      <c r="AC8" s="3"/>
      <c r="AD8" s="3"/>
      <c r="AE8" s="3"/>
      <c r="AF8" s="3"/>
      <c r="AG8" s="3"/>
      <c r="AH8" s="3"/>
    </row>
    <row r="9" spans="1:41" hidden="1" x14ac:dyDescent="0.25">
      <c r="A9" s="2" t="s">
        <v>22</v>
      </c>
      <c r="B9" s="2"/>
      <c r="C9" s="16">
        <f>'Prijzenblad Multifunctionals'!B17</f>
        <v>0</v>
      </c>
      <c r="D9" s="30">
        <f>B9*C9*60</f>
        <v>0</v>
      </c>
      <c r="E9" s="3"/>
      <c r="F9" s="3"/>
      <c r="G9" s="3"/>
      <c r="H9" s="3"/>
      <c r="I9" s="3"/>
      <c r="J9" s="3"/>
      <c r="K9" s="3"/>
      <c r="L9" s="3"/>
      <c r="M9" s="3"/>
      <c r="N9" s="3"/>
      <c r="O9" s="3"/>
      <c r="P9" s="3"/>
      <c r="Q9" s="3"/>
      <c r="R9" s="3"/>
      <c r="S9" s="3"/>
      <c r="T9" s="3"/>
      <c r="U9" s="3"/>
      <c r="V9" s="3"/>
      <c r="W9" s="3"/>
      <c r="X9" s="3"/>
      <c r="Y9" s="3"/>
      <c r="Z9" s="3"/>
      <c r="AA9" s="3"/>
      <c r="AB9" s="3"/>
      <c r="AC9" s="3"/>
      <c r="AD9" s="3"/>
      <c r="AE9" s="3"/>
      <c r="AF9" s="3"/>
      <c r="AG9" s="3"/>
      <c r="AH9" s="3"/>
    </row>
    <row r="10" spans="1:41" x14ac:dyDescent="0.25">
      <c r="A10" s="2" t="s">
        <v>23</v>
      </c>
      <c r="B10" s="2">
        <v>14</v>
      </c>
      <c r="C10" s="16">
        <f>'Prijzenblad Multifunctionals'!E17</f>
        <v>0</v>
      </c>
      <c r="D10" s="30">
        <f t="shared" ref="D10:D11" si="0">B10*C10*60</f>
        <v>0</v>
      </c>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row>
    <row r="11" spans="1:41" x14ac:dyDescent="0.25">
      <c r="A11" s="2" t="s">
        <v>24</v>
      </c>
      <c r="B11" s="2">
        <v>14</v>
      </c>
      <c r="C11" s="16">
        <f>'Prijzenblad Multifunctionals'!H17</f>
        <v>0</v>
      </c>
      <c r="D11" s="30">
        <f t="shared" si="0"/>
        <v>0</v>
      </c>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row>
    <row r="12" spans="1:41" x14ac:dyDescent="0.25">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row>
    <row r="13" spans="1:41" ht="18.75" x14ac:dyDescent="0.3">
      <c r="A13" s="112" t="s">
        <v>57</v>
      </c>
      <c r="B13" s="113"/>
      <c r="C13" s="113"/>
      <c r="D13" s="114"/>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row>
    <row r="14" spans="1:41" x14ac:dyDescent="0.25">
      <c r="A14" s="29" t="s">
        <v>52</v>
      </c>
      <c r="B14" s="29" t="s">
        <v>53</v>
      </c>
      <c r="C14" s="29" t="s">
        <v>56</v>
      </c>
      <c r="D14" s="29" t="s">
        <v>69</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row>
    <row r="15" spans="1:41" hidden="1" x14ac:dyDescent="0.25">
      <c r="A15" s="2" t="s">
        <v>22</v>
      </c>
      <c r="B15" s="100"/>
      <c r="C15" s="16">
        <f>'Prijzenblad Multifunctionals'!B28</f>
        <v>0</v>
      </c>
      <c r="D15" s="30">
        <f>B15*C15*24</f>
        <v>0</v>
      </c>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row>
    <row r="16" spans="1:41" x14ac:dyDescent="0.25">
      <c r="A16" s="2" t="s">
        <v>23</v>
      </c>
      <c r="B16" s="100">
        <v>14</v>
      </c>
      <c r="C16" s="16">
        <f>'Prijzenblad Multifunctionals'!E28</f>
        <v>0</v>
      </c>
      <c r="D16" s="30">
        <f t="shared" ref="D16:D17" si="1">B16*C16*24</f>
        <v>0</v>
      </c>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row>
    <row r="17" spans="1:34" x14ac:dyDescent="0.25">
      <c r="A17" s="2" t="s">
        <v>24</v>
      </c>
      <c r="B17" s="100">
        <v>14</v>
      </c>
      <c r="C17" s="16">
        <f>'Prijzenblad Multifunctionals'!H28</f>
        <v>0</v>
      </c>
      <c r="D17" s="30">
        <f t="shared" si="1"/>
        <v>0</v>
      </c>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row>
    <row r="18" spans="1:34" x14ac:dyDescent="0.25">
      <c r="A18" s="3"/>
      <c r="B18" s="101"/>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row>
    <row r="19" spans="1:34" ht="18.75" x14ac:dyDescent="0.3">
      <c r="A19" s="112" t="s">
        <v>47</v>
      </c>
      <c r="B19" s="115"/>
      <c r="C19" s="113"/>
      <c r="D19" s="114"/>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row>
    <row r="20" spans="1:34" x14ac:dyDescent="0.25">
      <c r="A20" s="31" t="s">
        <v>47</v>
      </c>
      <c r="B20" s="102" t="s">
        <v>53</v>
      </c>
      <c r="C20" s="32" t="s">
        <v>58</v>
      </c>
      <c r="D20" s="33" t="s">
        <v>70</v>
      </c>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row>
    <row r="21" spans="1:34" x14ac:dyDescent="0.25">
      <c r="A21" s="10" t="s">
        <v>59</v>
      </c>
      <c r="B21" s="103">
        <v>1</v>
      </c>
      <c r="C21" s="18">
        <f>'Prijzenblad verbruiksgoederen'!D44</f>
        <v>0</v>
      </c>
      <c r="D21" s="30">
        <f>B21*C21*7</f>
        <v>0</v>
      </c>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row>
    <row r="22" spans="1:34" x14ac:dyDescent="0.2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ht="18.75" x14ac:dyDescent="0.3">
      <c r="A23" s="116" t="s">
        <v>50</v>
      </c>
      <c r="B23" s="117"/>
      <c r="C23" s="118"/>
      <c r="D23" s="119"/>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row>
    <row r="24" spans="1:34" x14ac:dyDescent="0.25">
      <c r="A24" s="34"/>
      <c r="B24" s="104" t="s">
        <v>61</v>
      </c>
      <c r="C24" s="35" t="s">
        <v>62</v>
      </c>
      <c r="D24" s="36" t="s">
        <v>55</v>
      </c>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row>
    <row r="25" spans="1:34" x14ac:dyDescent="0.25">
      <c r="A25" s="10" t="s">
        <v>60</v>
      </c>
      <c r="B25" s="103">
        <v>1000</v>
      </c>
      <c r="C25" s="18">
        <f>'Prijzenblad verbruiksgoederen'!G5</f>
        <v>0</v>
      </c>
      <c r="D25" s="30">
        <f>B25*C25</f>
        <v>0</v>
      </c>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row>
    <row r="26" spans="1:34" x14ac:dyDescent="0.25">
      <c r="A26" s="3"/>
      <c r="B26" s="101"/>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row>
    <row r="27" spans="1:34" ht="18.75" x14ac:dyDescent="0.3">
      <c r="A27" s="120" t="s">
        <v>50</v>
      </c>
      <c r="B27" s="121"/>
      <c r="C27" s="122"/>
      <c r="D27" s="12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row>
    <row r="28" spans="1:34" x14ac:dyDescent="0.25">
      <c r="A28" s="34"/>
      <c r="B28" s="104" t="s">
        <v>61</v>
      </c>
      <c r="C28" s="35" t="s">
        <v>94</v>
      </c>
      <c r="D28" s="36" t="s">
        <v>95</v>
      </c>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row>
    <row r="29" spans="1:34" x14ac:dyDescent="0.25">
      <c r="A29" s="10" t="s">
        <v>92</v>
      </c>
      <c r="B29" s="10">
        <v>5</v>
      </c>
      <c r="C29" s="18">
        <f>'Prijzenblad verbruiksgoederen'!G8</f>
        <v>0</v>
      </c>
      <c r="D29" s="30">
        <f>B29*C29</f>
        <v>0</v>
      </c>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row>
    <row r="30" spans="1:34" ht="21" x14ac:dyDescent="0.35">
      <c r="A30" s="108" t="s">
        <v>64</v>
      </c>
      <c r="B30" s="108"/>
      <c r="C30" s="108"/>
      <c r="D30" s="37">
        <f>D9+D10+D11+D15+D16+D17+D21+D25+D29</f>
        <v>0</v>
      </c>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row>
    <row r="31" spans="1:34" x14ac:dyDescent="0.2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row>
    <row r="32" spans="1:34"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row>
    <row r="33" spans="1:34"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1:34"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row>
    <row r="35" spans="1:34"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row>
    <row r="36" spans="1:34"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row>
    <row r="38" spans="1:34"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1:34"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1:34"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4"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1:34"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x14ac:dyDescent="0.2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34"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row r="63" spans="1:34"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row>
    <row r="64" spans="1:34"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sheetData>
  <sheetProtection algorithmName="SHA-512" hashValue="9caLC4RfJtn4IwClgbCDtEoVAcOq5UdNVvWLlpyRzMdqii6deuYQjQ9G1CXvePIIyqOSh4l8OX7x+R66WFIVEg==" saltValue="s0Slz+JqwW/tlUSNegew1Q==" spinCount="100000" sheet="1" objects="1" scenarios="1"/>
  <mergeCells count="7">
    <mergeCell ref="A1:D1"/>
    <mergeCell ref="A30:C30"/>
    <mergeCell ref="A7:D7"/>
    <mergeCell ref="A13:D13"/>
    <mergeCell ref="A19:D19"/>
    <mergeCell ref="A23:D23"/>
    <mergeCell ref="A27:D27"/>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2E76B"/>
  </sheetPr>
  <dimension ref="A1:CV389"/>
  <sheetViews>
    <sheetView topLeftCell="D1" zoomScale="90" zoomScaleNormal="90" workbookViewId="0">
      <selection activeCell="E41" sqref="E41"/>
    </sheetView>
  </sheetViews>
  <sheetFormatPr defaultRowHeight="15" x14ac:dyDescent="0.25"/>
  <cols>
    <col min="1" max="1" width="50.85546875" hidden="1" customWidth="1"/>
    <col min="2" max="2" width="45.7109375" hidden="1" customWidth="1"/>
    <col min="3" max="3" width="3.5703125" hidden="1" customWidth="1"/>
    <col min="4" max="4" width="76.5703125" customWidth="1"/>
    <col min="5" max="5" width="45.7109375" customWidth="1"/>
    <col min="6" max="6" width="4.85546875" customWidth="1"/>
    <col min="7" max="7" width="76.28515625" customWidth="1"/>
    <col min="8" max="8" width="41" customWidth="1"/>
  </cols>
  <sheetData>
    <row r="1" spans="1:100" ht="26.25" x14ac:dyDescent="0.4">
      <c r="A1" s="128" t="s">
        <v>65</v>
      </c>
      <c r="B1" s="128"/>
      <c r="C1" s="128"/>
      <c r="D1" s="128"/>
      <c r="E1" s="128"/>
      <c r="F1" s="128"/>
      <c r="G1" s="128"/>
      <c r="H1" s="128"/>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row>
    <row r="2" spans="1:100"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row>
    <row r="3" spans="1:100" ht="15.75" thickBot="1" x14ac:dyDescent="0.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row>
    <row r="4" spans="1:100" ht="18.75" x14ac:dyDescent="0.3">
      <c r="A4" s="124" t="s">
        <v>22</v>
      </c>
      <c r="B4" s="125"/>
      <c r="C4" s="70"/>
      <c r="D4" s="126" t="s">
        <v>23</v>
      </c>
      <c r="E4" s="127"/>
      <c r="F4" s="3"/>
      <c r="G4" s="126" t="s">
        <v>24</v>
      </c>
      <c r="H4" s="127"/>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row>
    <row r="5" spans="1:100" x14ac:dyDescent="0.25">
      <c r="A5" s="71" t="s">
        <v>25</v>
      </c>
      <c r="B5" s="72" t="s">
        <v>42</v>
      </c>
      <c r="C5" s="70"/>
      <c r="D5" s="85" t="s">
        <v>25</v>
      </c>
      <c r="E5" s="86" t="s">
        <v>43</v>
      </c>
      <c r="F5" s="3"/>
      <c r="G5" s="4" t="s">
        <v>25</v>
      </c>
      <c r="H5" s="5" t="s">
        <v>97</v>
      </c>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row>
    <row r="6" spans="1:100" x14ac:dyDescent="0.25">
      <c r="A6" s="71" t="s">
        <v>26</v>
      </c>
      <c r="B6" s="73" t="s">
        <v>37</v>
      </c>
      <c r="C6" s="70"/>
      <c r="D6" s="85" t="s">
        <v>26</v>
      </c>
      <c r="E6" s="87" t="s">
        <v>38</v>
      </c>
      <c r="F6" s="3"/>
      <c r="G6" s="4" t="s">
        <v>26</v>
      </c>
      <c r="H6" s="6" t="s">
        <v>39</v>
      </c>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row>
    <row r="7" spans="1:100" x14ac:dyDescent="0.25">
      <c r="A7" s="71" t="s">
        <v>27</v>
      </c>
      <c r="B7" s="74"/>
      <c r="C7" s="70"/>
      <c r="D7" s="85" t="s">
        <v>27</v>
      </c>
      <c r="E7" s="135"/>
      <c r="F7" s="3"/>
      <c r="G7" s="4" t="s">
        <v>27</v>
      </c>
      <c r="H7" s="135"/>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row>
    <row r="8" spans="1:100" x14ac:dyDescent="0.25">
      <c r="A8" s="75"/>
      <c r="B8" s="76"/>
      <c r="C8" s="70"/>
      <c r="D8" s="7"/>
      <c r="E8" s="8"/>
      <c r="F8" s="3"/>
      <c r="G8" s="7"/>
      <c r="H8" s="8"/>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row>
    <row r="9" spans="1:100" x14ac:dyDescent="0.25">
      <c r="A9" s="77" t="s">
        <v>32</v>
      </c>
      <c r="B9" s="78" t="s">
        <v>40</v>
      </c>
      <c r="C9" s="70"/>
      <c r="D9" s="45" t="s">
        <v>32</v>
      </c>
      <c r="E9" s="46" t="s">
        <v>40</v>
      </c>
      <c r="F9" s="3"/>
      <c r="G9" s="45" t="s">
        <v>32</v>
      </c>
      <c r="H9" s="46" t="s">
        <v>40</v>
      </c>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row>
    <row r="10" spans="1:100" x14ac:dyDescent="0.25">
      <c r="A10" s="71" t="s">
        <v>28</v>
      </c>
      <c r="B10" s="79"/>
      <c r="C10" s="70"/>
      <c r="D10" s="85" t="s">
        <v>28</v>
      </c>
      <c r="E10" s="134"/>
      <c r="F10" s="3"/>
      <c r="G10" s="4" t="s">
        <v>28</v>
      </c>
      <c r="H10" s="134"/>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row>
    <row r="11" spans="1:100" x14ac:dyDescent="0.25">
      <c r="A11" s="71" t="s">
        <v>29</v>
      </c>
      <c r="B11" s="79"/>
      <c r="C11" s="70"/>
      <c r="D11" s="85" t="s">
        <v>29</v>
      </c>
      <c r="E11" s="134"/>
      <c r="F11" s="3"/>
      <c r="G11" s="4" t="s">
        <v>29</v>
      </c>
      <c r="H11" s="134"/>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row>
    <row r="12" spans="1:100" x14ac:dyDescent="0.25">
      <c r="A12" s="71" t="s">
        <v>30</v>
      </c>
      <c r="B12" s="79"/>
      <c r="C12" s="70"/>
      <c r="D12" s="85" t="s">
        <v>30</v>
      </c>
      <c r="E12" s="134"/>
      <c r="F12" s="3"/>
      <c r="G12" s="4" t="s">
        <v>30</v>
      </c>
      <c r="H12" s="134"/>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row>
    <row r="13" spans="1:100" x14ac:dyDescent="0.25">
      <c r="A13" s="71"/>
      <c r="B13" s="79"/>
      <c r="C13" s="70"/>
      <c r="D13" s="85" t="s">
        <v>114</v>
      </c>
      <c r="E13" s="134"/>
      <c r="F13" s="3"/>
      <c r="G13" s="85" t="s">
        <v>114</v>
      </c>
      <c r="H13" s="134"/>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row>
    <row r="14" spans="1:100" x14ac:dyDescent="0.25">
      <c r="A14" s="71" t="s">
        <v>67</v>
      </c>
      <c r="B14" s="79"/>
      <c r="C14" s="70"/>
      <c r="D14" s="85" t="s">
        <v>115</v>
      </c>
      <c r="E14" s="134"/>
      <c r="F14" s="3"/>
      <c r="G14" s="85" t="s">
        <v>115</v>
      </c>
      <c r="H14" s="134"/>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row>
    <row r="15" spans="1:100" x14ac:dyDescent="0.25">
      <c r="A15" s="80" t="s">
        <v>93</v>
      </c>
      <c r="B15" s="81"/>
      <c r="C15" s="70"/>
      <c r="D15" s="88" t="s">
        <v>93</v>
      </c>
      <c r="E15" s="90"/>
      <c r="F15" s="3"/>
      <c r="G15" s="69" t="s">
        <v>93</v>
      </c>
      <c r="H15" s="90"/>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row>
    <row r="16" spans="1:100" x14ac:dyDescent="0.25">
      <c r="A16" s="80"/>
      <c r="B16" s="81"/>
      <c r="C16" s="70"/>
      <c r="D16" s="88" t="s">
        <v>109</v>
      </c>
      <c r="E16" s="90"/>
      <c r="F16" s="3"/>
      <c r="G16" s="69" t="s">
        <v>109</v>
      </c>
      <c r="H16" s="90"/>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row>
    <row r="17" spans="1:100" x14ac:dyDescent="0.25">
      <c r="A17" s="71" t="s">
        <v>31</v>
      </c>
      <c r="B17" s="82">
        <f>SUM(B10:B14)</f>
        <v>0</v>
      </c>
      <c r="C17" s="70"/>
      <c r="D17" s="85" t="s">
        <v>31</v>
      </c>
      <c r="E17" s="48">
        <f>SUM(E10:E16)</f>
        <v>0</v>
      </c>
      <c r="F17" s="3"/>
      <c r="G17" s="4" t="s">
        <v>31</v>
      </c>
      <c r="H17" s="48">
        <f>SUM(H10:H16)</f>
        <v>0</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row>
    <row r="18" spans="1:100" x14ac:dyDescent="0.25">
      <c r="A18" s="75"/>
      <c r="B18" s="76"/>
      <c r="C18" s="70"/>
      <c r="D18" s="7"/>
      <c r="E18" s="8"/>
      <c r="F18" s="3"/>
      <c r="G18" s="7"/>
      <c r="H18" s="8"/>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row>
    <row r="19" spans="1:100" x14ac:dyDescent="0.25">
      <c r="A19" s="75"/>
      <c r="B19" s="76"/>
      <c r="C19" s="70"/>
      <c r="D19" s="7"/>
      <c r="E19" s="8"/>
      <c r="F19" s="3"/>
      <c r="G19" s="7"/>
      <c r="H19" s="8"/>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row>
    <row r="20" spans="1:100" x14ac:dyDescent="0.25">
      <c r="A20" s="77" t="s">
        <v>33</v>
      </c>
      <c r="B20" s="78" t="s">
        <v>40</v>
      </c>
      <c r="C20" s="70"/>
      <c r="D20" s="45" t="s">
        <v>33</v>
      </c>
      <c r="E20" s="46" t="s">
        <v>40</v>
      </c>
      <c r="F20" s="3"/>
      <c r="G20" s="45" t="s">
        <v>33</v>
      </c>
      <c r="H20" s="46" t="s">
        <v>41</v>
      </c>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row>
    <row r="21" spans="1:100" x14ac:dyDescent="0.25">
      <c r="A21" s="71" t="s">
        <v>36</v>
      </c>
      <c r="B21" s="79"/>
      <c r="C21" s="70"/>
      <c r="D21" s="85" t="s">
        <v>36</v>
      </c>
      <c r="E21" s="134"/>
      <c r="F21" s="3"/>
      <c r="G21" s="4" t="s">
        <v>36</v>
      </c>
      <c r="H21" s="134"/>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row>
    <row r="22" spans="1:100" x14ac:dyDescent="0.25">
      <c r="A22" s="71" t="s">
        <v>34</v>
      </c>
      <c r="B22" s="79"/>
      <c r="C22" s="70"/>
      <c r="D22" s="85" t="s">
        <v>34</v>
      </c>
      <c r="E22" s="134"/>
      <c r="F22" s="3"/>
      <c r="G22" s="4" t="s">
        <v>34</v>
      </c>
      <c r="H22" s="134"/>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row>
    <row r="23" spans="1:100" x14ac:dyDescent="0.25">
      <c r="A23" s="71" t="s">
        <v>35</v>
      </c>
      <c r="B23" s="79"/>
      <c r="C23" s="70"/>
      <c r="D23" s="85" t="s">
        <v>35</v>
      </c>
      <c r="E23" s="134"/>
      <c r="F23" s="3"/>
      <c r="G23" s="4" t="s">
        <v>35</v>
      </c>
      <c r="H23" s="134"/>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row>
    <row r="24" spans="1:100" x14ac:dyDescent="0.25">
      <c r="A24" s="71"/>
      <c r="B24" s="79"/>
      <c r="C24" s="70"/>
      <c r="D24" s="85" t="s">
        <v>114</v>
      </c>
      <c r="E24" s="134"/>
      <c r="F24" s="3"/>
      <c r="G24" s="85" t="s">
        <v>114</v>
      </c>
      <c r="H24" s="134"/>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row>
    <row r="25" spans="1:100" x14ac:dyDescent="0.25">
      <c r="A25" s="71" t="s">
        <v>67</v>
      </c>
      <c r="B25" s="79"/>
      <c r="C25" s="70"/>
      <c r="D25" s="85" t="s">
        <v>115</v>
      </c>
      <c r="E25" s="134"/>
      <c r="F25" s="3"/>
      <c r="G25" s="85" t="s">
        <v>115</v>
      </c>
      <c r="H25" s="134"/>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row>
    <row r="26" spans="1:100" x14ac:dyDescent="0.25">
      <c r="A26" s="80" t="s">
        <v>93</v>
      </c>
      <c r="B26" s="81"/>
      <c r="C26" s="70"/>
      <c r="D26" s="88" t="s">
        <v>93</v>
      </c>
      <c r="E26" s="90"/>
      <c r="F26" s="3"/>
      <c r="G26" s="69" t="s">
        <v>93</v>
      </c>
      <c r="H26" s="90"/>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row>
    <row r="27" spans="1:100" x14ac:dyDescent="0.25">
      <c r="A27" s="80"/>
      <c r="B27" s="81"/>
      <c r="C27" s="70"/>
      <c r="D27" s="88" t="s">
        <v>109</v>
      </c>
      <c r="E27" s="90"/>
      <c r="F27" s="3"/>
      <c r="G27" s="69" t="s">
        <v>109</v>
      </c>
      <c r="H27" s="90"/>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row>
    <row r="28" spans="1:100" ht="15.75" thickBot="1" x14ac:dyDescent="0.3">
      <c r="A28" s="83" t="s">
        <v>31</v>
      </c>
      <c r="B28" s="84">
        <f>SUM(B21:B25)</f>
        <v>0</v>
      </c>
      <c r="C28" s="70"/>
      <c r="D28" s="89" t="s">
        <v>31</v>
      </c>
      <c r="E28" s="47">
        <f>SUM(E21:E27)</f>
        <v>0</v>
      </c>
      <c r="F28" s="3"/>
      <c r="G28" s="9" t="s">
        <v>31</v>
      </c>
      <c r="H28" s="47">
        <f>SUM(H21:H27)</f>
        <v>0</v>
      </c>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row>
    <row r="29" spans="1:100" x14ac:dyDescent="0.2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row>
    <row r="30" spans="1:100" x14ac:dyDescent="0.2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row>
    <row r="31" spans="1:100" x14ac:dyDescent="0.2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row>
    <row r="32" spans="1:100"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row>
    <row r="33" spans="1:100"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row>
    <row r="34" spans="1:100"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row>
    <row r="35" spans="1:100"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row>
    <row r="36" spans="1:100"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row>
    <row r="37" spans="1:100"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row>
    <row r="38" spans="1:100"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row>
    <row r="39" spans="1:100"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row>
    <row r="40" spans="1:100"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row>
    <row r="41" spans="1:100"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row>
    <row r="42" spans="1:100"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row>
    <row r="43" spans="1:100"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row>
    <row r="44" spans="1:100"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row>
    <row r="45" spans="1:100"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row>
    <row r="46" spans="1:100"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row>
    <row r="47" spans="1:100"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row>
    <row r="48" spans="1:100"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row>
    <row r="49" spans="1:100"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row>
    <row r="50" spans="1:100"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row>
    <row r="51" spans="1:100"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row>
    <row r="52" spans="1:100"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row>
    <row r="53" spans="1:100"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row>
    <row r="54" spans="1:100"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row>
    <row r="55" spans="1:100"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row>
    <row r="56" spans="1:100"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row>
    <row r="57" spans="1:100"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row>
    <row r="58" spans="1:100" x14ac:dyDescent="0.2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row>
    <row r="59" spans="1:100"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row>
    <row r="60" spans="1:100"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row>
    <row r="61" spans="1:100"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row>
    <row r="62" spans="1:100"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row>
    <row r="63" spans="1:100"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row>
    <row r="64" spans="1:100"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row>
    <row r="65" spans="1:100"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row>
    <row r="66" spans="1:100"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row>
    <row r="67" spans="1:100"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row>
    <row r="68" spans="1:100"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row>
    <row r="69" spans="1:100"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row>
    <row r="70" spans="1:100"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row>
    <row r="71" spans="1:100"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row>
    <row r="72" spans="1:100"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row>
    <row r="73" spans="1:100" x14ac:dyDescent="0.25">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row>
    <row r="74" spans="1:100" x14ac:dyDescent="0.25">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row>
    <row r="75" spans="1:100" x14ac:dyDescent="0.25">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row>
    <row r="76" spans="1:100" x14ac:dyDescent="0.25">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row>
    <row r="77" spans="1:100" x14ac:dyDescent="0.25">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row>
    <row r="78" spans="1:100" x14ac:dyDescent="0.25">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row>
    <row r="79" spans="1:100" x14ac:dyDescent="0.25">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row>
    <row r="80" spans="1:100" x14ac:dyDescent="0.25">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row>
    <row r="81" spans="6:100" x14ac:dyDescent="0.25">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row>
    <row r="82" spans="6:100" x14ac:dyDescent="0.25">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row>
    <row r="83" spans="6:100" x14ac:dyDescent="0.25">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row>
    <row r="84" spans="6:100" x14ac:dyDescent="0.25">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row>
    <row r="85" spans="6:100" x14ac:dyDescent="0.25">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row>
    <row r="86" spans="6:100" x14ac:dyDescent="0.25">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row>
    <row r="87" spans="6:100" x14ac:dyDescent="0.25">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row>
    <row r="88" spans="6:100" x14ac:dyDescent="0.25">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row>
    <row r="89" spans="6:100" x14ac:dyDescent="0.25">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row>
    <row r="90" spans="6:100" x14ac:dyDescent="0.25">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row>
    <row r="91" spans="6:100" x14ac:dyDescent="0.25">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row>
    <row r="92" spans="6:100" x14ac:dyDescent="0.25">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row>
    <row r="93" spans="6:100" x14ac:dyDescent="0.25">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row>
    <row r="94" spans="6:100" x14ac:dyDescent="0.25">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row>
    <row r="95" spans="6:100" x14ac:dyDescent="0.25">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row>
    <row r="96" spans="6:100" x14ac:dyDescent="0.25">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row>
    <row r="97" spans="6:100" x14ac:dyDescent="0.25">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row>
    <row r="98" spans="6:100" x14ac:dyDescent="0.25">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row>
    <row r="99" spans="6:100" x14ac:dyDescent="0.25">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row>
    <row r="100" spans="6:100" x14ac:dyDescent="0.25">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row>
    <row r="101" spans="6:100" x14ac:dyDescent="0.25">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row>
    <row r="102" spans="6:100" x14ac:dyDescent="0.25">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row>
    <row r="103" spans="6:100" x14ac:dyDescent="0.25">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row>
    <row r="104" spans="6:100" x14ac:dyDescent="0.25">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row>
    <row r="105" spans="6:100" x14ac:dyDescent="0.25">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row>
    <row r="106" spans="6:100" x14ac:dyDescent="0.25">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row>
    <row r="107" spans="6:100" x14ac:dyDescent="0.25">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row>
    <row r="108" spans="6:100" x14ac:dyDescent="0.25">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row>
    <row r="109" spans="6:100" x14ac:dyDescent="0.25">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row>
    <row r="110" spans="6:100" x14ac:dyDescent="0.25">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row>
    <row r="111" spans="6:100" x14ac:dyDescent="0.25">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row>
    <row r="112" spans="6:100" x14ac:dyDescent="0.25">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row>
    <row r="113" spans="6:100" x14ac:dyDescent="0.25">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row>
    <row r="114" spans="6:100" x14ac:dyDescent="0.25">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row>
    <row r="115" spans="6:100" x14ac:dyDescent="0.25">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row>
    <row r="116" spans="6:100" x14ac:dyDescent="0.25">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row>
    <row r="117" spans="6:100" x14ac:dyDescent="0.25">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row>
    <row r="118" spans="6:100" x14ac:dyDescent="0.25">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row>
    <row r="119" spans="6:100" x14ac:dyDescent="0.25">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row>
    <row r="120" spans="6:100" x14ac:dyDescent="0.25">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row>
    <row r="121" spans="6:100" x14ac:dyDescent="0.25">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row>
    <row r="122" spans="6:100" x14ac:dyDescent="0.25">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row>
    <row r="123" spans="6:100" x14ac:dyDescent="0.25">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row>
    <row r="124" spans="6:100" x14ac:dyDescent="0.25">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row>
    <row r="125" spans="6:100" x14ac:dyDescent="0.25">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row>
    <row r="126" spans="6:100" x14ac:dyDescent="0.25">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row>
    <row r="127" spans="6:100" x14ac:dyDescent="0.25">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row>
    <row r="128" spans="6:100" x14ac:dyDescent="0.25">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row>
    <row r="129" spans="6:100" x14ac:dyDescent="0.25">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row>
    <row r="130" spans="6:100" x14ac:dyDescent="0.25">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row>
    <row r="131" spans="6:100" x14ac:dyDescent="0.25">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row>
    <row r="132" spans="6:100" x14ac:dyDescent="0.25">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row>
    <row r="133" spans="6:100" x14ac:dyDescent="0.25">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row>
    <row r="134" spans="6:100" x14ac:dyDescent="0.25">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row>
    <row r="135" spans="6:100" x14ac:dyDescent="0.25">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row>
    <row r="136" spans="6:100" x14ac:dyDescent="0.25">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row>
    <row r="137" spans="6:100" x14ac:dyDescent="0.25">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row>
    <row r="138" spans="6:100" x14ac:dyDescent="0.25">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row>
    <row r="139" spans="6:100" x14ac:dyDescent="0.25">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row>
    <row r="140" spans="6:100" x14ac:dyDescent="0.25">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row>
    <row r="141" spans="6:100" x14ac:dyDescent="0.25">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row>
    <row r="142" spans="6:100" x14ac:dyDescent="0.25">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row>
    <row r="143" spans="6:100" x14ac:dyDescent="0.25">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row>
    <row r="144" spans="6:100" x14ac:dyDescent="0.25">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row>
    <row r="145" spans="6:100" x14ac:dyDescent="0.25">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row>
    <row r="146" spans="6:100" x14ac:dyDescent="0.25">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row>
    <row r="147" spans="6:100" x14ac:dyDescent="0.25">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row>
    <row r="148" spans="6:100" x14ac:dyDescent="0.25">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row>
    <row r="149" spans="6:100" x14ac:dyDescent="0.25">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row>
    <row r="150" spans="6:100" x14ac:dyDescent="0.25">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row>
    <row r="151" spans="6:100" x14ac:dyDescent="0.25">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row>
    <row r="152" spans="6:100" x14ac:dyDescent="0.25">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row>
    <row r="153" spans="6:100" x14ac:dyDescent="0.25">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row>
    <row r="154" spans="6:100" x14ac:dyDescent="0.25">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row>
    <row r="155" spans="6:100" x14ac:dyDescent="0.25">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row>
    <row r="156" spans="6:100" x14ac:dyDescent="0.25">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row>
    <row r="157" spans="6:100" x14ac:dyDescent="0.25">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row>
    <row r="158" spans="6:100" x14ac:dyDescent="0.25">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row>
    <row r="159" spans="6:100" x14ac:dyDescent="0.25">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row>
    <row r="160" spans="6:100" x14ac:dyDescent="0.25">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row>
    <row r="161" spans="6:100" x14ac:dyDescent="0.25">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row>
    <row r="162" spans="6:100" x14ac:dyDescent="0.25">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row>
    <row r="163" spans="6:100" x14ac:dyDescent="0.25">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row>
    <row r="164" spans="6:100" x14ac:dyDescent="0.25">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row>
    <row r="165" spans="6:100" x14ac:dyDescent="0.25">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row>
    <row r="166" spans="6:100" x14ac:dyDescent="0.25">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row>
    <row r="167" spans="6:100" x14ac:dyDescent="0.25">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row>
    <row r="168" spans="6:100" x14ac:dyDescent="0.25">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row>
    <row r="169" spans="6:100" x14ac:dyDescent="0.25">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row>
    <row r="170" spans="6:100" x14ac:dyDescent="0.25">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row>
    <row r="171" spans="6:100" x14ac:dyDescent="0.25">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row>
    <row r="172" spans="6:100" x14ac:dyDescent="0.25">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row>
    <row r="173" spans="6:100" x14ac:dyDescent="0.25">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row>
    <row r="174" spans="6:100" x14ac:dyDescent="0.25">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row>
    <row r="175" spans="6:100" x14ac:dyDescent="0.25">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row>
    <row r="176" spans="6:100" x14ac:dyDescent="0.25">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row>
    <row r="177" spans="6:100" x14ac:dyDescent="0.25">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row>
    <row r="178" spans="6:100" x14ac:dyDescent="0.25">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row>
    <row r="179" spans="6:100" x14ac:dyDescent="0.25">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row>
    <row r="180" spans="6:100" x14ac:dyDescent="0.25">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row>
    <row r="181" spans="6:100" x14ac:dyDescent="0.25">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row>
    <row r="182" spans="6:100" x14ac:dyDescent="0.25">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row>
    <row r="183" spans="6:100" x14ac:dyDescent="0.25">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row>
    <row r="184" spans="6:100" x14ac:dyDescent="0.25">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row>
    <row r="185" spans="6:100" x14ac:dyDescent="0.25">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row>
    <row r="186" spans="6:100" x14ac:dyDescent="0.25">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row>
    <row r="187" spans="6:100" x14ac:dyDescent="0.25">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row>
    <row r="188" spans="6:100" x14ac:dyDescent="0.25">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row>
    <row r="189" spans="6:100" x14ac:dyDescent="0.25">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row>
    <row r="190" spans="6:100" x14ac:dyDescent="0.25">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row>
    <row r="191" spans="6:100" x14ac:dyDescent="0.25">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row>
    <row r="192" spans="6:100" x14ac:dyDescent="0.25">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row>
    <row r="193" spans="6:100" x14ac:dyDescent="0.25">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row>
    <row r="194" spans="6:100" x14ac:dyDescent="0.25">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row>
    <row r="195" spans="6:100" x14ac:dyDescent="0.25">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row>
    <row r="196" spans="6:100" x14ac:dyDescent="0.25">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row>
    <row r="197" spans="6:100" x14ac:dyDescent="0.25">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row>
    <row r="198" spans="6:100" x14ac:dyDescent="0.25">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row>
    <row r="199" spans="6:100" x14ac:dyDescent="0.25">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row>
    <row r="200" spans="6:100" x14ac:dyDescent="0.25">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row>
    <row r="201" spans="6:100" x14ac:dyDescent="0.25">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row>
    <row r="202" spans="6:100" x14ac:dyDescent="0.25">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row>
    <row r="203" spans="6:100" x14ac:dyDescent="0.25">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row>
    <row r="204" spans="6:100" x14ac:dyDescent="0.25">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row>
    <row r="205" spans="6:100" x14ac:dyDescent="0.25">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row>
    <row r="206" spans="6:100" x14ac:dyDescent="0.25">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row>
    <row r="207" spans="6:100" x14ac:dyDescent="0.25">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row>
    <row r="208" spans="6:100" x14ac:dyDescent="0.25">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row>
    <row r="209" spans="6:100" x14ac:dyDescent="0.25">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row>
    <row r="210" spans="6:100" x14ac:dyDescent="0.25">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row>
    <row r="211" spans="6:100" x14ac:dyDescent="0.25">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row>
    <row r="212" spans="6:100" x14ac:dyDescent="0.25">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row>
    <row r="213" spans="6:100" x14ac:dyDescent="0.25">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row>
    <row r="214" spans="6:100" x14ac:dyDescent="0.25">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row>
    <row r="215" spans="6:100" x14ac:dyDescent="0.25">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row>
    <row r="216" spans="6:100" x14ac:dyDescent="0.25">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row>
    <row r="217" spans="6:100" x14ac:dyDescent="0.25">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row>
    <row r="218" spans="6:100" x14ac:dyDescent="0.25">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row>
    <row r="219" spans="6:100" x14ac:dyDescent="0.25">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row>
    <row r="220" spans="6:100" x14ac:dyDescent="0.25">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row>
    <row r="221" spans="6:100" x14ac:dyDescent="0.25">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row>
    <row r="222" spans="6:100" x14ac:dyDescent="0.25">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row>
    <row r="223" spans="6:100" x14ac:dyDescent="0.25">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row>
    <row r="224" spans="6:100" x14ac:dyDescent="0.25">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row>
    <row r="225" spans="6:100" x14ac:dyDescent="0.25">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row>
    <row r="226" spans="6:100" x14ac:dyDescent="0.25">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row>
    <row r="227" spans="6:100" x14ac:dyDescent="0.25">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row>
    <row r="228" spans="6:100" x14ac:dyDescent="0.25">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row>
    <row r="229" spans="6:100" x14ac:dyDescent="0.25">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row>
    <row r="230" spans="6:100" x14ac:dyDescent="0.25">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row>
    <row r="231" spans="6:100" x14ac:dyDescent="0.25">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row>
    <row r="232" spans="6:100" x14ac:dyDescent="0.25">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row>
    <row r="233" spans="6:100" x14ac:dyDescent="0.25">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row>
    <row r="234" spans="6:100" x14ac:dyDescent="0.25">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row>
    <row r="235" spans="6:100" x14ac:dyDescent="0.25">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row>
    <row r="236" spans="6:100" x14ac:dyDescent="0.25">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row>
    <row r="237" spans="6:100" x14ac:dyDescent="0.25">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row>
    <row r="238" spans="6:100" x14ac:dyDescent="0.25">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row>
    <row r="239" spans="6:100" x14ac:dyDescent="0.25">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row>
    <row r="240" spans="6:100" x14ac:dyDescent="0.25">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row>
    <row r="241" spans="6:100" x14ac:dyDescent="0.25">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row>
    <row r="242" spans="6:100" x14ac:dyDescent="0.25">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row>
    <row r="243" spans="6:100" x14ac:dyDescent="0.25">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row>
    <row r="244" spans="6:100" x14ac:dyDescent="0.25">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row>
    <row r="245" spans="6:100" x14ac:dyDescent="0.25">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row>
    <row r="246" spans="6:100" x14ac:dyDescent="0.25">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row>
    <row r="247" spans="6:100" x14ac:dyDescent="0.25">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row>
    <row r="248" spans="6:100" x14ac:dyDescent="0.25">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row>
    <row r="249" spans="6:100" x14ac:dyDescent="0.25">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row>
    <row r="250" spans="6:100" x14ac:dyDescent="0.25">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row>
    <row r="251" spans="6:100" x14ac:dyDescent="0.25">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row>
    <row r="252" spans="6:100" x14ac:dyDescent="0.25">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row>
    <row r="253" spans="6:100" x14ac:dyDescent="0.25">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row>
    <row r="254" spans="6:100" x14ac:dyDescent="0.25">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row>
    <row r="255" spans="6:100" x14ac:dyDescent="0.25">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row>
    <row r="256" spans="6:100" x14ac:dyDescent="0.25">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row>
    <row r="257" spans="6:100" x14ac:dyDescent="0.25">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row>
    <row r="258" spans="6:100" x14ac:dyDescent="0.25">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row>
    <row r="259" spans="6:100" x14ac:dyDescent="0.25">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row>
    <row r="260" spans="6:100" x14ac:dyDescent="0.25">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row>
    <row r="261" spans="6:100" x14ac:dyDescent="0.25">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row>
    <row r="262" spans="6:100" x14ac:dyDescent="0.25">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row>
    <row r="263" spans="6:100" x14ac:dyDescent="0.25">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row>
    <row r="264" spans="6:100" x14ac:dyDescent="0.25">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row>
    <row r="265" spans="6:100" x14ac:dyDescent="0.25">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row>
    <row r="266" spans="6:100" x14ac:dyDescent="0.25">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row>
    <row r="267" spans="6:100" x14ac:dyDescent="0.25">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row>
    <row r="268" spans="6:100" x14ac:dyDescent="0.25">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row>
    <row r="269" spans="6:100" x14ac:dyDescent="0.25">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row>
    <row r="270" spans="6:100" x14ac:dyDescent="0.25">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row>
    <row r="271" spans="6:100" x14ac:dyDescent="0.25">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row>
    <row r="272" spans="6:100" x14ac:dyDescent="0.25">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row>
    <row r="273" spans="6:100" x14ac:dyDescent="0.25">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row>
    <row r="274" spans="6:100" x14ac:dyDescent="0.25">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row>
    <row r="275" spans="6:100" x14ac:dyDescent="0.25">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row>
    <row r="276" spans="6:100" x14ac:dyDescent="0.25">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row>
    <row r="277" spans="6:100" x14ac:dyDescent="0.25">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row>
    <row r="278" spans="6:100" x14ac:dyDescent="0.25">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row>
    <row r="279" spans="6:100" x14ac:dyDescent="0.25">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row>
    <row r="280" spans="6:100" x14ac:dyDescent="0.25">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row>
    <row r="281" spans="6:100" x14ac:dyDescent="0.25">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row>
    <row r="282" spans="6:100" x14ac:dyDescent="0.25">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row>
    <row r="283" spans="6:100" x14ac:dyDescent="0.25">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row>
    <row r="284" spans="6:100" x14ac:dyDescent="0.25">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row>
    <row r="285" spans="6:100" x14ac:dyDescent="0.25">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row>
    <row r="286" spans="6:100" x14ac:dyDescent="0.25">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row>
    <row r="287" spans="6:100" x14ac:dyDescent="0.25">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row>
    <row r="288" spans="6:100" x14ac:dyDescent="0.25">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row>
    <row r="289" spans="6:100" x14ac:dyDescent="0.25">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row>
    <row r="290" spans="6:100" x14ac:dyDescent="0.25">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row>
    <row r="291" spans="6:100" x14ac:dyDescent="0.25">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row>
    <row r="292" spans="6:100" x14ac:dyDescent="0.25">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row>
    <row r="293" spans="6:100" x14ac:dyDescent="0.25">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row>
    <row r="294" spans="6:100" x14ac:dyDescent="0.25">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row>
    <row r="295" spans="6:100" x14ac:dyDescent="0.25">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row>
    <row r="296" spans="6:100" x14ac:dyDescent="0.25">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row>
    <row r="297" spans="6:100" x14ac:dyDescent="0.25">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row>
    <row r="298" spans="6:100" x14ac:dyDescent="0.25">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row>
    <row r="299" spans="6:100" x14ac:dyDescent="0.25">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row>
    <row r="300" spans="6:100" x14ac:dyDescent="0.25">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row>
    <row r="301" spans="6:100" x14ac:dyDescent="0.25">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row>
    <row r="302" spans="6:100" x14ac:dyDescent="0.25">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row>
    <row r="303" spans="6:100" x14ac:dyDescent="0.25">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row>
    <row r="304" spans="6:100" x14ac:dyDescent="0.25">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row>
    <row r="305" spans="6:100" x14ac:dyDescent="0.25">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row>
    <row r="306" spans="6:100" x14ac:dyDescent="0.25">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row>
    <row r="307" spans="6:100" x14ac:dyDescent="0.25">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row>
    <row r="308" spans="6:100" x14ac:dyDescent="0.25">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row>
    <row r="309" spans="6:100" x14ac:dyDescent="0.25">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row>
    <row r="310" spans="6:100" x14ac:dyDescent="0.25">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row>
    <row r="311" spans="6:100" x14ac:dyDescent="0.25">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row>
    <row r="312" spans="6:100" x14ac:dyDescent="0.25">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row>
    <row r="313" spans="6:100" x14ac:dyDescent="0.25">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row>
    <row r="314" spans="6:100" x14ac:dyDescent="0.25">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row>
    <row r="315" spans="6:100" x14ac:dyDescent="0.25">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row>
    <row r="316" spans="6:100" x14ac:dyDescent="0.25">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row>
    <row r="317" spans="6:100" x14ac:dyDescent="0.25">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row>
    <row r="318" spans="6:100" x14ac:dyDescent="0.25">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row>
    <row r="319" spans="6:100" x14ac:dyDescent="0.25">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row>
    <row r="320" spans="6:100" x14ac:dyDescent="0.25">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row>
    <row r="321" spans="6:100" x14ac:dyDescent="0.25">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row>
    <row r="322" spans="6:100" x14ac:dyDescent="0.25">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row>
    <row r="323" spans="6:100" x14ac:dyDescent="0.25">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row>
    <row r="324" spans="6:100" x14ac:dyDescent="0.25">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row>
    <row r="325" spans="6:100" x14ac:dyDescent="0.25">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row>
    <row r="326" spans="6:100" x14ac:dyDescent="0.25">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row>
    <row r="327" spans="6:100" x14ac:dyDescent="0.25">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row>
    <row r="328" spans="6:100" x14ac:dyDescent="0.25">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row>
    <row r="329" spans="6:100" x14ac:dyDescent="0.25">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row>
    <row r="330" spans="6:100" x14ac:dyDescent="0.25">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row>
    <row r="331" spans="6:100" x14ac:dyDescent="0.25">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row>
    <row r="332" spans="6:100" x14ac:dyDescent="0.25">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row>
    <row r="333" spans="6:100" x14ac:dyDescent="0.25">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row>
    <row r="334" spans="6:100" x14ac:dyDescent="0.25">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row>
    <row r="335" spans="6:100" x14ac:dyDescent="0.25">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row>
    <row r="336" spans="6:100" x14ac:dyDescent="0.25">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row>
    <row r="337" spans="6:100" x14ac:dyDescent="0.25">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row>
    <row r="338" spans="6:100" x14ac:dyDescent="0.25">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row>
    <row r="339" spans="6:100" x14ac:dyDescent="0.25">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row>
    <row r="340" spans="6:100" x14ac:dyDescent="0.25">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row>
    <row r="341" spans="6:100" x14ac:dyDescent="0.25">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row>
    <row r="342" spans="6:100" x14ac:dyDescent="0.25">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row>
    <row r="343" spans="6:100" x14ac:dyDescent="0.25">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row>
    <row r="344" spans="6:100" x14ac:dyDescent="0.25">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row>
    <row r="345" spans="6:100" x14ac:dyDescent="0.25">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row>
    <row r="346" spans="6:100" x14ac:dyDescent="0.25">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row>
    <row r="347" spans="6:100" x14ac:dyDescent="0.25">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row>
    <row r="348" spans="6:100" x14ac:dyDescent="0.25">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row>
    <row r="349" spans="6:100" x14ac:dyDescent="0.25">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row>
    <row r="350" spans="6:100" x14ac:dyDescent="0.25">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row>
    <row r="351" spans="6:100" x14ac:dyDescent="0.25">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row>
    <row r="352" spans="6:100" x14ac:dyDescent="0.25">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row>
    <row r="353" spans="6:100" x14ac:dyDescent="0.25">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row>
    <row r="354" spans="6:100" x14ac:dyDescent="0.25">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row>
    <row r="355" spans="6:100" x14ac:dyDescent="0.25">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row>
    <row r="356" spans="6:100" x14ac:dyDescent="0.25">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row>
    <row r="357" spans="6:100" x14ac:dyDescent="0.25">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row>
    <row r="358" spans="6:100" x14ac:dyDescent="0.25">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row>
    <row r="359" spans="6:100" x14ac:dyDescent="0.25">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row>
    <row r="360" spans="6:100" x14ac:dyDescent="0.25">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row>
    <row r="361" spans="6:100" x14ac:dyDescent="0.25">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row>
    <row r="362" spans="6:100" x14ac:dyDescent="0.25">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row>
    <row r="363" spans="6:100" x14ac:dyDescent="0.25">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row>
    <row r="364" spans="6:100" x14ac:dyDescent="0.25">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row>
    <row r="365" spans="6:100" x14ac:dyDescent="0.25">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row>
    <row r="366" spans="6:100" x14ac:dyDescent="0.25">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row>
    <row r="367" spans="6:100" x14ac:dyDescent="0.25">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row>
    <row r="368" spans="6:100" x14ac:dyDescent="0.25">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row>
    <row r="369" spans="6:100" x14ac:dyDescent="0.25">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row>
    <row r="370" spans="6:100" x14ac:dyDescent="0.25">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row>
    <row r="371" spans="6:100" x14ac:dyDescent="0.25">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row>
    <row r="372" spans="6:100" x14ac:dyDescent="0.25">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row>
    <row r="373" spans="6:100" x14ac:dyDescent="0.25">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row>
    <row r="374" spans="6:100" x14ac:dyDescent="0.25">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row>
    <row r="375" spans="6:100" x14ac:dyDescent="0.25">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row>
    <row r="376" spans="6:100" x14ac:dyDescent="0.25">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row>
    <row r="377" spans="6:100" x14ac:dyDescent="0.25">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row>
    <row r="378" spans="6:100" x14ac:dyDescent="0.25">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row>
    <row r="379" spans="6:100" x14ac:dyDescent="0.25">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row>
    <row r="380" spans="6:100" x14ac:dyDescent="0.25">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row>
    <row r="381" spans="6:100" x14ac:dyDescent="0.25">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row>
    <row r="382" spans="6:100" x14ac:dyDescent="0.25">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row>
    <row r="383" spans="6:100" x14ac:dyDescent="0.25">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row>
    <row r="384" spans="6:100" x14ac:dyDescent="0.25">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row>
    <row r="385" spans="6:100" x14ac:dyDescent="0.25">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row>
    <row r="386" spans="6:100" x14ac:dyDescent="0.25">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row>
    <row r="387" spans="6:100" x14ac:dyDescent="0.25">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row>
    <row r="388" spans="6:100" x14ac:dyDescent="0.25">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row>
    <row r="389" spans="6:100" x14ac:dyDescent="0.25">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row>
  </sheetData>
  <sheetProtection algorithmName="SHA-512" hashValue="3mGRqAYtOtzZmCQmR7qvH898T6AHlaRtSGnyLiQWpRzQcotIoOgi72dcso6nYC8QCOmCcGiYU6A+kIEGDxRO2w==" saltValue="BPBVKEBUJ1ViMK1tCkAXUw==" spinCount="100000" sheet="1" objects="1" scenarios="1"/>
  <mergeCells count="4">
    <mergeCell ref="A4:B4"/>
    <mergeCell ref="D4:E4"/>
    <mergeCell ref="G4:H4"/>
    <mergeCell ref="A1:H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E76B"/>
  </sheetPr>
  <dimension ref="A1:GO513"/>
  <sheetViews>
    <sheetView workbookViewId="0">
      <selection activeCell="G21" sqref="G21"/>
    </sheetView>
  </sheetViews>
  <sheetFormatPr defaultRowHeight="15" x14ac:dyDescent="0.25"/>
  <cols>
    <col min="1" max="1" width="41.42578125" bestFit="1" customWidth="1"/>
    <col min="2" max="2" width="25.85546875" bestFit="1" customWidth="1"/>
    <col min="3" max="3" width="22.140625" bestFit="1" customWidth="1"/>
    <col min="4" max="4" width="24.5703125" customWidth="1"/>
    <col min="5" max="5" width="20.42578125" bestFit="1" customWidth="1"/>
    <col min="6" max="6" width="28.28515625" customWidth="1"/>
    <col min="7" max="7" width="25.85546875" customWidth="1"/>
  </cols>
  <sheetData>
    <row r="1" spans="1:182" ht="26.25" x14ac:dyDescent="0.4">
      <c r="A1" s="128" t="s">
        <v>66</v>
      </c>
      <c r="B1" s="128"/>
      <c r="C1" s="128"/>
      <c r="D1" s="128"/>
      <c r="E1" s="128"/>
      <c r="F1" s="128"/>
      <c r="G1" s="128"/>
      <c r="H1" s="4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row>
    <row r="2" spans="1:182" ht="15.75" thickBot="1" x14ac:dyDescent="0.3">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row>
    <row r="3" spans="1:182" ht="18.75" x14ac:dyDescent="0.3">
      <c r="A3" s="129" t="s">
        <v>47</v>
      </c>
      <c r="B3" s="130"/>
      <c r="C3" s="131"/>
      <c r="D3" s="132"/>
      <c r="E3" s="3"/>
      <c r="F3" s="129" t="s">
        <v>50</v>
      </c>
      <c r="G3" s="132"/>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row>
    <row r="4" spans="1:182" ht="18.75" x14ac:dyDescent="0.3">
      <c r="A4" s="11"/>
      <c r="B4" s="12"/>
      <c r="C4" s="12"/>
      <c r="D4" s="13"/>
      <c r="E4" s="3"/>
      <c r="F4" s="7"/>
      <c r="G4" s="8"/>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row>
    <row r="5" spans="1:182" x14ac:dyDescent="0.25">
      <c r="A5" s="4" t="s">
        <v>45</v>
      </c>
      <c r="B5" s="133"/>
      <c r="C5" s="14"/>
      <c r="D5" s="8"/>
      <c r="E5" s="3"/>
      <c r="F5" s="15" t="s">
        <v>49</v>
      </c>
      <c r="G5" s="134"/>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row>
    <row r="6" spans="1:182" ht="15.75" thickBot="1" x14ac:dyDescent="0.3">
      <c r="A6" s="4" t="s">
        <v>46</v>
      </c>
      <c r="B6" s="133"/>
      <c r="C6" s="14"/>
      <c r="D6" s="8"/>
      <c r="E6" s="3"/>
      <c r="F6" s="21"/>
      <c r="G6" s="22"/>
      <c r="H6" s="62"/>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row>
    <row r="7" spans="1:182" ht="18.75" x14ac:dyDescent="0.3">
      <c r="A7" s="7"/>
      <c r="B7" s="14"/>
      <c r="C7" s="14"/>
      <c r="D7" s="8"/>
      <c r="E7" s="3"/>
      <c r="F7" s="129" t="s">
        <v>91</v>
      </c>
      <c r="G7" s="132"/>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row>
    <row r="8" spans="1:182" s="3" customFormat="1" ht="15.75" thickBot="1" x14ac:dyDescent="0.3">
      <c r="A8" s="7"/>
      <c r="B8" s="14"/>
      <c r="C8" s="14"/>
      <c r="D8" s="8"/>
      <c r="F8" s="20" t="s">
        <v>92</v>
      </c>
      <c r="G8" s="91"/>
    </row>
    <row r="9" spans="1:182" x14ac:dyDescent="0.25">
      <c r="A9" s="7"/>
      <c r="B9" s="14"/>
      <c r="C9" s="14"/>
      <c r="D9" s="8"/>
      <c r="E9" s="3"/>
      <c r="F9" s="21"/>
      <c r="G9" s="22"/>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row>
    <row r="10" spans="1:182" x14ac:dyDescent="0.25">
      <c r="A10" s="7"/>
      <c r="B10" s="14"/>
      <c r="C10" s="14"/>
      <c r="D10" s="8"/>
      <c r="E10" s="3"/>
      <c r="F10" s="21"/>
      <c r="G10" s="22"/>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row>
    <row r="11" spans="1:182" x14ac:dyDescent="0.25">
      <c r="A11" s="7"/>
      <c r="B11" s="14"/>
      <c r="C11" s="14"/>
      <c r="D11" s="8"/>
      <c r="E11" s="3"/>
      <c r="F11" s="14"/>
      <c r="G11" s="19"/>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row>
    <row r="12" spans="1:182" x14ac:dyDescent="0.25">
      <c r="A12" s="7"/>
      <c r="B12" s="61"/>
      <c r="C12" s="14"/>
      <c r="D12" s="8"/>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row>
    <row r="13" spans="1:182" x14ac:dyDescent="0.25">
      <c r="A13" s="50" t="s">
        <v>44</v>
      </c>
      <c r="B13" s="29" t="s">
        <v>86</v>
      </c>
      <c r="C13" s="29" t="s">
        <v>87</v>
      </c>
      <c r="D13" s="51" t="s">
        <v>48</v>
      </c>
      <c r="E13" s="50" t="s">
        <v>96</v>
      </c>
      <c r="F13" s="94"/>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row>
    <row r="14" spans="1:182" x14ac:dyDescent="0.25">
      <c r="A14" s="50" t="s">
        <v>85</v>
      </c>
      <c r="B14" s="29"/>
      <c r="C14" s="29"/>
      <c r="D14" s="51"/>
      <c r="E14" s="50"/>
      <c r="F14" s="94"/>
      <c r="G14" s="62"/>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row>
    <row r="15" spans="1:182" x14ac:dyDescent="0.25">
      <c r="A15" s="60" t="s">
        <v>110</v>
      </c>
      <c r="B15" s="63">
        <v>3809</v>
      </c>
      <c r="C15" s="63">
        <v>15179</v>
      </c>
      <c r="D15" s="48">
        <f>SUM(B15*$B$5)+(C15*$B$6)</f>
        <v>0</v>
      </c>
      <c r="E15" s="97">
        <f>(B15+C15)/12</f>
        <v>1582.3333333333333</v>
      </c>
      <c r="F15" s="95"/>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row>
    <row r="16" spans="1:182" ht="30" x14ac:dyDescent="0.25">
      <c r="A16" s="93" t="s">
        <v>113</v>
      </c>
      <c r="B16" s="63">
        <v>223846</v>
      </c>
      <c r="C16" s="63">
        <v>46852</v>
      </c>
      <c r="D16" s="48">
        <f t="shared" ref="D16:D28" si="0">SUM(B16*$B$5)+(C16*$B$6)</f>
        <v>0</v>
      </c>
      <c r="E16" s="97">
        <f t="shared" ref="E16:E43" si="1">(B16+C16)/12</f>
        <v>22558.166666666668</v>
      </c>
      <c r="F16" s="95"/>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row>
    <row r="17" spans="1:182" x14ac:dyDescent="0.25">
      <c r="A17" s="60" t="s">
        <v>84</v>
      </c>
      <c r="B17" s="63">
        <v>113968</v>
      </c>
      <c r="C17" s="63">
        <v>75950</v>
      </c>
      <c r="D17" s="48">
        <f t="shared" si="0"/>
        <v>0</v>
      </c>
      <c r="E17" s="97">
        <f t="shared" si="1"/>
        <v>15826.5</v>
      </c>
      <c r="F17" s="95"/>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row>
    <row r="18" spans="1:182" x14ac:dyDescent="0.25">
      <c r="A18" s="60" t="s">
        <v>77</v>
      </c>
      <c r="B18" s="64">
        <v>83578</v>
      </c>
      <c r="C18" s="63">
        <v>32248</v>
      </c>
      <c r="D18" s="48">
        <f t="shared" si="0"/>
        <v>0</v>
      </c>
      <c r="E18" s="98">
        <f t="shared" si="1"/>
        <v>9652.1666666666661</v>
      </c>
      <c r="F18" s="95"/>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row>
    <row r="19" spans="1:182" x14ac:dyDescent="0.25">
      <c r="A19" s="60" t="s">
        <v>78</v>
      </c>
      <c r="B19" s="63">
        <v>74621</v>
      </c>
      <c r="C19" s="63">
        <v>36103</v>
      </c>
      <c r="D19" s="48">
        <f t="shared" si="0"/>
        <v>0</v>
      </c>
      <c r="E19" s="97">
        <f t="shared" si="1"/>
        <v>9227</v>
      </c>
      <c r="F19" s="95"/>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row>
    <row r="20" spans="1:182" x14ac:dyDescent="0.25">
      <c r="A20" s="60" t="s">
        <v>82</v>
      </c>
      <c r="B20" s="63">
        <v>113849</v>
      </c>
      <c r="C20" s="63">
        <v>42711</v>
      </c>
      <c r="D20" s="48">
        <f t="shared" si="0"/>
        <v>0</v>
      </c>
      <c r="E20" s="97">
        <f t="shared" si="1"/>
        <v>13046.666666666666</v>
      </c>
      <c r="F20" s="95"/>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row>
    <row r="21" spans="1:182" x14ac:dyDescent="0.25">
      <c r="A21" s="60" t="s">
        <v>83</v>
      </c>
      <c r="B21" s="64">
        <v>89520</v>
      </c>
      <c r="C21" s="63">
        <v>36001</v>
      </c>
      <c r="D21" s="48">
        <f t="shared" si="0"/>
        <v>0</v>
      </c>
      <c r="E21" s="98">
        <f t="shared" si="1"/>
        <v>10460.083333333334</v>
      </c>
      <c r="F21" s="95"/>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row>
    <row r="22" spans="1:182" x14ac:dyDescent="0.25">
      <c r="A22" s="60" t="s">
        <v>90</v>
      </c>
      <c r="B22" s="63">
        <v>170413</v>
      </c>
      <c r="C22" s="63">
        <v>67696</v>
      </c>
      <c r="D22" s="48">
        <f t="shared" si="0"/>
        <v>0</v>
      </c>
      <c r="E22" s="97">
        <f t="shared" si="1"/>
        <v>19842.416666666668</v>
      </c>
      <c r="F22" s="95"/>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row>
    <row r="23" spans="1:182" x14ac:dyDescent="0.25">
      <c r="A23" s="60" t="s">
        <v>89</v>
      </c>
      <c r="B23" s="63">
        <v>333146</v>
      </c>
      <c r="C23" s="63">
        <v>95530</v>
      </c>
      <c r="D23" s="48">
        <f t="shared" si="0"/>
        <v>0</v>
      </c>
      <c r="E23" s="97">
        <f t="shared" si="1"/>
        <v>35723</v>
      </c>
      <c r="F23" s="95"/>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row>
    <row r="24" spans="1:182" x14ac:dyDescent="0.25">
      <c r="A24" s="60" t="s">
        <v>80</v>
      </c>
      <c r="B24" s="63">
        <v>143168</v>
      </c>
      <c r="C24" s="63">
        <v>92067</v>
      </c>
      <c r="D24" s="48">
        <f t="shared" si="0"/>
        <v>0</v>
      </c>
      <c r="E24" s="97">
        <f t="shared" si="1"/>
        <v>19602.916666666668</v>
      </c>
      <c r="F24" s="95"/>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row>
    <row r="25" spans="1:182" x14ac:dyDescent="0.25">
      <c r="A25" s="60" t="s">
        <v>81</v>
      </c>
      <c r="B25" s="63">
        <v>166875</v>
      </c>
      <c r="C25" s="63">
        <v>118339</v>
      </c>
      <c r="D25" s="48">
        <f t="shared" si="0"/>
        <v>0</v>
      </c>
      <c r="E25" s="97">
        <f t="shared" si="1"/>
        <v>23767.833333333332</v>
      </c>
      <c r="F25" s="95"/>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row>
    <row r="26" spans="1:182" x14ac:dyDescent="0.25">
      <c r="A26" s="60" t="s">
        <v>75</v>
      </c>
      <c r="B26" s="64">
        <v>126204</v>
      </c>
      <c r="C26" s="63">
        <v>90163</v>
      </c>
      <c r="D26" s="48">
        <f t="shared" si="0"/>
        <v>0</v>
      </c>
      <c r="E26" s="98">
        <f t="shared" si="1"/>
        <v>18030.583333333332</v>
      </c>
      <c r="F26" s="95"/>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row>
    <row r="27" spans="1:182" x14ac:dyDescent="0.25">
      <c r="A27" s="60" t="s">
        <v>76</v>
      </c>
      <c r="B27" s="64">
        <v>131733</v>
      </c>
      <c r="C27" s="63">
        <v>33987</v>
      </c>
      <c r="D27" s="48">
        <f t="shared" si="0"/>
        <v>0</v>
      </c>
      <c r="E27" s="98">
        <f t="shared" si="1"/>
        <v>13810</v>
      </c>
      <c r="F27" s="95"/>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row>
    <row r="28" spans="1:182" x14ac:dyDescent="0.25">
      <c r="A28" s="60" t="s">
        <v>79</v>
      </c>
      <c r="B28" s="64">
        <v>103498</v>
      </c>
      <c r="C28" s="63">
        <v>78812</v>
      </c>
      <c r="D28" s="48">
        <f t="shared" si="0"/>
        <v>0</v>
      </c>
      <c r="E28" s="98">
        <f t="shared" si="1"/>
        <v>15192.5</v>
      </c>
      <c r="F28" s="95"/>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row>
    <row r="29" spans="1:182" x14ac:dyDescent="0.25">
      <c r="A29" s="60" t="s">
        <v>74</v>
      </c>
      <c r="B29" s="64">
        <v>43488</v>
      </c>
      <c r="C29" s="64">
        <v>14259</v>
      </c>
      <c r="D29" s="48">
        <f>SUM(B29*$B$5)+(B29*$B$6)</f>
        <v>0</v>
      </c>
      <c r="E29" s="98">
        <f t="shared" si="1"/>
        <v>4812.25</v>
      </c>
      <c r="F29" s="95"/>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row>
    <row r="30" spans="1:182" x14ac:dyDescent="0.25">
      <c r="A30" s="50" t="s">
        <v>88</v>
      </c>
      <c r="B30" s="65"/>
      <c r="C30" s="65"/>
      <c r="D30" s="51"/>
      <c r="E30" s="99"/>
      <c r="F30" s="96"/>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row>
    <row r="31" spans="1:182" x14ac:dyDescent="0.25">
      <c r="A31" s="60" t="s">
        <v>107</v>
      </c>
      <c r="B31" s="63">
        <v>156161</v>
      </c>
      <c r="C31" s="63">
        <v>27995</v>
      </c>
      <c r="D31" s="48">
        <f t="shared" ref="D31:D43" si="2">SUM(B31*$B$5)+(C31*$B$6)</f>
        <v>0</v>
      </c>
      <c r="E31" s="98">
        <f t="shared" si="1"/>
        <v>15346.333333333334</v>
      </c>
      <c r="F31" s="95"/>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row>
    <row r="32" spans="1:182" x14ac:dyDescent="0.25">
      <c r="A32" s="60" t="s">
        <v>108</v>
      </c>
      <c r="B32" s="63">
        <v>75807</v>
      </c>
      <c r="C32" s="63">
        <v>40690</v>
      </c>
      <c r="D32" s="48">
        <f t="shared" si="2"/>
        <v>0</v>
      </c>
      <c r="E32" s="98">
        <f t="shared" si="1"/>
        <v>9708.0833333333339</v>
      </c>
      <c r="F32" s="95"/>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row>
    <row r="33" spans="1:197" x14ac:dyDescent="0.25">
      <c r="A33" s="60" t="s">
        <v>106</v>
      </c>
      <c r="B33" s="63">
        <v>184368</v>
      </c>
      <c r="C33" s="63">
        <v>45652</v>
      </c>
      <c r="D33" s="48">
        <f t="shared" si="2"/>
        <v>0</v>
      </c>
      <c r="E33" s="98">
        <f t="shared" si="1"/>
        <v>19168.333333333332</v>
      </c>
      <c r="F33" s="95"/>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row>
    <row r="34" spans="1:197" x14ac:dyDescent="0.25">
      <c r="A34" s="60" t="s">
        <v>102</v>
      </c>
      <c r="B34" s="63">
        <v>55348</v>
      </c>
      <c r="C34" s="63">
        <v>39240</v>
      </c>
      <c r="D34" s="48">
        <f t="shared" si="2"/>
        <v>0</v>
      </c>
      <c r="E34" s="98">
        <f t="shared" si="1"/>
        <v>7882.333333333333</v>
      </c>
      <c r="F34" s="95"/>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row>
    <row r="35" spans="1:197" x14ac:dyDescent="0.25">
      <c r="A35" s="60" t="s">
        <v>101</v>
      </c>
      <c r="B35" s="66">
        <v>58678</v>
      </c>
      <c r="C35" s="66">
        <v>69845</v>
      </c>
      <c r="D35" s="48">
        <f t="shared" si="2"/>
        <v>0</v>
      </c>
      <c r="E35" s="98">
        <f t="shared" si="1"/>
        <v>10710.25</v>
      </c>
      <c r="F35" s="95"/>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row>
    <row r="36" spans="1:197" x14ac:dyDescent="0.25">
      <c r="A36" s="60" t="s">
        <v>103</v>
      </c>
      <c r="B36" s="66">
        <v>207375</v>
      </c>
      <c r="C36" s="66">
        <v>72972</v>
      </c>
      <c r="D36" s="48">
        <f t="shared" si="2"/>
        <v>0</v>
      </c>
      <c r="E36" s="98">
        <f t="shared" si="1"/>
        <v>23362.25</v>
      </c>
      <c r="F36" s="95"/>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row>
    <row r="37" spans="1:197" x14ac:dyDescent="0.25">
      <c r="A37" s="60" t="s">
        <v>104</v>
      </c>
      <c r="B37" s="66">
        <v>200071</v>
      </c>
      <c r="C37" s="66">
        <v>41282</v>
      </c>
      <c r="D37" s="48">
        <f t="shared" si="2"/>
        <v>0</v>
      </c>
      <c r="E37" s="98">
        <f t="shared" si="1"/>
        <v>20112.75</v>
      </c>
      <c r="F37" s="95"/>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row>
    <row r="38" spans="1:197" x14ac:dyDescent="0.25">
      <c r="A38" s="60" t="s">
        <v>98</v>
      </c>
      <c r="B38" s="66">
        <v>96816</v>
      </c>
      <c r="C38" s="66">
        <v>30586</v>
      </c>
      <c r="D38" s="48">
        <f t="shared" si="2"/>
        <v>0</v>
      </c>
      <c r="E38" s="98">
        <f t="shared" si="1"/>
        <v>10616.833333333334</v>
      </c>
      <c r="F38" s="95"/>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row>
    <row r="39" spans="1:197" x14ac:dyDescent="0.25">
      <c r="A39" s="60" t="s">
        <v>99</v>
      </c>
      <c r="B39" s="66">
        <v>120222</v>
      </c>
      <c r="C39" s="66">
        <v>35253</v>
      </c>
      <c r="D39" s="48">
        <f t="shared" si="2"/>
        <v>0</v>
      </c>
      <c r="E39" s="98">
        <f t="shared" si="1"/>
        <v>12956.25</v>
      </c>
      <c r="F39" s="95"/>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row>
    <row r="40" spans="1:197" x14ac:dyDescent="0.25">
      <c r="A40" s="60" t="s">
        <v>100</v>
      </c>
      <c r="B40" s="66">
        <v>115425</v>
      </c>
      <c r="C40" s="66">
        <v>21005</v>
      </c>
      <c r="D40" s="48">
        <f t="shared" si="2"/>
        <v>0</v>
      </c>
      <c r="E40" s="98">
        <f t="shared" si="1"/>
        <v>11369.166666666666</v>
      </c>
      <c r="F40" s="95"/>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row>
    <row r="41" spans="1:197" x14ac:dyDescent="0.25">
      <c r="A41" s="60" t="s">
        <v>105</v>
      </c>
      <c r="B41" s="66">
        <v>120451</v>
      </c>
      <c r="C41" s="66">
        <v>95389</v>
      </c>
      <c r="D41" s="48">
        <f t="shared" si="2"/>
        <v>0</v>
      </c>
      <c r="E41" s="98">
        <f t="shared" si="1"/>
        <v>17986.666666666668</v>
      </c>
      <c r="F41" s="95"/>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row>
    <row r="42" spans="1:197" x14ac:dyDescent="0.25">
      <c r="A42" s="60" t="s">
        <v>111</v>
      </c>
      <c r="B42" s="66">
        <v>7361</v>
      </c>
      <c r="C42" s="66">
        <v>15653</v>
      </c>
      <c r="D42" s="48">
        <f t="shared" si="2"/>
        <v>0</v>
      </c>
      <c r="E42" s="98">
        <f t="shared" si="1"/>
        <v>1917.8333333333333</v>
      </c>
      <c r="F42" s="95"/>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row>
    <row r="43" spans="1:197" x14ac:dyDescent="0.25">
      <c r="A43" s="60" t="s">
        <v>112</v>
      </c>
      <c r="B43" s="66">
        <v>29968</v>
      </c>
      <c r="C43" s="66">
        <v>7849</v>
      </c>
      <c r="D43" s="48">
        <f t="shared" si="2"/>
        <v>0</v>
      </c>
      <c r="E43" s="98">
        <f t="shared" si="1"/>
        <v>3151.4166666666665</v>
      </c>
      <c r="F43" s="95"/>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row>
    <row r="44" spans="1:197" ht="16.5" thickBot="1" x14ac:dyDescent="0.3">
      <c r="A44" s="52" t="s">
        <v>51</v>
      </c>
      <c r="B44" s="67">
        <f>SUM(B14:B43)</f>
        <v>3349767</v>
      </c>
      <c r="C44" s="67">
        <f>SUM(C14:C43)</f>
        <v>1419308</v>
      </c>
      <c r="D44" s="92">
        <f>SUM(D14:D43)</f>
        <v>0</v>
      </c>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row>
    <row r="45" spans="1:197" x14ac:dyDescent="0.25">
      <c r="A45" s="62"/>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row>
    <row r="46" spans="1:197"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row>
    <row r="47" spans="1:197"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row>
    <row r="48" spans="1:197"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row>
    <row r="49" spans="1:197"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row>
    <row r="50" spans="1:197"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row>
    <row r="51" spans="1:197"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row>
    <row r="52" spans="1:197"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row>
    <row r="53" spans="1:197"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row>
    <row r="54" spans="1:197"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row>
    <row r="55" spans="1:197"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row>
    <row r="56" spans="1:197"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row>
    <row r="57" spans="1:197"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row>
    <row r="58" spans="1:197" x14ac:dyDescent="0.2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row>
    <row r="59" spans="1:197"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row>
    <row r="60" spans="1:197"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row>
    <row r="61" spans="1:197"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row>
    <row r="62" spans="1:197"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row>
    <row r="63" spans="1:197"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row>
    <row r="64" spans="1:197"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row>
    <row r="65" spans="1:197"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row>
    <row r="66" spans="1:197"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row>
    <row r="67" spans="1:197"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row>
    <row r="68" spans="1:197"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row>
    <row r="69" spans="1:197"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row>
    <row r="70" spans="1:197"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row>
    <row r="71" spans="1:197"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row>
    <row r="72" spans="1:197"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row>
    <row r="73" spans="1:197"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row>
    <row r="74" spans="1:197"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row>
    <row r="75" spans="1:197"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row>
    <row r="76" spans="1:197"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row>
    <row r="77" spans="1:197"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row>
    <row r="78" spans="1:197"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row>
    <row r="79" spans="1:197"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row>
    <row r="80" spans="1:197"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row>
    <row r="81" spans="1:197"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row>
    <row r="82" spans="1:197"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row>
    <row r="83" spans="1:197"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row>
    <row r="84" spans="1:197"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row>
    <row r="85" spans="1:197"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row>
    <row r="86" spans="1:197"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row>
    <row r="87" spans="1:197" x14ac:dyDescent="0.2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row>
    <row r="88" spans="1:197"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row>
    <row r="89" spans="1:197"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row>
    <row r="90" spans="1:197"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row>
    <row r="91" spans="1:197"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row>
    <row r="92" spans="1:197"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row>
    <row r="93" spans="1:197" x14ac:dyDescent="0.2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row>
    <row r="94" spans="1:197" x14ac:dyDescent="0.2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row>
    <row r="95" spans="1:197" x14ac:dyDescent="0.2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row>
    <row r="96" spans="1:197" x14ac:dyDescent="0.2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row>
    <row r="97" spans="1:197" x14ac:dyDescent="0.2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row>
    <row r="98" spans="1:197" x14ac:dyDescent="0.2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row>
    <row r="99" spans="1:197" x14ac:dyDescent="0.2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row>
    <row r="100" spans="1:197"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row>
    <row r="101" spans="1:197"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row>
    <row r="102" spans="1:197"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row>
    <row r="103" spans="1:197"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row>
    <row r="104" spans="1:197"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row>
    <row r="105" spans="1:197"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row>
    <row r="106" spans="1:197"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row>
    <row r="107" spans="1:197"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row>
    <row r="108" spans="1:197"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row>
    <row r="109" spans="1:197"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row>
    <row r="110" spans="1:197"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row>
    <row r="111" spans="1:197"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row>
    <row r="112" spans="1:197"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row>
    <row r="113" spans="1:197"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row>
    <row r="114" spans="1:197"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row>
    <row r="115" spans="1:197"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row>
    <row r="116" spans="1:197"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row>
    <row r="117" spans="1:197"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row>
    <row r="118" spans="1:197"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row>
    <row r="119" spans="1:197"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row>
    <row r="120" spans="1:197"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row>
    <row r="121" spans="1:197"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row>
    <row r="122" spans="1:197"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row>
    <row r="123" spans="1:197"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row>
    <row r="124" spans="1:197"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row>
    <row r="125" spans="1:197"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row>
    <row r="126" spans="1:197"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row>
    <row r="127" spans="1:197"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row>
    <row r="128" spans="1:197"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row>
    <row r="129" spans="1:197"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row>
    <row r="130" spans="1:197"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row>
    <row r="131" spans="1:197"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row>
    <row r="132" spans="1:197"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row>
    <row r="133" spans="1:197"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row>
    <row r="134" spans="1:197"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row>
    <row r="135" spans="1:197"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row>
    <row r="136" spans="1:197"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row>
    <row r="137" spans="1:197"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row>
    <row r="138" spans="1:197"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row>
    <row r="139" spans="1:197"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row>
    <row r="140" spans="1:197"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row>
    <row r="141" spans="1:197"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row>
    <row r="142" spans="1:197"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row>
    <row r="143" spans="1:197"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row>
    <row r="144" spans="1:197"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row>
    <row r="145" spans="1:197"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row>
    <row r="146" spans="1:197"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row>
    <row r="147" spans="1:197"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row>
    <row r="148" spans="1:197"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row>
    <row r="149" spans="1:197"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row>
    <row r="150" spans="1:197"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row>
    <row r="151" spans="1:197"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row>
    <row r="152" spans="1:197"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row>
    <row r="153" spans="1:197"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row>
    <row r="154" spans="1:197"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row>
    <row r="155" spans="1:197"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row>
    <row r="156" spans="1:197"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row>
    <row r="157" spans="1:197"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row>
    <row r="158" spans="1:197"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row>
    <row r="159" spans="1:197"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row>
    <row r="160" spans="1:197"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row>
    <row r="161" spans="1:197"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row>
    <row r="162" spans="1:197"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row>
    <row r="163" spans="1:197"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row>
    <row r="164" spans="1:197"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row>
    <row r="165" spans="1:197"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row>
    <row r="166" spans="1:197"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row>
    <row r="167" spans="1:197"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row>
    <row r="168" spans="1:197"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row>
    <row r="169" spans="1:197"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row>
    <row r="170" spans="1:197"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row>
    <row r="171" spans="1:197"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row>
    <row r="172" spans="1:197"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row>
    <row r="173" spans="1:197"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row>
    <row r="174" spans="1:197"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row>
    <row r="175" spans="1:197"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row>
    <row r="176" spans="1:197"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row>
    <row r="177" spans="1:197"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row>
    <row r="178" spans="1:197"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row>
    <row r="179" spans="1:197"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row>
    <row r="180" spans="1:197"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row>
    <row r="181" spans="1:197"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row>
    <row r="182" spans="1:197"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row>
    <row r="183" spans="1:197"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row>
    <row r="184" spans="1:197"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row>
    <row r="185" spans="1:197"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row>
    <row r="186" spans="1:197"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row>
    <row r="187" spans="1:197"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row>
    <row r="188" spans="1:197"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row>
    <row r="189" spans="1:197"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row>
    <row r="190" spans="1:197"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row>
    <row r="191" spans="1:197"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row>
    <row r="192" spans="1:197"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row>
    <row r="193" spans="1:197"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row>
    <row r="194" spans="1:197"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row>
    <row r="195" spans="1:197"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row>
    <row r="196" spans="1:197"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row>
    <row r="197" spans="1:197"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row>
    <row r="198" spans="1:197"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row>
    <row r="199" spans="1:197"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row>
    <row r="200" spans="1:197"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row>
    <row r="201" spans="1:197"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row>
    <row r="202" spans="1:197"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row>
    <row r="203" spans="1:197"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row>
    <row r="204" spans="1:197"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row>
    <row r="205" spans="1:197"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row>
    <row r="206" spans="1:197"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row>
    <row r="207" spans="1:197"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row>
    <row r="208" spans="1:197"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row>
    <row r="209" spans="1:197"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row>
    <row r="210" spans="1:197"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row>
    <row r="211" spans="1:197"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row>
    <row r="212" spans="1:197"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row>
    <row r="213" spans="1:197"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row>
    <row r="214" spans="1:197"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row>
    <row r="215" spans="1:197"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row>
    <row r="216" spans="1:197"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row>
    <row r="217" spans="1:197"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row>
    <row r="218" spans="1:197"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row>
    <row r="219" spans="1:197"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row>
    <row r="220" spans="1:197"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row>
    <row r="221" spans="1:197"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row>
    <row r="222" spans="1:197"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row>
    <row r="223" spans="1:197"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row>
    <row r="224" spans="1:197"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row>
    <row r="225" spans="1:197"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row>
    <row r="226" spans="1:197"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row>
    <row r="227" spans="1:197"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row>
    <row r="228" spans="1:197"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row>
    <row r="229" spans="1:197"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row>
    <row r="230" spans="1:197"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row>
    <row r="231" spans="1:197"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row>
    <row r="232" spans="1:197"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row>
    <row r="233" spans="1:197"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row>
    <row r="234" spans="1:197"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row>
    <row r="235" spans="1:197"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row>
    <row r="236" spans="1:197"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row>
    <row r="237" spans="1:197"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row>
    <row r="238" spans="1:197"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row>
    <row r="239" spans="1:197"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row>
    <row r="240" spans="1:197"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row>
    <row r="241" spans="1:197"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row>
    <row r="242" spans="1:197"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row>
    <row r="243" spans="1:197"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row>
    <row r="244" spans="1:197"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row>
    <row r="245" spans="1:197"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row>
    <row r="246" spans="1:197"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row>
    <row r="247" spans="1:197"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row>
    <row r="248" spans="1:197"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row>
    <row r="249" spans="1:197"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row>
    <row r="250" spans="1:197"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row>
    <row r="251" spans="1:197"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row>
    <row r="252" spans="1:197"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row>
    <row r="253" spans="1:197"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row>
    <row r="254" spans="1:197"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row>
    <row r="255" spans="1:197"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row>
    <row r="256" spans="1:197"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row>
    <row r="257" spans="1:197"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row>
    <row r="258" spans="1:197"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row>
    <row r="259" spans="1:197"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row>
    <row r="260" spans="1:197"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row>
    <row r="261" spans="1:197"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row>
    <row r="262" spans="1:197"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row>
    <row r="263" spans="1:197"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row>
    <row r="264" spans="1:197"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row>
    <row r="265" spans="1:197"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row>
    <row r="266" spans="1:197"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row>
    <row r="267" spans="1:197"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row>
    <row r="268" spans="1:197"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row>
    <row r="269" spans="1:197"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row>
    <row r="270" spans="1:197"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row>
    <row r="271" spans="1:197"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row>
    <row r="272" spans="1:197"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row>
    <row r="273" spans="1:197"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row>
    <row r="274" spans="1:197"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row>
    <row r="275" spans="1:197"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row>
    <row r="276" spans="1:197"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row>
    <row r="277" spans="1:197"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row>
    <row r="278" spans="1:197"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row>
    <row r="279" spans="1:197"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row>
    <row r="280" spans="1:197"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row>
    <row r="281" spans="1:197"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row>
    <row r="282" spans="1:197"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row>
    <row r="283" spans="1:197"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row>
    <row r="284" spans="1:197"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row>
    <row r="285" spans="1:197"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row>
    <row r="286" spans="1:197"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row>
    <row r="287" spans="1:197"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row>
    <row r="288" spans="1:197"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row>
    <row r="289" spans="1:197"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row>
    <row r="290" spans="1:197"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row>
    <row r="291" spans="1:197"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row>
    <row r="292" spans="1:197"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row>
    <row r="293" spans="1:197"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row>
    <row r="294" spans="1:197"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row>
    <row r="295" spans="1:197"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row>
    <row r="296" spans="1:197"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row>
    <row r="297" spans="1:197"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row>
    <row r="298" spans="1:197"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row>
    <row r="299" spans="1:197"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row>
    <row r="300" spans="1:197"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row>
    <row r="301" spans="1:197"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row>
    <row r="302" spans="1:197"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row>
    <row r="303" spans="1:197"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row>
    <row r="304" spans="1:197"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row>
    <row r="305" spans="1:197"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row>
    <row r="306" spans="1:197"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row>
    <row r="307" spans="1:197"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row>
    <row r="308" spans="1:197"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row>
    <row r="309" spans="1:197"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row>
    <row r="310" spans="1:197"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row>
    <row r="311" spans="1:197"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row>
    <row r="312" spans="1:197"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row>
    <row r="313" spans="1:197"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row>
    <row r="314" spans="1:197"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row>
    <row r="315" spans="1:197"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row>
    <row r="316" spans="1:197"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row>
    <row r="317" spans="1:197"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row>
    <row r="318" spans="1:197"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row>
    <row r="319" spans="1:197"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row>
    <row r="320" spans="1:197"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row>
    <row r="321" spans="1:197"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row>
    <row r="322" spans="1:197"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row>
    <row r="323" spans="1:197"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row>
    <row r="324" spans="1:197"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row>
    <row r="325" spans="1:197"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row>
    <row r="326" spans="1:197"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row>
    <row r="327" spans="1:197"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row>
    <row r="328" spans="1:197"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row>
    <row r="329" spans="1:197"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row>
    <row r="330" spans="1:197"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row>
    <row r="331" spans="1:197"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row>
    <row r="332" spans="1:197"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row>
    <row r="333" spans="1:197"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row>
    <row r="334" spans="1:197"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row>
    <row r="335" spans="1:197"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row>
    <row r="336" spans="1:197"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row>
    <row r="337" spans="1:197"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row>
    <row r="338" spans="1:197"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row>
    <row r="339" spans="1:197"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row>
    <row r="340" spans="1:197"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row>
    <row r="341" spans="1:197"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row>
    <row r="342" spans="1:197"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row>
    <row r="343" spans="1:197"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row>
    <row r="344" spans="1:197"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row>
    <row r="345" spans="1:197"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row>
    <row r="346" spans="1:197"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row>
    <row r="347" spans="1:197"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row>
    <row r="348" spans="1:197"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row>
    <row r="349" spans="1:197"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row>
    <row r="350" spans="1:197"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row>
    <row r="351" spans="1:197"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row>
    <row r="352" spans="1:197"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row>
    <row r="353" spans="1:197"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row>
    <row r="354" spans="1:197"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row>
    <row r="355" spans="1:197"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row>
    <row r="356" spans="1:197"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row>
    <row r="357" spans="1:197"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c r="GN357" s="3"/>
      <c r="GO357" s="3"/>
    </row>
    <row r="358" spans="1:197"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row>
    <row r="359" spans="1:197"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c r="GE359" s="3"/>
      <c r="GF359" s="3"/>
      <c r="GG359" s="3"/>
      <c r="GH359" s="3"/>
      <c r="GI359" s="3"/>
      <c r="GJ359" s="3"/>
      <c r="GK359" s="3"/>
      <c r="GL359" s="3"/>
      <c r="GM359" s="3"/>
      <c r="GN359" s="3"/>
      <c r="GO359" s="3"/>
    </row>
    <row r="360" spans="1:197"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c r="GF360" s="3"/>
      <c r="GG360" s="3"/>
      <c r="GH360" s="3"/>
      <c r="GI360" s="3"/>
      <c r="GJ360" s="3"/>
      <c r="GK360" s="3"/>
      <c r="GL360" s="3"/>
      <c r="GM360" s="3"/>
      <c r="GN360" s="3"/>
      <c r="GO360" s="3"/>
    </row>
    <row r="361" spans="1:197"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c r="GF361" s="3"/>
      <c r="GG361" s="3"/>
      <c r="GH361" s="3"/>
      <c r="GI361" s="3"/>
      <c r="GJ361" s="3"/>
      <c r="GK361" s="3"/>
      <c r="GL361" s="3"/>
      <c r="GM361" s="3"/>
      <c r="GN361" s="3"/>
      <c r="GO361" s="3"/>
    </row>
    <row r="362" spans="1:197"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c r="GE362" s="3"/>
      <c r="GF362" s="3"/>
      <c r="GG362" s="3"/>
      <c r="GH362" s="3"/>
      <c r="GI362" s="3"/>
      <c r="GJ362" s="3"/>
      <c r="GK362" s="3"/>
      <c r="GL362" s="3"/>
      <c r="GM362" s="3"/>
      <c r="GN362" s="3"/>
      <c r="GO362" s="3"/>
    </row>
    <row r="363" spans="1:197"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c r="GE363" s="3"/>
      <c r="GF363" s="3"/>
      <c r="GG363" s="3"/>
      <c r="GH363" s="3"/>
      <c r="GI363" s="3"/>
      <c r="GJ363" s="3"/>
      <c r="GK363" s="3"/>
      <c r="GL363" s="3"/>
      <c r="GM363" s="3"/>
      <c r="GN363" s="3"/>
      <c r="GO363" s="3"/>
    </row>
    <row r="364" spans="1:197"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c r="GN364" s="3"/>
      <c r="GO364" s="3"/>
    </row>
    <row r="365" spans="1:197"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c r="GN365" s="3"/>
      <c r="GO365" s="3"/>
    </row>
    <row r="366" spans="1:197"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c r="GN366" s="3"/>
      <c r="GO366" s="3"/>
    </row>
    <row r="367" spans="1:197"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c r="GJ367" s="3"/>
      <c r="GK367" s="3"/>
      <c r="GL367" s="3"/>
      <c r="GM367" s="3"/>
      <c r="GN367" s="3"/>
      <c r="GO367" s="3"/>
    </row>
    <row r="368" spans="1:197"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c r="GN368" s="3"/>
      <c r="GO368" s="3"/>
    </row>
    <row r="369" spans="1:197"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c r="GF369" s="3"/>
      <c r="GG369" s="3"/>
      <c r="GH369" s="3"/>
      <c r="GI369" s="3"/>
      <c r="GJ369" s="3"/>
      <c r="GK369" s="3"/>
      <c r="GL369" s="3"/>
      <c r="GM369" s="3"/>
      <c r="GN369" s="3"/>
      <c r="GO369" s="3"/>
    </row>
    <row r="370" spans="1:197"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c r="GE370" s="3"/>
      <c r="GF370" s="3"/>
      <c r="GG370" s="3"/>
      <c r="GH370" s="3"/>
      <c r="GI370" s="3"/>
      <c r="GJ370" s="3"/>
      <c r="GK370" s="3"/>
      <c r="GL370" s="3"/>
      <c r="GM370" s="3"/>
      <c r="GN370" s="3"/>
      <c r="GO370" s="3"/>
    </row>
    <row r="371" spans="1:197"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c r="GE371" s="3"/>
      <c r="GF371" s="3"/>
      <c r="GG371" s="3"/>
      <c r="GH371" s="3"/>
      <c r="GI371" s="3"/>
      <c r="GJ371" s="3"/>
      <c r="GK371" s="3"/>
      <c r="GL371" s="3"/>
      <c r="GM371" s="3"/>
      <c r="GN371" s="3"/>
      <c r="GO371" s="3"/>
    </row>
    <row r="372" spans="1:197"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c r="GN372" s="3"/>
      <c r="GO372" s="3"/>
    </row>
    <row r="373" spans="1:197"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c r="GJ373" s="3"/>
      <c r="GK373" s="3"/>
      <c r="GL373" s="3"/>
      <c r="GM373" s="3"/>
      <c r="GN373" s="3"/>
      <c r="GO373" s="3"/>
    </row>
    <row r="374" spans="1:197"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c r="GF374" s="3"/>
      <c r="GG374" s="3"/>
      <c r="GH374" s="3"/>
      <c r="GI374" s="3"/>
      <c r="GJ374" s="3"/>
      <c r="GK374" s="3"/>
      <c r="GL374" s="3"/>
      <c r="GM374" s="3"/>
      <c r="GN374" s="3"/>
      <c r="GO374" s="3"/>
    </row>
    <row r="375" spans="1:197"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c r="GN375" s="3"/>
      <c r="GO375" s="3"/>
    </row>
    <row r="376" spans="1:197"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c r="GE376" s="3"/>
      <c r="GF376" s="3"/>
      <c r="GG376" s="3"/>
      <c r="GH376" s="3"/>
      <c r="GI376" s="3"/>
      <c r="GJ376" s="3"/>
      <c r="GK376" s="3"/>
      <c r="GL376" s="3"/>
      <c r="GM376" s="3"/>
      <c r="GN376" s="3"/>
      <c r="GO376" s="3"/>
    </row>
    <row r="377" spans="1:197"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s="3"/>
      <c r="GJ377" s="3"/>
      <c r="GK377" s="3"/>
      <c r="GL377" s="3"/>
      <c r="GM377" s="3"/>
      <c r="GN377" s="3"/>
      <c r="GO377" s="3"/>
    </row>
    <row r="378" spans="1:197"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row>
    <row r="379" spans="1:197"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row>
    <row r="380" spans="1:197"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c r="GJ380" s="3"/>
      <c r="GK380" s="3"/>
      <c r="GL380" s="3"/>
      <c r="GM380" s="3"/>
      <c r="GN380" s="3"/>
      <c r="GO380" s="3"/>
    </row>
    <row r="381" spans="1:197"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c r="GJ381" s="3"/>
      <c r="GK381" s="3"/>
      <c r="GL381" s="3"/>
      <c r="GM381" s="3"/>
      <c r="GN381" s="3"/>
      <c r="GO381" s="3"/>
    </row>
    <row r="382" spans="1:197"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c r="GJ382" s="3"/>
      <c r="GK382" s="3"/>
      <c r="GL382" s="3"/>
      <c r="GM382" s="3"/>
      <c r="GN382" s="3"/>
      <c r="GO382" s="3"/>
    </row>
    <row r="383" spans="1:197"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c r="GN383" s="3"/>
      <c r="GO383" s="3"/>
    </row>
    <row r="384" spans="1:197"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c r="GF384" s="3"/>
      <c r="GG384" s="3"/>
      <c r="GH384" s="3"/>
      <c r="GI384" s="3"/>
      <c r="GJ384" s="3"/>
      <c r="GK384" s="3"/>
      <c r="GL384" s="3"/>
      <c r="GM384" s="3"/>
      <c r="GN384" s="3"/>
      <c r="GO384" s="3"/>
    </row>
    <row r="385" spans="1:197"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c r="GN385" s="3"/>
      <c r="GO385" s="3"/>
    </row>
    <row r="386" spans="1:197"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c r="GN386" s="3"/>
      <c r="GO386" s="3"/>
    </row>
    <row r="387" spans="1:197"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c r="GN387" s="3"/>
      <c r="GO387" s="3"/>
    </row>
    <row r="388" spans="1:197"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c r="GN388" s="3"/>
      <c r="GO388" s="3"/>
    </row>
    <row r="389" spans="1:197"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c r="GJ389" s="3"/>
      <c r="GK389" s="3"/>
      <c r="GL389" s="3"/>
      <c r="GM389" s="3"/>
      <c r="GN389" s="3"/>
      <c r="GO389" s="3"/>
    </row>
    <row r="390" spans="1:197"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c r="GN390" s="3"/>
      <c r="GO390" s="3"/>
    </row>
    <row r="391" spans="1:197"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s="3"/>
      <c r="GJ391" s="3"/>
      <c r="GK391" s="3"/>
      <c r="GL391" s="3"/>
      <c r="GM391" s="3"/>
      <c r="GN391" s="3"/>
      <c r="GO391" s="3"/>
    </row>
    <row r="392" spans="1:197"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c r="GJ392" s="3"/>
      <c r="GK392" s="3"/>
      <c r="GL392" s="3"/>
      <c r="GM392" s="3"/>
      <c r="GN392" s="3"/>
      <c r="GO392" s="3"/>
    </row>
    <row r="393" spans="1:197"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row>
    <row r="394" spans="1:197"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c r="GF394" s="3"/>
      <c r="GG394" s="3"/>
      <c r="GH394" s="3"/>
      <c r="GI394" s="3"/>
      <c r="GJ394" s="3"/>
      <c r="GK394" s="3"/>
      <c r="GL394" s="3"/>
      <c r="GM394" s="3"/>
      <c r="GN394" s="3"/>
      <c r="GO394" s="3"/>
    </row>
    <row r="395" spans="1:197"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c r="GF395" s="3"/>
      <c r="GG395" s="3"/>
      <c r="GH395" s="3"/>
      <c r="GI395" s="3"/>
      <c r="GJ395" s="3"/>
      <c r="GK395" s="3"/>
      <c r="GL395" s="3"/>
      <c r="GM395" s="3"/>
      <c r="GN395" s="3"/>
      <c r="GO395" s="3"/>
    </row>
    <row r="396" spans="1:197"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c r="GE396" s="3"/>
      <c r="GF396" s="3"/>
      <c r="GG396" s="3"/>
      <c r="GH396" s="3"/>
      <c r="GI396" s="3"/>
      <c r="GJ396" s="3"/>
      <c r="GK396" s="3"/>
      <c r="GL396" s="3"/>
      <c r="GM396" s="3"/>
      <c r="GN396" s="3"/>
      <c r="GO396" s="3"/>
    </row>
    <row r="397" spans="1:197"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c r="GF397" s="3"/>
      <c r="GG397" s="3"/>
      <c r="GH397" s="3"/>
      <c r="GI397" s="3"/>
      <c r="GJ397" s="3"/>
      <c r="GK397" s="3"/>
      <c r="GL397" s="3"/>
      <c r="GM397" s="3"/>
      <c r="GN397" s="3"/>
      <c r="GO397" s="3"/>
    </row>
    <row r="398" spans="1:197"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c r="GJ398" s="3"/>
      <c r="GK398" s="3"/>
      <c r="GL398" s="3"/>
      <c r="GM398" s="3"/>
      <c r="GN398" s="3"/>
      <c r="GO398" s="3"/>
    </row>
    <row r="399" spans="1:197"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c r="GF399" s="3"/>
      <c r="GG399" s="3"/>
      <c r="GH399" s="3"/>
      <c r="GI399" s="3"/>
      <c r="GJ399" s="3"/>
      <c r="GK399" s="3"/>
      <c r="GL399" s="3"/>
      <c r="GM399" s="3"/>
      <c r="GN399" s="3"/>
      <c r="GO399" s="3"/>
    </row>
    <row r="400" spans="1:197"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c r="GE400" s="3"/>
      <c r="GF400" s="3"/>
      <c r="GG400" s="3"/>
      <c r="GH400" s="3"/>
      <c r="GI400" s="3"/>
      <c r="GJ400" s="3"/>
      <c r="GK400" s="3"/>
      <c r="GL400" s="3"/>
      <c r="GM400" s="3"/>
      <c r="GN400" s="3"/>
      <c r="GO400" s="3"/>
    </row>
    <row r="401" spans="1:197"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c r="GF401" s="3"/>
      <c r="GG401" s="3"/>
      <c r="GH401" s="3"/>
      <c r="GI401" s="3"/>
      <c r="GJ401" s="3"/>
      <c r="GK401" s="3"/>
      <c r="GL401" s="3"/>
      <c r="GM401" s="3"/>
      <c r="GN401" s="3"/>
      <c r="GO401" s="3"/>
    </row>
    <row r="402" spans="1:197"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c r="GE402" s="3"/>
      <c r="GF402" s="3"/>
      <c r="GG402" s="3"/>
      <c r="GH402" s="3"/>
      <c r="GI402" s="3"/>
      <c r="GJ402" s="3"/>
      <c r="GK402" s="3"/>
      <c r="GL402" s="3"/>
      <c r="GM402" s="3"/>
      <c r="GN402" s="3"/>
      <c r="GO402" s="3"/>
    </row>
    <row r="403" spans="1:197"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c r="GE403" s="3"/>
      <c r="GF403" s="3"/>
      <c r="GG403" s="3"/>
      <c r="GH403" s="3"/>
      <c r="GI403" s="3"/>
      <c r="GJ403" s="3"/>
      <c r="GK403" s="3"/>
      <c r="GL403" s="3"/>
      <c r="GM403" s="3"/>
      <c r="GN403" s="3"/>
      <c r="GO403" s="3"/>
    </row>
    <row r="404" spans="1:197"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c r="GE404" s="3"/>
      <c r="GF404" s="3"/>
      <c r="GG404" s="3"/>
      <c r="GH404" s="3"/>
      <c r="GI404" s="3"/>
      <c r="GJ404" s="3"/>
      <c r="GK404" s="3"/>
      <c r="GL404" s="3"/>
      <c r="GM404" s="3"/>
      <c r="GN404" s="3"/>
      <c r="GO404" s="3"/>
    </row>
    <row r="405" spans="1:197"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c r="GN405" s="3"/>
      <c r="GO405" s="3"/>
    </row>
    <row r="406" spans="1:197"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c r="GN406" s="3"/>
      <c r="GO406" s="3"/>
    </row>
    <row r="407" spans="1:197"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c r="GF407" s="3"/>
      <c r="GG407" s="3"/>
      <c r="GH407" s="3"/>
      <c r="GI407" s="3"/>
      <c r="GJ407" s="3"/>
      <c r="GK407" s="3"/>
      <c r="GL407" s="3"/>
      <c r="GM407" s="3"/>
      <c r="GN407" s="3"/>
      <c r="GO407" s="3"/>
    </row>
    <row r="408" spans="1:197"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c r="GF408" s="3"/>
      <c r="GG408" s="3"/>
      <c r="GH408" s="3"/>
      <c r="GI408" s="3"/>
      <c r="GJ408" s="3"/>
      <c r="GK408" s="3"/>
      <c r="GL408" s="3"/>
      <c r="GM408" s="3"/>
      <c r="GN408" s="3"/>
      <c r="GO408" s="3"/>
    </row>
    <row r="409" spans="1:197"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c r="GE409" s="3"/>
      <c r="GF409" s="3"/>
      <c r="GG409" s="3"/>
      <c r="GH409" s="3"/>
      <c r="GI409" s="3"/>
      <c r="GJ409" s="3"/>
      <c r="GK409" s="3"/>
      <c r="GL409" s="3"/>
      <c r="GM409" s="3"/>
      <c r="GN409" s="3"/>
      <c r="GO409" s="3"/>
    </row>
    <row r="410" spans="1:197"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c r="GF410" s="3"/>
      <c r="GG410" s="3"/>
      <c r="GH410" s="3"/>
      <c r="GI410" s="3"/>
      <c r="GJ410" s="3"/>
      <c r="GK410" s="3"/>
      <c r="GL410" s="3"/>
      <c r="GM410" s="3"/>
      <c r="GN410" s="3"/>
      <c r="GO410" s="3"/>
    </row>
    <row r="411" spans="1:197"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c r="GE411" s="3"/>
      <c r="GF411" s="3"/>
      <c r="GG411" s="3"/>
      <c r="GH411" s="3"/>
      <c r="GI411" s="3"/>
      <c r="GJ411" s="3"/>
      <c r="GK411" s="3"/>
      <c r="GL411" s="3"/>
      <c r="GM411" s="3"/>
      <c r="GN411" s="3"/>
      <c r="GO411" s="3"/>
    </row>
    <row r="412" spans="1:197"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c r="GE412" s="3"/>
      <c r="GF412" s="3"/>
      <c r="GG412" s="3"/>
      <c r="GH412" s="3"/>
      <c r="GI412" s="3"/>
      <c r="GJ412" s="3"/>
      <c r="GK412" s="3"/>
      <c r="GL412" s="3"/>
      <c r="GM412" s="3"/>
      <c r="GN412" s="3"/>
      <c r="GO412" s="3"/>
    </row>
    <row r="413" spans="1:197"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c r="GE413" s="3"/>
      <c r="GF413" s="3"/>
      <c r="GG413" s="3"/>
      <c r="GH413" s="3"/>
      <c r="GI413" s="3"/>
      <c r="GJ413" s="3"/>
      <c r="GK413" s="3"/>
      <c r="GL413" s="3"/>
      <c r="GM413" s="3"/>
      <c r="GN413" s="3"/>
      <c r="GO413" s="3"/>
    </row>
    <row r="414" spans="1:197"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c r="GE414" s="3"/>
      <c r="GF414" s="3"/>
      <c r="GG414" s="3"/>
      <c r="GH414" s="3"/>
      <c r="GI414" s="3"/>
      <c r="GJ414" s="3"/>
      <c r="GK414" s="3"/>
      <c r="GL414" s="3"/>
      <c r="GM414" s="3"/>
      <c r="GN414" s="3"/>
      <c r="GO414" s="3"/>
    </row>
    <row r="415" spans="1:197"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c r="GE415" s="3"/>
      <c r="GF415" s="3"/>
      <c r="GG415" s="3"/>
      <c r="GH415" s="3"/>
      <c r="GI415" s="3"/>
      <c r="GJ415" s="3"/>
      <c r="GK415" s="3"/>
      <c r="GL415" s="3"/>
      <c r="GM415" s="3"/>
      <c r="GN415" s="3"/>
      <c r="GO415" s="3"/>
    </row>
    <row r="416" spans="1:197"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c r="GE416" s="3"/>
      <c r="GF416" s="3"/>
      <c r="GG416" s="3"/>
      <c r="GH416" s="3"/>
      <c r="GI416" s="3"/>
      <c r="GJ416" s="3"/>
      <c r="GK416" s="3"/>
      <c r="GL416" s="3"/>
      <c r="GM416" s="3"/>
      <c r="GN416" s="3"/>
      <c r="GO416" s="3"/>
    </row>
    <row r="417" spans="1:197"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c r="GE417" s="3"/>
      <c r="GF417" s="3"/>
      <c r="GG417" s="3"/>
      <c r="GH417" s="3"/>
      <c r="GI417" s="3"/>
      <c r="GJ417" s="3"/>
      <c r="GK417" s="3"/>
      <c r="GL417" s="3"/>
      <c r="GM417" s="3"/>
      <c r="GN417" s="3"/>
      <c r="GO417" s="3"/>
    </row>
    <row r="418" spans="1:197"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c r="GE418" s="3"/>
      <c r="GF418" s="3"/>
      <c r="GG418" s="3"/>
      <c r="GH418" s="3"/>
      <c r="GI418" s="3"/>
      <c r="GJ418" s="3"/>
      <c r="GK418" s="3"/>
      <c r="GL418" s="3"/>
      <c r="GM418" s="3"/>
      <c r="GN418" s="3"/>
      <c r="GO418" s="3"/>
    </row>
    <row r="419" spans="1:197"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c r="GE419" s="3"/>
      <c r="GF419" s="3"/>
      <c r="GG419" s="3"/>
      <c r="GH419" s="3"/>
      <c r="GI419" s="3"/>
      <c r="GJ419" s="3"/>
      <c r="GK419" s="3"/>
      <c r="GL419" s="3"/>
      <c r="GM419" s="3"/>
      <c r="GN419" s="3"/>
      <c r="GO419" s="3"/>
    </row>
    <row r="420" spans="1:197"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c r="GE420" s="3"/>
      <c r="GF420" s="3"/>
      <c r="GG420" s="3"/>
      <c r="GH420" s="3"/>
      <c r="GI420" s="3"/>
      <c r="GJ420" s="3"/>
      <c r="GK420" s="3"/>
      <c r="GL420" s="3"/>
      <c r="GM420" s="3"/>
      <c r="GN420" s="3"/>
      <c r="GO420" s="3"/>
    </row>
    <row r="421" spans="1:197"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c r="GE421" s="3"/>
      <c r="GF421" s="3"/>
      <c r="GG421" s="3"/>
      <c r="GH421" s="3"/>
      <c r="GI421" s="3"/>
      <c r="GJ421" s="3"/>
      <c r="GK421" s="3"/>
      <c r="GL421" s="3"/>
      <c r="GM421" s="3"/>
      <c r="GN421" s="3"/>
      <c r="GO421" s="3"/>
    </row>
    <row r="422" spans="1:197"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c r="GE422" s="3"/>
      <c r="GF422" s="3"/>
      <c r="GG422" s="3"/>
      <c r="GH422" s="3"/>
      <c r="GI422" s="3"/>
      <c r="GJ422" s="3"/>
      <c r="GK422" s="3"/>
      <c r="GL422" s="3"/>
      <c r="GM422" s="3"/>
      <c r="GN422" s="3"/>
      <c r="GO422" s="3"/>
    </row>
    <row r="423" spans="1:197"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c r="GE423" s="3"/>
      <c r="GF423" s="3"/>
      <c r="GG423" s="3"/>
      <c r="GH423" s="3"/>
      <c r="GI423" s="3"/>
      <c r="GJ423" s="3"/>
      <c r="GK423" s="3"/>
      <c r="GL423" s="3"/>
      <c r="GM423" s="3"/>
      <c r="GN423" s="3"/>
      <c r="GO423" s="3"/>
    </row>
    <row r="424" spans="1:197"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c r="GE424" s="3"/>
      <c r="GF424" s="3"/>
      <c r="GG424" s="3"/>
      <c r="GH424" s="3"/>
      <c r="GI424" s="3"/>
      <c r="GJ424" s="3"/>
      <c r="GK424" s="3"/>
      <c r="GL424" s="3"/>
      <c r="GM424" s="3"/>
      <c r="GN424" s="3"/>
      <c r="GO424" s="3"/>
    </row>
    <row r="425" spans="1:197"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c r="GE425" s="3"/>
      <c r="GF425" s="3"/>
      <c r="GG425" s="3"/>
      <c r="GH425" s="3"/>
      <c r="GI425" s="3"/>
      <c r="GJ425" s="3"/>
      <c r="GK425" s="3"/>
      <c r="GL425" s="3"/>
      <c r="GM425" s="3"/>
      <c r="GN425" s="3"/>
      <c r="GO425" s="3"/>
    </row>
    <row r="426" spans="1:197"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c r="GE426" s="3"/>
      <c r="GF426" s="3"/>
      <c r="GG426" s="3"/>
      <c r="GH426" s="3"/>
      <c r="GI426" s="3"/>
      <c r="GJ426" s="3"/>
      <c r="GK426" s="3"/>
      <c r="GL426" s="3"/>
      <c r="GM426" s="3"/>
      <c r="GN426" s="3"/>
      <c r="GO426" s="3"/>
    </row>
    <row r="427" spans="1:197"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c r="GE427" s="3"/>
      <c r="GF427" s="3"/>
      <c r="GG427" s="3"/>
      <c r="GH427" s="3"/>
      <c r="GI427" s="3"/>
      <c r="GJ427" s="3"/>
      <c r="GK427" s="3"/>
      <c r="GL427" s="3"/>
      <c r="GM427" s="3"/>
      <c r="GN427" s="3"/>
      <c r="GO427" s="3"/>
    </row>
    <row r="428" spans="1:197"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c r="GE428" s="3"/>
      <c r="GF428" s="3"/>
      <c r="GG428" s="3"/>
      <c r="GH428" s="3"/>
      <c r="GI428" s="3"/>
      <c r="GJ428" s="3"/>
      <c r="GK428" s="3"/>
      <c r="GL428" s="3"/>
      <c r="GM428" s="3"/>
      <c r="GN428" s="3"/>
      <c r="GO428" s="3"/>
    </row>
    <row r="429" spans="1:197"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c r="GE429" s="3"/>
      <c r="GF429" s="3"/>
      <c r="GG429" s="3"/>
      <c r="GH429" s="3"/>
      <c r="GI429" s="3"/>
      <c r="GJ429" s="3"/>
      <c r="GK429" s="3"/>
      <c r="GL429" s="3"/>
      <c r="GM429" s="3"/>
      <c r="GN429" s="3"/>
      <c r="GO429" s="3"/>
    </row>
    <row r="430" spans="1:197"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c r="GE430" s="3"/>
      <c r="GF430" s="3"/>
      <c r="GG430" s="3"/>
      <c r="GH430" s="3"/>
      <c r="GI430" s="3"/>
      <c r="GJ430" s="3"/>
      <c r="GK430" s="3"/>
      <c r="GL430" s="3"/>
      <c r="GM430" s="3"/>
      <c r="GN430" s="3"/>
      <c r="GO430" s="3"/>
    </row>
    <row r="431" spans="1:197"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c r="GE431" s="3"/>
      <c r="GF431" s="3"/>
      <c r="GG431" s="3"/>
      <c r="GH431" s="3"/>
      <c r="GI431" s="3"/>
      <c r="GJ431" s="3"/>
      <c r="GK431" s="3"/>
      <c r="GL431" s="3"/>
      <c r="GM431" s="3"/>
      <c r="GN431" s="3"/>
      <c r="GO431" s="3"/>
    </row>
    <row r="432" spans="1:197"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c r="GE432" s="3"/>
      <c r="GF432" s="3"/>
      <c r="GG432" s="3"/>
      <c r="GH432" s="3"/>
      <c r="GI432" s="3"/>
      <c r="GJ432" s="3"/>
      <c r="GK432" s="3"/>
      <c r="GL432" s="3"/>
      <c r="GM432" s="3"/>
      <c r="GN432" s="3"/>
      <c r="GO432" s="3"/>
    </row>
    <row r="433" spans="1:197"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c r="GE433" s="3"/>
      <c r="GF433" s="3"/>
      <c r="GG433" s="3"/>
      <c r="GH433" s="3"/>
      <c r="GI433" s="3"/>
      <c r="GJ433" s="3"/>
      <c r="GK433" s="3"/>
      <c r="GL433" s="3"/>
      <c r="GM433" s="3"/>
      <c r="GN433" s="3"/>
      <c r="GO433" s="3"/>
    </row>
    <row r="434" spans="1:197"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c r="GE434" s="3"/>
      <c r="GF434" s="3"/>
      <c r="GG434" s="3"/>
      <c r="GH434" s="3"/>
      <c r="GI434" s="3"/>
      <c r="GJ434" s="3"/>
      <c r="GK434" s="3"/>
      <c r="GL434" s="3"/>
      <c r="GM434" s="3"/>
      <c r="GN434" s="3"/>
      <c r="GO434" s="3"/>
    </row>
    <row r="435" spans="1:197"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c r="GE435" s="3"/>
      <c r="GF435" s="3"/>
      <c r="GG435" s="3"/>
      <c r="GH435" s="3"/>
      <c r="GI435" s="3"/>
      <c r="GJ435" s="3"/>
      <c r="GK435" s="3"/>
      <c r="GL435" s="3"/>
      <c r="GM435" s="3"/>
      <c r="GN435" s="3"/>
      <c r="GO435" s="3"/>
    </row>
    <row r="436" spans="1:197"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c r="GE436" s="3"/>
      <c r="GF436" s="3"/>
      <c r="GG436" s="3"/>
      <c r="GH436" s="3"/>
      <c r="GI436" s="3"/>
      <c r="GJ436" s="3"/>
      <c r="GK436" s="3"/>
      <c r="GL436" s="3"/>
      <c r="GM436" s="3"/>
      <c r="GN436" s="3"/>
      <c r="GO436" s="3"/>
    </row>
    <row r="437" spans="1:197"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c r="GE437" s="3"/>
      <c r="GF437" s="3"/>
      <c r="GG437" s="3"/>
      <c r="GH437" s="3"/>
      <c r="GI437" s="3"/>
      <c r="GJ437" s="3"/>
      <c r="GK437" s="3"/>
      <c r="GL437" s="3"/>
      <c r="GM437" s="3"/>
      <c r="GN437" s="3"/>
      <c r="GO437" s="3"/>
    </row>
    <row r="438" spans="1:197"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c r="GE438" s="3"/>
      <c r="GF438" s="3"/>
      <c r="GG438" s="3"/>
      <c r="GH438" s="3"/>
      <c r="GI438" s="3"/>
      <c r="GJ438" s="3"/>
      <c r="GK438" s="3"/>
      <c r="GL438" s="3"/>
      <c r="GM438" s="3"/>
      <c r="GN438" s="3"/>
      <c r="GO438" s="3"/>
    </row>
    <row r="439" spans="1:197"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c r="GE439" s="3"/>
      <c r="GF439" s="3"/>
      <c r="GG439" s="3"/>
      <c r="GH439" s="3"/>
      <c r="GI439" s="3"/>
      <c r="GJ439" s="3"/>
      <c r="GK439" s="3"/>
      <c r="GL439" s="3"/>
      <c r="GM439" s="3"/>
      <c r="GN439" s="3"/>
      <c r="GO439" s="3"/>
    </row>
    <row r="440" spans="1:197"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c r="GF440" s="3"/>
      <c r="GG440" s="3"/>
      <c r="GH440" s="3"/>
      <c r="GI440" s="3"/>
      <c r="GJ440" s="3"/>
      <c r="GK440" s="3"/>
      <c r="GL440" s="3"/>
      <c r="GM440" s="3"/>
      <c r="GN440" s="3"/>
      <c r="GO440" s="3"/>
    </row>
    <row r="441" spans="1:197"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c r="GF441" s="3"/>
      <c r="GG441" s="3"/>
      <c r="GH441" s="3"/>
      <c r="GI441" s="3"/>
      <c r="GJ441" s="3"/>
      <c r="GK441" s="3"/>
      <c r="GL441" s="3"/>
      <c r="GM441" s="3"/>
      <c r="GN441" s="3"/>
      <c r="GO441" s="3"/>
    </row>
    <row r="442" spans="1:197"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c r="GF442" s="3"/>
      <c r="GG442" s="3"/>
      <c r="GH442" s="3"/>
      <c r="GI442" s="3"/>
      <c r="GJ442" s="3"/>
      <c r="GK442" s="3"/>
      <c r="GL442" s="3"/>
      <c r="GM442" s="3"/>
      <c r="GN442" s="3"/>
      <c r="GO442" s="3"/>
    </row>
    <row r="443" spans="1:197"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c r="GF443" s="3"/>
      <c r="GG443" s="3"/>
      <c r="GH443" s="3"/>
      <c r="GI443" s="3"/>
      <c r="GJ443" s="3"/>
      <c r="GK443" s="3"/>
      <c r="GL443" s="3"/>
      <c r="GM443" s="3"/>
      <c r="GN443" s="3"/>
      <c r="GO443" s="3"/>
    </row>
    <row r="444" spans="1:197"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c r="GE444" s="3"/>
      <c r="GF444" s="3"/>
      <c r="GG444" s="3"/>
      <c r="GH444" s="3"/>
      <c r="GI444" s="3"/>
      <c r="GJ444" s="3"/>
      <c r="GK444" s="3"/>
      <c r="GL444" s="3"/>
      <c r="GM444" s="3"/>
      <c r="GN444" s="3"/>
      <c r="GO444" s="3"/>
    </row>
    <row r="445" spans="1:197"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c r="GE445" s="3"/>
      <c r="GF445" s="3"/>
      <c r="GG445" s="3"/>
      <c r="GH445" s="3"/>
      <c r="GI445" s="3"/>
      <c r="GJ445" s="3"/>
      <c r="GK445" s="3"/>
      <c r="GL445" s="3"/>
      <c r="GM445" s="3"/>
      <c r="GN445" s="3"/>
      <c r="GO445" s="3"/>
    </row>
    <row r="446" spans="1:197"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c r="GE446" s="3"/>
      <c r="GF446" s="3"/>
      <c r="GG446" s="3"/>
      <c r="GH446" s="3"/>
      <c r="GI446" s="3"/>
      <c r="GJ446" s="3"/>
      <c r="GK446" s="3"/>
      <c r="GL446" s="3"/>
      <c r="GM446" s="3"/>
      <c r="GN446" s="3"/>
      <c r="GO446" s="3"/>
    </row>
    <row r="447" spans="1:197"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c r="GE447" s="3"/>
      <c r="GF447" s="3"/>
      <c r="GG447" s="3"/>
      <c r="GH447" s="3"/>
      <c r="GI447" s="3"/>
      <c r="GJ447" s="3"/>
      <c r="GK447" s="3"/>
      <c r="GL447" s="3"/>
      <c r="GM447" s="3"/>
      <c r="GN447" s="3"/>
      <c r="GO447" s="3"/>
    </row>
    <row r="448" spans="1:197"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c r="GF448" s="3"/>
      <c r="GG448" s="3"/>
      <c r="GH448" s="3"/>
      <c r="GI448" s="3"/>
      <c r="GJ448" s="3"/>
      <c r="GK448" s="3"/>
      <c r="GL448" s="3"/>
      <c r="GM448" s="3"/>
      <c r="GN448" s="3"/>
      <c r="GO448" s="3"/>
    </row>
    <row r="449" spans="1:197"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c r="GN449" s="3"/>
      <c r="GO449" s="3"/>
    </row>
    <row r="450" spans="1:197"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c r="GF450" s="3"/>
      <c r="GG450" s="3"/>
      <c r="GH450" s="3"/>
      <c r="GI450" s="3"/>
      <c r="GJ450" s="3"/>
      <c r="GK450" s="3"/>
      <c r="GL450" s="3"/>
      <c r="GM450" s="3"/>
      <c r="GN450" s="3"/>
      <c r="GO450" s="3"/>
    </row>
    <row r="451" spans="1:197"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c r="GF451" s="3"/>
      <c r="GG451" s="3"/>
      <c r="GH451" s="3"/>
      <c r="GI451" s="3"/>
      <c r="GJ451" s="3"/>
      <c r="GK451" s="3"/>
      <c r="GL451" s="3"/>
      <c r="GM451" s="3"/>
      <c r="GN451" s="3"/>
      <c r="GO451" s="3"/>
    </row>
    <row r="452" spans="1:197"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c r="GE452" s="3"/>
      <c r="GF452" s="3"/>
      <c r="GG452" s="3"/>
      <c r="GH452" s="3"/>
      <c r="GI452" s="3"/>
      <c r="GJ452" s="3"/>
      <c r="GK452" s="3"/>
      <c r="GL452" s="3"/>
      <c r="GM452" s="3"/>
      <c r="GN452" s="3"/>
      <c r="GO452" s="3"/>
    </row>
    <row r="453" spans="1:197"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c r="GE453" s="3"/>
      <c r="GF453" s="3"/>
      <c r="GG453" s="3"/>
      <c r="GH453" s="3"/>
      <c r="GI453" s="3"/>
      <c r="GJ453" s="3"/>
      <c r="GK453" s="3"/>
      <c r="GL453" s="3"/>
      <c r="GM453" s="3"/>
      <c r="GN453" s="3"/>
      <c r="GO453" s="3"/>
    </row>
    <row r="454" spans="1:197"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c r="GN454" s="3"/>
      <c r="GO454" s="3"/>
    </row>
    <row r="455" spans="1:197"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c r="GE455" s="3"/>
      <c r="GF455" s="3"/>
      <c r="GG455" s="3"/>
      <c r="GH455" s="3"/>
      <c r="GI455" s="3"/>
      <c r="GJ455" s="3"/>
      <c r="GK455" s="3"/>
      <c r="GL455" s="3"/>
      <c r="GM455" s="3"/>
      <c r="GN455" s="3"/>
      <c r="GO455" s="3"/>
    </row>
    <row r="456" spans="1:197"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s="3"/>
      <c r="GJ456" s="3"/>
      <c r="GK456" s="3"/>
      <c r="GL456" s="3"/>
      <c r="GM456" s="3"/>
      <c r="GN456" s="3"/>
      <c r="GO456" s="3"/>
    </row>
    <row r="457" spans="1:197"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c r="GE457" s="3"/>
      <c r="GF457" s="3"/>
      <c r="GG457" s="3"/>
      <c r="GH457" s="3"/>
      <c r="GI457" s="3"/>
      <c r="GJ457" s="3"/>
      <c r="GK457" s="3"/>
      <c r="GL457" s="3"/>
      <c r="GM457" s="3"/>
      <c r="GN457" s="3"/>
      <c r="GO457" s="3"/>
    </row>
    <row r="458" spans="1:197"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c r="GE458" s="3"/>
      <c r="GF458" s="3"/>
      <c r="GG458" s="3"/>
      <c r="GH458" s="3"/>
      <c r="GI458" s="3"/>
      <c r="GJ458" s="3"/>
      <c r="GK458" s="3"/>
      <c r="GL458" s="3"/>
      <c r="GM458" s="3"/>
      <c r="GN458" s="3"/>
      <c r="GO458" s="3"/>
    </row>
    <row r="459" spans="1:197"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c r="GE459" s="3"/>
      <c r="GF459" s="3"/>
      <c r="GG459" s="3"/>
      <c r="GH459" s="3"/>
      <c r="GI459" s="3"/>
      <c r="GJ459" s="3"/>
      <c r="GK459" s="3"/>
      <c r="GL459" s="3"/>
      <c r="GM459" s="3"/>
      <c r="GN459" s="3"/>
      <c r="GO459" s="3"/>
    </row>
    <row r="460" spans="1:197"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c r="GE460" s="3"/>
      <c r="GF460" s="3"/>
      <c r="GG460" s="3"/>
      <c r="GH460" s="3"/>
      <c r="GI460" s="3"/>
      <c r="GJ460" s="3"/>
      <c r="GK460" s="3"/>
      <c r="GL460" s="3"/>
      <c r="GM460" s="3"/>
      <c r="GN460" s="3"/>
      <c r="GO460" s="3"/>
    </row>
    <row r="461" spans="1:197"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c r="GE461" s="3"/>
      <c r="GF461" s="3"/>
      <c r="GG461" s="3"/>
      <c r="GH461" s="3"/>
      <c r="GI461" s="3"/>
      <c r="GJ461" s="3"/>
      <c r="GK461" s="3"/>
      <c r="GL461" s="3"/>
      <c r="GM461" s="3"/>
      <c r="GN461" s="3"/>
      <c r="GO461" s="3"/>
    </row>
    <row r="462" spans="1:197"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c r="GE462" s="3"/>
      <c r="GF462" s="3"/>
      <c r="GG462" s="3"/>
      <c r="GH462" s="3"/>
      <c r="GI462" s="3"/>
      <c r="GJ462" s="3"/>
      <c r="GK462" s="3"/>
      <c r="GL462" s="3"/>
      <c r="GM462" s="3"/>
      <c r="GN462" s="3"/>
      <c r="GO462" s="3"/>
    </row>
    <row r="463" spans="1:197"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c r="GE463" s="3"/>
      <c r="GF463" s="3"/>
      <c r="GG463" s="3"/>
      <c r="GH463" s="3"/>
      <c r="GI463" s="3"/>
      <c r="GJ463" s="3"/>
      <c r="GK463" s="3"/>
      <c r="GL463" s="3"/>
      <c r="GM463" s="3"/>
      <c r="GN463" s="3"/>
      <c r="GO463" s="3"/>
    </row>
    <row r="464" spans="1:197"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c r="GE464" s="3"/>
      <c r="GF464" s="3"/>
      <c r="GG464" s="3"/>
      <c r="GH464" s="3"/>
      <c r="GI464" s="3"/>
      <c r="GJ464" s="3"/>
      <c r="GK464" s="3"/>
      <c r="GL464" s="3"/>
      <c r="GM464" s="3"/>
      <c r="GN464" s="3"/>
      <c r="GO464" s="3"/>
    </row>
    <row r="465" spans="1:197"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c r="GE465" s="3"/>
      <c r="GF465" s="3"/>
      <c r="GG465" s="3"/>
      <c r="GH465" s="3"/>
      <c r="GI465" s="3"/>
      <c r="GJ465" s="3"/>
      <c r="GK465" s="3"/>
      <c r="GL465" s="3"/>
      <c r="GM465" s="3"/>
      <c r="GN465" s="3"/>
      <c r="GO465" s="3"/>
    </row>
    <row r="466" spans="1:197"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c r="GE466" s="3"/>
      <c r="GF466" s="3"/>
      <c r="GG466" s="3"/>
      <c r="GH466" s="3"/>
      <c r="GI466" s="3"/>
      <c r="GJ466" s="3"/>
      <c r="GK466" s="3"/>
      <c r="GL466" s="3"/>
      <c r="GM466" s="3"/>
      <c r="GN466" s="3"/>
      <c r="GO466" s="3"/>
    </row>
    <row r="467" spans="1:197"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c r="GE467" s="3"/>
      <c r="GF467" s="3"/>
      <c r="GG467" s="3"/>
      <c r="GH467" s="3"/>
      <c r="GI467" s="3"/>
      <c r="GJ467" s="3"/>
      <c r="GK467" s="3"/>
      <c r="GL467" s="3"/>
      <c r="GM467" s="3"/>
      <c r="GN467" s="3"/>
      <c r="GO467" s="3"/>
    </row>
    <row r="468" spans="1:197"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c r="GF468" s="3"/>
      <c r="GG468" s="3"/>
      <c r="GH468" s="3"/>
      <c r="GI468" s="3"/>
      <c r="GJ468" s="3"/>
      <c r="GK468" s="3"/>
      <c r="GL468" s="3"/>
      <c r="GM468" s="3"/>
      <c r="GN468" s="3"/>
      <c r="GO468" s="3"/>
    </row>
    <row r="469" spans="1:197"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c r="GE469" s="3"/>
      <c r="GF469" s="3"/>
      <c r="GG469" s="3"/>
      <c r="GH469" s="3"/>
      <c r="GI469" s="3"/>
      <c r="GJ469" s="3"/>
      <c r="GK469" s="3"/>
      <c r="GL469" s="3"/>
      <c r="GM469" s="3"/>
      <c r="GN469" s="3"/>
      <c r="GO469" s="3"/>
    </row>
    <row r="470" spans="1:197"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c r="GE470" s="3"/>
      <c r="GF470" s="3"/>
      <c r="GG470" s="3"/>
      <c r="GH470" s="3"/>
      <c r="GI470" s="3"/>
      <c r="GJ470" s="3"/>
      <c r="GK470" s="3"/>
      <c r="GL470" s="3"/>
      <c r="GM470" s="3"/>
      <c r="GN470" s="3"/>
      <c r="GO470" s="3"/>
    </row>
    <row r="471" spans="1:197"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c r="GD471" s="3"/>
      <c r="GE471" s="3"/>
      <c r="GF471" s="3"/>
      <c r="GG471" s="3"/>
      <c r="GH471" s="3"/>
      <c r="GI471" s="3"/>
      <c r="GJ471" s="3"/>
      <c r="GK471" s="3"/>
      <c r="GL471" s="3"/>
      <c r="GM471" s="3"/>
      <c r="GN471" s="3"/>
      <c r="GO471" s="3"/>
    </row>
    <row r="472" spans="1:197"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c r="GE472" s="3"/>
      <c r="GF472" s="3"/>
      <c r="GG472" s="3"/>
      <c r="GH472" s="3"/>
      <c r="GI472" s="3"/>
      <c r="GJ472" s="3"/>
      <c r="GK472" s="3"/>
      <c r="GL472" s="3"/>
      <c r="GM472" s="3"/>
      <c r="GN472" s="3"/>
      <c r="GO472" s="3"/>
    </row>
    <row r="473" spans="1:197"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c r="GE473" s="3"/>
      <c r="GF473" s="3"/>
      <c r="GG473" s="3"/>
      <c r="GH473" s="3"/>
      <c r="GI473" s="3"/>
      <c r="GJ473" s="3"/>
      <c r="GK473" s="3"/>
      <c r="GL473" s="3"/>
      <c r="GM473" s="3"/>
      <c r="GN473" s="3"/>
      <c r="GO473" s="3"/>
    </row>
    <row r="474" spans="1:197"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c r="GE474" s="3"/>
      <c r="GF474" s="3"/>
      <c r="GG474" s="3"/>
      <c r="GH474" s="3"/>
      <c r="GI474" s="3"/>
      <c r="GJ474" s="3"/>
      <c r="GK474" s="3"/>
      <c r="GL474" s="3"/>
      <c r="GM474" s="3"/>
      <c r="GN474" s="3"/>
      <c r="GO474" s="3"/>
    </row>
    <row r="475" spans="1:197"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c r="GE475" s="3"/>
      <c r="GF475" s="3"/>
      <c r="GG475" s="3"/>
      <c r="GH475" s="3"/>
      <c r="GI475" s="3"/>
      <c r="GJ475" s="3"/>
      <c r="GK475" s="3"/>
      <c r="GL475" s="3"/>
      <c r="GM475" s="3"/>
      <c r="GN475" s="3"/>
      <c r="GO475" s="3"/>
    </row>
    <row r="476" spans="1:197"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c r="GD476" s="3"/>
      <c r="GE476" s="3"/>
      <c r="GF476" s="3"/>
      <c r="GG476" s="3"/>
      <c r="GH476" s="3"/>
      <c r="GI476" s="3"/>
      <c r="GJ476" s="3"/>
      <c r="GK476" s="3"/>
      <c r="GL476" s="3"/>
      <c r="GM476" s="3"/>
      <c r="GN476" s="3"/>
      <c r="GO476" s="3"/>
    </row>
    <row r="477" spans="1:197"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c r="GE477" s="3"/>
      <c r="GF477" s="3"/>
      <c r="GG477" s="3"/>
      <c r="GH477" s="3"/>
      <c r="GI477" s="3"/>
      <c r="GJ477" s="3"/>
      <c r="GK477" s="3"/>
      <c r="GL477" s="3"/>
      <c r="GM477" s="3"/>
      <c r="GN477" s="3"/>
      <c r="GO477" s="3"/>
    </row>
    <row r="478" spans="1:197"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c r="GD478" s="3"/>
      <c r="GE478" s="3"/>
      <c r="GF478" s="3"/>
      <c r="GG478" s="3"/>
      <c r="GH478" s="3"/>
      <c r="GI478" s="3"/>
      <c r="GJ478" s="3"/>
      <c r="GK478" s="3"/>
      <c r="GL478" s="3"/>
      <c r="GM478" s="3"/>
      <c r="GN478" s="3"/>
      <c r="GO478" s="3"/>
    </row>
    <row r="479" spans="1:197"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c r="GE479" s="3"/>
      <c r="GF479" s="3"/>
      <c r="GG479" s="3"/>
      <c r="GH479" s="3"/>
      <c r="GI479" s="3"/>
      <c r="GJ479" s="3"/>
      <c r="GK479" s="3"/>
      <c r="GL479" s="3"/>
      <c r="GM479" s="3"/>
      <c r="GN479" s="3"/>
      <c r="GO479" s="3"/>
    </row>
    <row r="480" spans="1:197"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c r="GE480" s="3"/>
      <c r="GF480" s="3"/>
      <c r="GG480" s="3"/>
      <c r="GH480" s="3"/>
      <c r="GI480" s="3"/>
      <c r="GJ480" s="3"/>
      <c r="GK480" s="3"/>
      <c r="GL480" s="3"/>
      <c r="GM480" s="3"/>
      <c r="GN480" s="3"/>
      <c r="GO480" s="3"/>
    </row>
    <row r="481" spans="1:197"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c r="GF481" s="3"/>
      <c r="GG481" s="3"/>
      <c r="GH481" s="3"/>
      <c r="GI481" s="3"/>
      <c r="GJ481" s="3"/>
      <c r="GK481" s="3"/>
      <c r="GL481" s="3"/>
      <c r="GM481" s="3"/>
      <c r="GN481" s="3"/>
      <c r="GO481" s="3"/>
    </row>
    <row r="482" spans="1:197"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c r="GE482" s="3"/>
      <c r="GF482" s="3"/>
      <c r="GG482" s="3"/>
      <c r="GH482" s="3"/>
      <c r="GI482" s="3"/>
      <c r="GJ482" s="3"/>
      <c r="GK482" s="3"/>
      <c r="GL482" s="3"/>
      <c r="GM482" s="3"/>
      <c r="GN482" s="3"/>
      <c r="GO482" s="3"/>
    </row>
    <row r="483" spans="1:197"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c r="GE483" s="3"/>
      <c r="GF483" s="3"/>
      <c r="GG483" s="3"/>
      <c r="GH483" s="3"/>
      <c r="GI483" s="3"/>
      <c r="GJ483" s="3"/>
      <c r="GK483" s="3"/>
      <c r="GL483" s="3"/>
      <c r="GM483" s="3"/>
      <c r="GN483" s="3"/>
      <c r="GO483" s="3"/>
    </row>
    <row r="484" spans="1:197"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c r="GE484" s="3"/>
      <c r="GF484" s="3"/>
      <c r="GG484" s="3"/>
      <c r="GH484" s="3"/>
      <c r="GI484" s="3"/>
      <c r="GJ484" s="3"/>
      <c r="GK484" s="3"/>
      <c r="GL484" s="3"/>
      <c r="GM484" s="3"/>
      <c r="GN484" s="3"/>
      <c r="GO484" s="3"/>
    </row>
    <row r="485" spans="1:197"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c r="GE485" s="3"/>
      <c r="GF485" s="3"/>
      <c r="GG485" s="3"/>
      <c r="GH485" s="3"/>
      <c r="GI485" s="3"/>
      <c r="GJ485" s="3"/>
      <c r="GK485" s="3"/>
      <c r="GL485" s="3"/>
      <c r="GM485" s="3"/>
      <c r="GN485" s="3"/>
      <c r="GO485" s="3"/>
    </row>
    <row r="486" spans="1:197"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c r="GE486" s="3"/>
      <c r="GF486" s="3"/>
      <c r="GG486" s="3"/>
      <c r="GH486" s="3"/>
      <c r="GI486" s="3"/>
      <c r="GJ486" s="3"/>
      <c r="GK486" s="3"/>
      <c r="GL486" s="3"/>
      <c r="GM486" s="3"/>
      <c r="GN486" s="3"/>
      <c r="GO486" s="3"/>
    </row>
    <row r="487" spans="1:197"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c r="GE487" s="3"/>
      <c r="GF487" s="3"/>
      <c r="GG487" s="3"/>
      <c r="GH487" s="3"/>
      <c r="GI487" s="3"/>
      <c r="GJ487" s="3"/>
      <c r="GK487" s="3"/>
      <c r="GL487" s="3"/>
      <c r="GM487" s="3"/>
      <c r="GN487" s="3"/>
      <c r="GO487" s="3"/>
    </row>
    <row r="488" spans="1:197"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c r="GE488" s="3"/>
      <c r="GF488" s="3"/>
      <c r="GG488" s="3"/>
      <c r="GH488" s="3"/>
      <c r="GI488" s="3"/>
      <c r="GJ488" s="3"/>
      <c r="GK488" s="3"/>
      <c r="GL488" s="3"/>
      <c r="GM488" s="3"/>
      <c r="GN488" s="3"/>
      <c r="GO488" s="3"/>
    </row>
    <row r="489" spans="1:197"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c r="GE489" s="3"/>
      <c r="GF489" s="3"/>
      <c r="GG489" s="3"/>
      <c r="GH489" s="3"/>
      <c r="GI489" s="3"/>
      <c r="GJ489" s="3"/>
      <c r="GK489" s="3"/>
      <c r="GL489" s="3"/>
      <c r="GM489" s="3"/>
      <c r="GN489" s="3"/>
      <c r="GO489" s="3"/>
    </row>
    <row r="490" spans="1:197"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c r="GE490" s="3"/>
      <c r="GF490" s="3"/>
      <c r="GG490" s="3"/>
      <c r="GH490" s="3"/>
      <c r="GI490" s="3"/>
      <c r="GJ490" s="3"/>
      <c r="GK490" s="3"/>
      <c r="GL490" s="3"/>
      <c r="GM490" s="3"/>
      <c r="GN490" s="3"/>
      <c r="GO490" s="3"/>
    </row>
    <row r="491" spans="1:197"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c r="GE491" s="3"/>
      <c r="GF491" s="3"/>
      <c r="GG491" s="3"/>
      <c r="GH491" s="3"/>
      <c r="GI491" s="3"/>
      <c r="GJ491" s="3"/>
      <c r="GK491" s="3"/>
      <c r="GL491" s="3"/>
      <c r="GM491" s="3"/>
      <c r="GN491" s="3"/>
      <c r="GO491" s="3"/>
    </row>
    <row r="492" spans="1:197"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c r="GE492" s="3"/>
      <c r="GF492" s="3"/>
      <c r="GG492" s="3"/>
      <c r="GH492" s="3"/>
      <c r="GI492" s="3"/>
      <c r="GJ492" s="3"/>
      <c r="GK492" s="3"/>
      <c r="GL492" s="3"/>
      <c r="GM492" s="3"/>
      <c r="GN492" s="3"/>
      <c r="GO492" s="3"/>
    </row>
    <row r="493" spans="1:197"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c r="GE493" s="3"/>
      <c r="GF493" s="3"/>
      <c r="GG493" s="3"/>
      <c r="GH493" s="3"/>
      <c r="GI493" s="3"/>
      <c r="GJ493" s="3"/>
      <c r="GK493" s="3"/>
      <c r="GL493" s="3"/>
      <c r="GM493" s="3"/>
      <c r="GN493" s="3"/>
      <c r="GO493" s="3"/>
    </row>
    <row r="494" spans="1:197"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c r="GE494" s="3"/>
      <c r="GF494" s="3"/>
      <c r="GG494" s="3"/>
      <c r="GH494" s="3"/>
      <c r="GI494" s="3"/>
      <c r="GJ494" s="3"/>
      <c r="GK494" s="3"/>
      <c r="GL494" s="3"/>
      <c r="GM494" s="3"/>
      <c r="GN494" s="3"/>
      <c r="GO494" s="3"/>
    </row>
    <row r="495" spans="1:197"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c r="GE495" s="3"/>
      <c r="GF495" s="3"/>
      <c r="GG495" s="3"/>
      <c r="GH495" s="3"/>
      <c r="GI495" s="3"/>
      <c r="GJ495" s="3"/>
      <c r="GK495" s="3"/>
      <c r="GL495" s="3"/>
      <c r="GM495" s="3"/>
      <c r="GN495" s="3"/>
      <c r="GO495" s="3"/>
    </row>
    <row r="496" spans="1:197"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c r="GF496" s="3"/>
      <c r="GG496" s="3"/>
      <c r="GH496" s="3"/>
      <c r="GI496" s="3"/>
      <c r="GJ496" s="3"/>
      <c r="GK496" s="3"/>
      <c r="GL496" s="3"/>
      <c r="GM496" s="3"/>
      <c r="GN496" s="3"/>
      <c r="GO496" s="3"/>
    </row>
    <row r="497" spans="1:197"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c r="GE497" s="3"/>
      <c r="GF497" s="3"/>
      <c r="GG497" s="3"/>
      <c r="GH497" s="3"/>
      <c r="GI497" s="3"/>
      <c r="GJ497" s="3"/>
      <c r="GK497" s="3"/>
      <c r="GL497" s="3"/>
      <c r="GM497" s="3"/>
      <c r="GN497" s="3"/>
      <c r="GO497" s="3"/>
    </row>
    <row r="498" spans="1:197"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c r="GE498" s="3"/>
      <c r="GF498" s="3"/>
      <c r="GG498" s="3"/>
      <c r="GH498" s="3"/>
      <c r="GI498" s="3"/>
      <c r="GJ498" s="3"/>
      <c r="GK498" s="3"/>
      <c r="GL498" s="3"/>
      <c r="GM498" s="3"/>
      <c r="GN498" s="3"/>
      <c r="GO498" s="3"/>
    </row>
    <row r="499" spans="1:197"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c r="GE499" s="3"/>
      <c r="GF499" s="3"/>
      <c r="GG499" s="3"/>
      <c r="GH499" s="3"/>
      <c r="GI499" s="3"/>
      <c r="GJ499" s="3"/>
      <c r="GK499" s="3"/>
      <c r="GL499" s="3"/>
      <c r="GM499" s="3"/>
      <c r="GN499" s="3"/>
      <c r="GO499" s="3"/>
    </row>
    <row r="500" spans="1:197"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c r="GE500" s="3"/>
      <c r="GF500" s="3"/>
      <c r="GG500" s="3"/>
      <c r="GH500" s="3"/>
      <c r="GI500" s="3"/>
      <c r="GJ500" s="3"/>
      <c r="GK500" s="3"/>
      <c r="GL500" s="3"/>
      <c r="GM500" s="3"/>
      <c r="GN500" s="3"/>
      <c r="GO500" s="3"/>
    </row>
    <row r="501" spans="1:197"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c r="GE501" s="3"/>
      <c r="GF501" s="3"/>
      <c r="GG501" s="3"/>
      <c r="GH501" s="3"/>
      <c r="GI501" s="3"/>
      <c r="GJ501" s="3"/>
      <c r="GK501" s="3"/>
      <c r="GL501" s="3"/>
      <c r="GM501" s="3"/>
      <c r="GN501" s="3"/>
      <c r="GO501" s="3"/>
    </row>
    <row r="502" spans="1:197"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c r="GD502" s="3"/>
      <c r="GE502" s="3"/>
      <c r="GF502" s="3"/>
      <c r="GG502" s="3"/>
      <c r="GH502" s="3"/>
      <c r="GI502" s="3"/>
      <c r="GJ502" s="3"/>
      <c r="GK502" s="3"/>
      <c r="GL502" s="3"/>
      <c r="GM502" s="3"/>
      <c r="GN502" s="3"/>
      <c r="GO502" s="3"/>
    </row>
    <row r="503" spans="1:197"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c r="GE503" s="3"/>
      <c r="GF503" s="3"/>
      <c r="GG503" s="3"/>
      <c r="GH503" s="3"/>
      <c r="GI503" s="3"/>
      <c r="GJ503" s="3"/>
      <c r="GK503" s="3"/>
      <c r="GL503" s="3"/>
      <c r="GM503" s="3"/>
      <c r="GN503" s="3"/>
      <c r="GO503" s="3"/>
    </row>
    <row r="504" spans="1:197"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c r="GE504" s="3"/>
      <c r="GF504" s="3"/>
      <c r="GG504" s="3"/>
      <c r="GH504" s="3"/>
      <c r="GI504" s="3"/>
      <c r="GJ504" s="3"/>
      <c r="GK504" s="3"/>
      <c r="GL504" s="3"/>
      <c r="GM504" s="3"/>
      <c r="GN504" s="3"/>
      <c r="GO504" s="3"/>
    </row>
    <row r="505" spans="1:197"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c r="GE505" s="3"/>
      <c r="GF505" s="3"/>
      <c r="GG505" s="3"/>
      <c r="GH505" s="3"/>
      <c r="GI505" s="3"/>
      <c r="GJ505" s="3"/>
      <c r="GK505" s="3"/>
      <c r="GL505" s="3"/>
      <c r="GM505" s="3"/>
      <c r="GN505" s="3"/>
      <c r="GO505" s="3"/>
    </row>
    <row r="506" spans="1:197"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c r="GE506" s="3"/>
      <c r="GF506" s="3"/>
      <c r="GG506" s="3"/>
      <c r="GH506" s="3"/>
      <c r="GI506" s="3"/>
      <c r="GJ506" s="3"/>
      <c r="GK506" s="3"/>
      <c r="GL506" s="3"/>
      <c r="GM506" s="3"/>
      <c r="GN506" s="3"/>
      <c r="GO506" s="3"/>
    </row>
    <row r="507" spans="1:197"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c r="GE507" s="3"/>
      <c r="GF507" s="3"/>
      <c r="GG507" s="3"/>
      <c r="GH507" s="3"/>
      <c r="GI507" s="3"/>
      <c r="GJ507" s="3"/>
      <c r="GK507" s="3"/>
      <c r="GL507" s="3"/>
      <c r="GM507" s="3"/>
      <c r="GN507" s="3"/>
      <c r="GO507" s="3"/>
    </row>
    <row r="508" spans="1:197"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c r="GE508" s="3"/>
      <c r="GF508" s="3"/>
      <c r="GG508" s="3"/>
      <c r="GH508" s="3"/>
      <c r="GI508" s="3"/>
      <c r="GJ508" s="3"/>
      <c r="GK508" s="3"/>
      <c r="GL508" s="3"/>
      <c r="GM508" s="3"/>
      <c r="GN508" s="3"/>
      <c r="GO508" s="3"/>
    </row>
    <row r="509" spans="1:197"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c r="GE509" s="3"/>
      <c r="GF509" s="3"/>
      <c r="GG509" s="3"/>
      <c r="GH509" s="3"/>
      <c r="GI509" s="3"/>
      <c r="GJ509" s="3"/>
      <c r="GK509" s="3"/>
      <c r="GL509" s="3"/>
      <c r="GM509" s="3"/>
      <c r="GN509" s="3"/>
      <c r="GO509" s="3"/>
    </row>
    <row r="510" spans="1:197"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c r="GD510" s="3"/>
      <c r="GE510" s="3"/>
      <c r="GF510" s="3"/>
      <c r="GG510" s="3"/>
      <c r="GH510" s="3"/>
      <c r="GI510" s="3"/>
      <c r="GJ510" s="3"/>
      <c r="GK510" s="3"/>
      <c r="GL510" s="3"/>
      <c r="GM510" s="3"/>
      <c r="GN510" s="3"/>
      <c r="GO510" s="3"/>
    </row>
    <row r="511" spans="1:197"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c r="GD511" s="3"/>
      <c r="GE511" s="3"/>
      <c r="GF511" s="3"/>
      <c r="GG511" s="3"/>
      <c r="GH511" s="3"/>
      <c r="GI511" s="3"/>
      <c r="GJ511" s="3"/>
      <c r="GK511" s="3"/>
      <c r="GL511" s="3"/>
      <c r="GM511" s="3"/>
      <c r="GN511" s="3"/>
      <c r="GO511" s="3"/>
    </row>
    <row r="512" spans="1:197" x14ac:dyDescent="0.25">
      <c r="A512" s="3"/>
      <c r="B512" s="3"/>
      <c r="C512" s="3"/>
      <c r="D512" s="3"/>
      <c r="E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c r="GD512" s="3"/>
      <c r="GE512" s="3"/>
      <c r="GF512" s="3"/>
      <c r="GG512" s="3"/>
      <c r="GH512" s="3"/>
      <c r="GI512" s="3"/>
      <c r="GJ512" s="3"/>
      <c r="GK512" s="3"/>
      <c r="GL512" s="3"/>
      <c r="GM512" s="3"/>
      <c r="GN512" s="3"/>
      <c r="GO512" s="3"/>
    </row>
    <row r="513" spans="1:197" x14ac:dyDescent="0.25">
      <c r="A513" s="3"/>
      <c r="B513" s="3"/>
      <c r="C513" s="3"/>
      <c r="D513" s="3"/>
      <c r="E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c r="GE513" s="3"/>
      <c r="GF513" s="3"/>
      <c r="GG513" s="3"/>
      <c r="GH513" s="3"/>
      <c r="GI513" s="3"/>
      <c r="GJ513" s="3"/>
      <c r="GK513" s="3"/>
      <c r="GL513" s="3"/>
      <c r="GM513" s="3"/>
      <c r="GN513" s="3"/>
      <c r="GO513" s="3"/>
    </row>
  </sheetData>
  <sheetProtection algorithmName="SHA-512" hashValue="K9aEvv6xwACgiLe1qxjwQU7f11KHF1OBg8pGgCzLtI5hKfAyULhXlq/Z+Sd3wP4wtksbMkpHVC7MZN9u/KIATA==" saltValue="96O2Mn63ADlCj+hk7JG42A==" spinCount="100000" sheet="1" objects="1" scenarios="1"/>
  <sortState xmlns:xlrd2="http://schemas.microsoft.com/office/spreadsheetml/2017/richdata2" ref="A15:C29">
    <sortCondition ref="A15:A29"/>
  </sortState>
  <mergeCells count="4">
    <mergeCell ref="A3:D3"/>
    <mergeCell ref="F3:G3"/>
    <mergeCell ref="A1:G1"/>
    <mergeCell ref="F7:G7"/>
  </mergeCells>
  <phoneticPr fontId="15"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5</vt:i4>
      </vt:variant>
    </vt:vector>
  </HeadingPairs>
  <TitlesOfParts>
    <vt:vector size="9" baseType="lpstr">
      <vt:lpstr>Basisgegevens</vt:lpstr>
      <vt:lpstr>Totaalblad </vt:lpstr>
      <vt:lpstr>Prijzenblad Multifunctionals</vt:lpstr>
      <vt:lpstr>Prijzenblad verbruiksgoederen</vt:lpstr>
      <vt:lpstr>opdrachtgever</vt:lpstr>
      <vt:lpstr>opdrachtnemer</vt:lpstr>
      <vt:lpstr>opdrachtnemerplaats</vt:lpstr>
      <vt:lpstr>plaatsopdrnmr</vt:lpstr>
      <vt:lpstr>Basisgegevens!Print_Area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Mitchel Vos</cp:lastModifiedBy>
  <dcterms:created xsi:type="dcterms:W3CDTF">2020-03-11T15:04:20Z</dcterms:created>
  <dcterms:modified xsi:type="dcterms:W3CDTF">2022-03-31T08:57:56Z</dcterms:modified>
</cp:coreProperties>
</file>