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ublic polis en sluiting\Sluiting\PVE\2022\"/>
    </mc:Choice>
  </mc:AlternateContent>
  <xr:revisionPtr revIDLastSave="0" documentId="13_ncr:1_{6FC87703-9F31-4397-B659-934D5012775B}" xr6:coauthVersionLast="47" xr6:coauthVersionMax="47" xr10:uidLastSave="{00000000-0000-0000-0000-000000000000}"/>
  <bookViews>
    <workbookView xWindow="13845" yWindow="90" windowWidth="14910" windowHeight="15465" xr2:uid="{00000000-000D-0000-FFFF-FFFF00000000}"/>
  </bookViews>
  <sheets>
    <sheet name="specificatie" sheetId="1" r:id="rId1"/>
  </sheets>
  <definedNames>
    <definedName name="_xlnm.Print_Area" localSheetId="0">specificatie!$B$1:$K$59</definedName>
    <definedName name="_xlnm.Print_Titles" localSheetId="0">specificatie!$1:$2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7" i="1" l="1"/>
  <c r="J16" i="1"/>
  <c r="I56" i="1"/>
  <c r="K56" i="1" s="1"/>
  <c r="H55" i="1" l="1"/>
  <c r="I55" i="1" s="1"/>
  <c r="K55" i="1" s="1"/>
  <c r="H13" i="1" l="1"/>
  <c r="I13" i="1" s="1"/>
  <c r="K13" i="1" s="1"/>
  <c r="H39" i="1" l="1"/>
  <c r="I39" i="1" s="1"/>
  <c r="K39" i="1" s="1"/>
  <c r="H38" i="1"/>
  <c r="I38" i="1" s="1"/>
  <c r="K38" i="1" s="1"/>
  <c r="H5" i="1"/>
  <c r="I5" i="1" s="1"/>
  <c r="K5" i="1" s="1"/>
  <c r="H35" i="1"/>
  <c r="I35" i="1" s="1"/>
  <c r="K35" i="1" s="1"/>
  <c r="H36" i="1"/>
  <c r="I36" i="1" s="1"/>
  <c r="K36" i="1" s="1"/>
  <c r="H37" i="1"/>
  <c r="I37" i="1" s="1"/>
  <c r="K37" i="1" s="1"/>
  <c r="H34" i="1" l="1"/>
  <c r="I34" i="1" s="1"/>
  <c r="K34" i="1" s="1"/>
  <c r="H33" i="1"/>
  <c r="I33" i="1" s="1"/>
  <c r="K33" i="1" s="1"/>
  <c r="H30" i="1"/>
  <c r="I30" i="1" s="1"/>
  <c r="K30" i="1" s="1"/>
  <c r="H31" i="1"/>
  <c r="I31" i="1" s="1"/>
  <c r="K31" i="1" s="1"/>
  <c r="H32" i="1"/>
  <c r="I32" i="1" s="1"/>
  <c r="K32" i="1" s="1"/>
  <c r="H29" i="1"/>
  <c r="I29" i="1" s="1"/>
  <c r="K29" i="1" s="1"/>
  <c r="H26" i="1" l="1"/>
  <c r="I26" i="1" s="1"/>
  <c r="K26" i="1" s="1"/>
  <c r="J58" i="1" l="1"/>
  <c r="H46" i="1" l="1"/>
  <c r="I46" i="1" s="1"/>
  <c r="K46" i="1" s="1"/>
  <c r="H18" i="1"/>
  <c r="I18" i="1" s="1"/>
  <c r="K18" i="1" s="1"/>
  <c r="H49" i="1"/>
  <c r="I49" i="1" s="1"/>
  <c r="K49" i="1" s="1"/>
  <c r="H15" i="1" l="1"/>
  <c r="I15" i="1" s="1"/>
  <c r="K15" i="1" s="1"/>
  <c r="H22" i="1"/>
  <c r="I22" i="1" s="1"/>
  <c r="K22" i="1" s="1"/>
  <c r="H40" i="1"/>
  <c r="I40" i="1" s="1"/>
  <c r="K40" i="1" s="1"/>
  <c r="H53" i="1"/>
  <c r="I53" i="1" s="1"/>
  <c r="K53" i="1" s="1"/>
  <c r="H25" i="1"/>
  <c r="I25" i="1" s="1"/>
  <c r="K25" i="1" s="1"/>
  <c r="H52" i="1"/>
  <c r="I52" i="1" s="1"/>
  <c r="K52" i="1" s="1"/>
  <c r="H10" i="1"/>
  <c r="I10" i="1" s="1"/>
  <c r="K10" i="1" s="1"/>
  <c r="H4" i="1"/>
  <c r="I4" i="1" s="1"/>
  <c r="H20" i="1"/>
  <c r="I20" i="1" s="1"/>
  <c r="K20" i="1" s="1"/>
  <c r="H51" i="1"/>
  <c r="I51" i="1" s="1"/>
  <c r="K51" i="1" s="1"/>
  <c r="H42" i="1"/>
  <c r="I42" i="1" s="1"/>
  <c r="K42" i="1" s="1"/>
  <c r="H44" i="1"/>
  <c r="I44" i="1" s="1"/>
  <c r="K44" i="1" s="1"/>
  <c r="H45" i="1"/>
  <c r="I45" i="1" s="1"/>
  <c r="K45" i="1" s="1"/>
  <c r="H48" i="1"/>
  <c r="I48" i="1" s="1"/>
  <c r="K48" i="1" s="1"/>
  <c r="H54" i="1"/>
  <c r="I54" i="1" s="1"/>
  <c r="K54" i="1" s="1"/>
  <c r="H23" i="1"/>
  <c r="I23" i="1" s="1"/>
  <c r="K23" i="1" s="1"/>
  <c r="H19" i="1"/>
  <c r="I19" i="1" s="1"/>
  <c r="K19" i="1" s="1"/>
  <c r="H8" i="1"/>
  <c r="I8" i="1" s="1"/>
  <c r="K8" i="1" s="1"/>
  <c r="H9" i="1"/>
  <c r="I9" i="1" s="1"/>
  <c r="K9" i="1" s="1"/>
  <c r="H12" i="1"/>
  <c r="I12" i="1" s="1"/>
  <c r="K12" i="1" s="1"/>
  <c r="H24" i="1"/>
  <c r="I24" i="1" s="1"/>
  <c r="K24" i="1" s="1"/>
  <c r="H16" i="1"/>
  <c r="I16" i="1" s="1"/>
  <c r="K16" i="1" s="1"/>
  <c r="H28" i="1"/>
  <c r="I28" i="1" s="1"/>
  <c r="K28" i="1" s="1"/>
  <c r="H41" i="1"/>
  <c r="I41" i="1" s="1"/>
  <c r="K41" i="1" s="1"/>
  <c r="H6" i="1"/>
  <c r="I6" i="1" s="1"/>
  <c r="K6" i="1" s="1"/>
  <c r="H57" i="1"/>
  <c r="I57" i="1" s="1"/>
  <c r="K57" i="1" s="1"/>
  <c r="H27" i="1"/>
  <c r="I27" i="1" s="1"/>
  <c r="K27" i="1" s="1"/>
  <c r="H47" i="1"/>
  <c r="I47" i="1" s="1"/>
  <c r="K47" i="1" s="1"/>
  <c r="H21" i="1"/>
  <c r="I21" i="1" s="1"/>
  <c r="K21" i="1" s="1"/>
  <c r="H50" i="1"/>
  <c r="I50" i="1" s="1"/>
  <c r="K50" i="1" s="1"/>
  <c r="H43" i="1"/>
  <c r="I43" i="1" s="1"/>
  <c r="K43" i="1" s="1"/>
  <c r="H7" i="1"/>
  <c r="I7" i="1" s="1"/>
  <c r="K7" i="1" s="1"/>
  <c r="H14" i="1"/>
  <c r="I14" i="1" s="1"/>
  <c r="K14" i="1" s="1"/>
  <c r="K4" i="1" l="1"/>
  <c r="H11" i="1"/>
  <c r="I11" i="1" s="1"/>
  <c r="K11" i="1" s="1"/>
  <c r="I58" i="1" l="1"/>
  <c r="H58" i="1"/>
  <c r="K5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 van Dongen</author>
    <author>Petra Cornelisse</author>
  </authors>
  <commentList>
    <comment ref="B1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Marc van Dongen:</t>
        </r>
        <r>
          <rPr>
            <sz val="9"/>
            <color indexed="81"/>
            <rFont val="Tahoma"/>
            <family val="2"/>
          </rPr>
          <t xml:space="preserve">
is deze waarde nog voldoende? Vorig jaar vor ca € 130,000 zonnepanelen aangebracht
</t>
        </r>
      </text>
    </comment>
    <comment ref="F26" authorId="1" shapeId="0" xr:uid="{00000000-0006-0000-0000-000003000000}">
      <text>
        <r>
          <rPr>
            <sz val="9"/>
            <color indexed="81"/>
            <rFont val="Tahoma"/>
            <family val="2"/>
          </rPr>
          <t>sporthal en zwembad</t>
        </r>
      </text>
    </comment>
    <comment ref="C46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Petra Cornelisse:</t>
        </r>
        <r>
          <rPr>
            <sz val="9"/>
            <color indexed="81"/>
            <rFont val="Tahoma"/>
            <family val="2"/>
          </rPr>
          <t xml:space="preserve">
040618 mail ontvangen van relatie huisnr. m/z 52 ipv 54</t>
        </r>
      </text>
    </comment>
    <comment ref="F4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Marc van Dongen:</t>
        </r>
        <r>
          <rPr>
            <sz val="9"/>
            <color indexed="81"/>
            <rFont val="Tahoma"/>
            <family val="2"/>
          </rPr>
          <t xml:space="preserve">
we hebben nu toch het hele gebouw?
</t>
        </r>
      </text>
    </comment>
  </commentList>
</comments>
</file>

<file path=xl/sharedStrings.xml><?xml version="1.0" encoding="utf-8"?>
<sst xmlns="http://schemas.openxmlformats.org/spreadsheetml/2006/main" count="606" uniqueCount="182">
  <si>
    <t>6.065.110.0.34.500</t>
  </si>
  <si>
    <t>6.072.202.0.34.500</t>
  </si>
  <si>
    <t>3.0631.15.3.34.805</t>
  </si>
  <si>
    <t>5.030.000.0.34.500</t>
  </si>
  <si>
    <t>6.012.021.4.34.500</t>
  </si>
  <si>
    <t>5.460.000.0.34.500</t>
  </si>
  <si>
    <t>6.0002.44.0.34.500</t>
  </si>
  <si>
    <t>6.053.043.0.34.500</t>
  </si>
  <si>
    <t>6.053.002.0.34.500</t>
  </si>
  <si>
    <t>6.053.107.0.34.500</t>
  </si>
  <si>
    <t>6.053.110.0.34.500</t>
  </si>
  <si>
    <t>6.053.00.4.034.500</t>
  </si>
  <si>
    <t>6.054.120.0.34.500</t>
  </si>
  <si>
    <t>6.058.015.0.34.500</t>
  </si>
  <si>
    <t>6.053.044.0.34.500</t>
  </si>
  <si>
    <t>6.042.060.0.34.500</t>
  </si>
  <si>
    <t>6.420.200.0.34.500</t>
  </si>
  <si>
    <t>6.042.260.0.34.500</t>
  </si>
  <si>
    <t>Straat</t>
  </si>
  <si>
    <t>Omschrijving</t>
  </si>
  <si>
    <t>Nieuwstraat</t>
  </si>
  <si>
    <t>functienummer</t>
  </si>
  <si>
    <t>Gemeentehuis</t>
  </si>
  <si>
    <t>Brandweerkazerne</t>
  </si>
  <si>
    <t>Milieustraat</t>
  </si>
  <si>
    <t>Gemeentewerf</t>
  </si>
  <si>
    <t>Kapel</t>
  </si>
  <si>
    <t>Sporthal</t>
  </si>
  <si>
    <t>Jongerencentrum</t>
  </si>
  <si>
    <t>Basisschool</t>
  </si>
  <si>
    <t>Schoolstraat</t>
  </si>
  <si>
    <t xml:space="preserve">Stationsstraat </t>
  </si>
  <si>
    <t>Stationsstraat</t>
  </si>
  <si>
    <t xml:space="preserve">Raadhuisplein </t>
  </si>
  <si>
    <t xml:space="preserve">Bisschop de Vetplein </t>
  </si>
  <si>
    <t>Sportcomplex v.v. Rijen</t>
  </si>
  <si>
    <t>Sportparkweg</t>
  </si>
  <si>
    <t xml:space="preserve">Sportcomplex </t>
  </si>
  <si>
    <t>St. Annastraat</t>
  </si>
  <si>
    <t>Rembrandtlaan</t>
  </si>
  <si>
    <t>Hoofdstraat</t>
  </si>
  <si>
    <t>Bejaardensociëteit</t>
  </si>
  <si>
    <t>Kerkstraat</t>
  </si>
  <si>
    <t>Parallelweg</t>
  </si>
  <si>
    <t>Schoorsteen</t>
  </si>
  <si>
    <t>Pastoor Gillisstraat</t>
  </si>
  <si>
    <t>Vijf Eiken</t>
  </si>
  <si>
    <t>Sportcomplex Spiridon</t>
  </si>
  <si>
    <t>Kunst BKR Regeling</t>
  </si>
  <si>
    <t>Diverse adressen</t>
  </si>
  <si>
    <t>A. Adriaansenpad</t>
  </si>
  <si>
    <t>Mosstraat</t>
  </si>
  <si>
    <t>Burgemeester Sweensplein                         DE BRAKKEN</t>
  </si>
  <si>
    <t>van Duivenvoordestraat                                   VIJF EIKEN</t>
  </si>
  <si>
    <t>Tuinstraat                                                           ST JOZEF</t>
  </si>
  <si>
    <t>Raadhuisstraat                                              WILDSCHUT</t>
  </si>
  <si>
    <t>Prinsenbosch                           ASIELZOEKERS SCHOOL</t>
  </si>
  <si>
    <t xml:space="preserve">Burgemeester Krollaan </t>
  </si>
  <si>
    <t>Sloopwoning</t>
  </si>
  <si>
    <t>Kapittelstraat</t>
  </si>
  <si>
    <t>Woning</t>
  </si>
  <si>
    <t>Kleedlokaal Handbal</t>
  </si>
  <si>
    <t>Pompgemaal</t>
  </si>
  <si>
    <t>Totaal</t>
  </si>
  <si>
    <t>Inventaris</t>
  </si>
  <si>
    <t>5 t/m 7</t>
  </si>
  <si>
    <t>Kantine + kleedlokalen</t>
  </si>
  <si>
    <t>Ridderstraat</t>
  </si>
  <si>
    <t>Multifunctionele accommodatie</t>
  </si>
  <si>
    <t>Schoolstraat (sportinventaris)</t>
  </si>
  <si>
    <t>Schoolstraat (onderwijsinventaris)</t>
  </si>
  <si>
    <t>Gebouwen</t>
  </si>
  <si>
    <t>6.053.100.0.34.500</t>
  </si>
  <si>
    <t>6.053.105.0.34.500</t>
  </si>
  <si>
    <t>6.063.010.0.34.500</t>
  </si>
  <si>
    <t>3.056.115.1.34.805</t>
  </si>
  <si>
    <t>6.063.062.0.34.500</t>
  </si>
  <si>
    <t>Schoenmakerspad</t>
  </si>
  <si>
    <t>Hulten</t>
  </si>
  <si>
    <t>Gilze</t>
  </si>
  <si>
    <t>4 kleedkamers + scheidsruimte HCR (Hockeyclub)</t>
  </si>
  <si>
    <t xml:space="preserve"> 13/15</t>
  </si>
  <si>
    <t>huisnr.</t>
  </si>
  <si>
    <t>postcode</t>
  </si>
  <si>
    <t>plaatsnaam</t>
  </si>
  <si>
    <t>5126 ce</t>
  </si>
  <si>
    <t>5126 pt</t>
  </si>
  <si>
    <t>Rijen</t>
  </si>
  <si>
    <t>5121 jx</t>
  </si>
  <si>
    <t>5126 vz</t>
  </si>
  <si>
    <t>5126 ca</t>
  </si>
  <si>
    <t>5126 ha</t>
  </si>
  <si>
    <t>5121 mp</t>
  </si>
  <si>
    <t>5126 bh</t>
  </si>
  <si>
    <t>5121 cb</t>
  </si>
  <si>
    <t>5121 vs</t>
  </si>
  <si>
    <t>5121 zj</t>
  </si>
  <si>
    <t>5121 ca</t>
  </si>
  <si>
    <t>5126 ck</t>
  </si>
  <si>
    <t>5121 eg</t>
  </si>
  <si>
    <t>5121 vr</t>
  </si>
  <si>
    <t>5121 em</t>
  </si>
  <si>
    <t>5121 ht</t>
  </si>
  <si>
    <t>5126 gd</t>
  </si>
  <si>
    <t>5126 nd</t>
  </si>
  <si>
    <t>3.025.215.1.34.805</t>
  </si>
  <si>
    <t>6.042.26.0.34.500</t>
  </si>
  <si>
    <t xml:space="preserve"> 2-4</t>
  </si>
  <si>
    <t>Basisschool en kinderopvang</t>
  </si>
  <si>
    <t>5122 le</t>
  </si>
  <si>
    <t>Isabella van Spanjestraat</t>
  </si>
  <si>
    <t>5121 ee</t>
  </si>
  <si>
    <t>5121 wl</t>
  </si>
  <si>
    <t>5121 ld</t>
  </si>
  <si>
    <t>5121 rg</t>
  </si>
  <si>
    <t>Molenschot</t>
  </si>
  <si>
    <t>5124 rm</t>
  </si>
  <si>
    <t>5126 gb</t>
  </si>
  <si>
    <t>168a</t>
  </si>
  <si>
    <t>99 en 99a</t>
  </si>
  <si>
    <t>5124nm</t>
  </si>
  <si>
    <t>Burgemeester Sweensplein</t>
  </si>
  <si>
    <t>6.054.110.0.34.500</t>
  </si>
  <si>
    <t>Historische Waterput</t>
  </si>
  <si>
    <t>Mgr. Ariënsstraat                                         BS DE KRING</t>
  </si>
  <si>
    <t>Kerkstraat                                                     DE BOLSTER</t>
  </si>
  <si>
    <t>Catsstraat                          BURG. VAN MIERLOSCHOOL</t>
  </si>
  <si>
    <t>Sportcomplex "Den Butter"</t>
  </si>
  <si>
    <t>Hannie Schaftlaan</t>
  </si>
  <si>
    <t>5122 lh</t>
  </si>
  <si>
    <t>woning</t>
  </si>
  <si>
    <t>bedrijfsruimte</t>
  </si>
  <si>
    <t>105a</t>
  </si>
  <si>
    <t>Julianastraat</t>
  </si>
  <si>
    <t>Woning met garage</t>
  </si>
  <si>
    <t>107a</t>
  </si>
  <si>
    <t>bovenwoning</t>
  </si>
  <si>
    <t>bedrijfsruimte + loods</t>
  </si>
  <si>
    <t>Brandweerpost</t>
  </si>
  <si>
    <t>7A</t>
  </si>
  <si>
    <t>per 01-07-2020</t>
  </si>
  <si>
    <t>indexcijfer 147,5</t>
  </si>
  <si>
    <t>5121 jj</t>
  </si>
  <si>
    <t>5121 lp</t>
  </si>
  <si>
    <t>5121 lt</t>
  </si>
  <si>
    <t>2 WMO units à € 25.000,-</t>
  </si>
  <si>
    <t>per 01-07-2021</t>
  </si>
  <si>
    <t>indexcijfer 154,9</t>
  </si>
  <si>
    <t>Hercules</t>
  </si>
  <si>
    <t>Zeecontainer met pompen</t>
  </si>
  <si>
    <t>Opmerkingen</t>
  </si>
  <si>
    <t>bouwjaar &lt; 1992</t>
  </si>
  <si>
    <t>Asbest</t>
  </si>
  <si>
    <t>BMI</t>
  </si>
  <si>
    <t>IMI</t>
  </si>
  <si>
    <t>Leegstand</t>
  </si>
  <si>
    <t>Zonnepanelen</t>
  </si>
  <si>
    <t>asbstinventarisatie</t>
  </si>
  <si>
    <t>Nen 31/40</t>
  </si>
  <si>
    <t>Ja/Nee</t>
  </si>
  <si>
    <t>Inclusief waardes en adressen</t>
  </si>
  <si>
    <t>nee</t>
  </si>
  <si>
    <t>ja</t>
  </si>
  <si>
    <t>exploitant</t>
  </si>
  <si>
    <t>platdak bitumen pir isolatie</t>
  </si>
  <si>
    <t>school</t>
  </si>
  <si>
    <t>zadeldak bitumen pir isolatie</t>
  </si>
  <si>
    <t>onbekend</t>
  </si>
  <si>
    <t xml:space="preserve">ja </t>
  </si>
  <si>
    <t>schuin pannendak pir isolatie</t>
  </si>
  <si>
    <t>platdak metaal open constructie</t>
  </si>
  <si>
    <t>Heemkundekring</t>
  </si>
  <si>
    <t>indexcijfer 163,4</t>
  </si>
  <si>
    <t>per 01-07-2022</t>
  </si>
  <si>
    <t>Gerardus Majellastraat              DE DRIE MUSKETIERS</t>
  </si>
  <si>
    <t>5125 nl</t>
  </si>
  <si>
    <t>Gerardus Majellastraat</t>
  </si>
  <si>
    <t>Cultureel centrum De Chump</t>
  </si>
  <si>
    <t>Sporthal??? Er is maar 1 sporthal in Gilze</t>
  </si>
  <si>
    <t>Garagebox?? Onbekend bij gebouwbeheer</t>
  </si>
  <si>
    <t>Gymnastiekzaal Sweensplein</t>
  </si>
  <si>
    <t>Gymnastiekzaal Ariensstraat, wordt dit jaar gesloopt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</si>
</sst>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-* #,##0_-;_-* #,##0\-;_-* &quot;-&quot;_-;_-@_-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_-&quot;fl&quot;\ * #,##0.00_-;_-&quot;fl&quot;\ * #,##0.00\-;_-&quot;fl&quot;\ * &quot;-&quot;??_-;_-@_-"/>
    <numFmt numFmtId="168" formatCode="_-&quot;€&quot;\ * #,##0_-;_-&quot;€&quot;\ * #,##0\-;_-&quot;€&quot;\ * &quot;-&quot;_-;_-@_-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0" fontId="3" fillId="0" borderId="0" xfId="0" applyFont="1" applyFill="1"/>
    <xf numFmtId="1" fontId="3" fillId="0" borderId="0" xfId="0" applyNumberFormat="1" applyFont="1" applyAlignment="1" applyProtection="1">
      <alignment horizontal="center"/>
    </xf>
    <xf numFmtId="164" fontId="3" fillId="0" borderId="0" xfId="0" applyNumberFormat="1" applyFont="1" applyAlignment="1" applyProtection="1">
      <alignment horizontal="left"/>
    </xf>
    <xf numFmtId="0" fontId="3" fillId="0" borderId="0" xfId="0" applyFont="1" applyAlignment="1">
      <alignment horizontal="left"/>
    </xf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0" fontId="5" fillId="0" borderId="0" xfId="0" applyFont="1"/>
    <xf numFmtId="0" fontId="5" fillId="2" borderId="0" xfId="0" applyFont="1" applyFill="1"/>
    <xf numFmtId="1" fontId="5" fillId="2" borderId="0" xfId="0" applyNumberFormat="1" applyFont="1" applyFill="1" applyAlignment="1" applyProtection="1">
      <alignment horizontal="center"/>
    </xf>
    <xf numFmtId="164" fontId="5" fillId="2" borderId="0" xfId="0" applyNumberFormat="1" applyFont="1" applyFill="1" applyAlignment="1" applyProtection="1">
      <alignment horizontal="left"/>
    </xf>
    <xf numFmtId="167" fontId="3" fillId="0" borderId="0" xfId="0" applyNumberFormat="1" applyFont="1" applyBorder="1"/>
    <xf numFmtId="0" fontId="3" fillId="0" borderId="0" xfId="0" applyFont="1" applyFill="1" applyAlignment="1">
      <alignment vertical="top"/>
    </xf>
    <xf numFmtId="0" fontId="3" fillId="0" borderId="0" xfId="0" applyFont="1" applyBorder="1"/>
    <xf numFmtId="165" fontId="3" fillId="0" borderId="0" xfId="0" applyNumberFormat="1" applyFont="1" applyBorder="1"/>
    <xf numFmtId="166" fontId="3" fillId="0" borderId="0" xfId="0" applyNumberFormat="1" applyFont="1" applyBorder="1"/>
    <xf numFmtId="0" fontId="10" fillId="0" borderId="0" xfId="0" applyFont="1"/>
    <xf numFmtId="0" fontId="1" fillId="0" borderId="0" xfId="0" applyFont="1"/>
    <xf numFmtId="0" fontId="1" fillId="0" borderId="0" xfId="0" applyFont="1" applyFill="1"/>
    <xf numFmtId="44" fontId="4" fillId="2" borderId="0" xfId="3" applyFont="1" applyFill="1" applyAlignment="1">
      <alignment horizontal="left"/>
    </xf>
    <xf numFmtId="44" fontId="3" fillId="0" borderId="0" xfId="3" applyFont="1" applyAlignment="1" applyProtection="1">
      <alignment horizontal="left"/>
    </xf>
    <xf numFmtId="44" fontId="3" fillId="0" borderId="0" xfId="3" applyFont="1" applyAlignment="1">
      <alignment horizontal="left"/>
    </xf>
    <xf numFmtId="44" fontId="3" fillId="0" borderId="0" xfId="3" applyFont="1" applyBorder="1" applyAlignment="1">
      <alignment horizontal="left"/>
    </xf>
    <xf numFmtId="165" fontId="4" fillId="2" borderId="0" xfId="0" applyNumberFormat="1" applyFont="1" applyFill="1" applyAlignment="1">
      <alignment horizontal="left"/>
    </xf>
    <xf numFmtId="165" fontId="3" fillId="0" borderId="0" xfId="0" applyNumberFormat="1" applyFont="1" applyAlignment="1" applyProtection="1">
      <alignment horizontal="left"/>
    </xf>
    <xf numFmtId="39" fontId="3" fillId="0" borderId="0" xfId="0" applyNumberFormat="1" applyFont="1" applyAlignment="1" applyProtection="1">
      <alignment horizontal="left"/>
    </xf>
    <xf numFmtId="165" fontId="3" fillId="0" borderId="0" xfId="0" applyNumberFormat="1" applyFont="1" applyAlignment="1">
      <alignment horizontal="left"/>
    </xf>
    <xf numFmtId="165" fontId="3" fillId="0" borderId="0" xfId="0" applyNumberFormat="1" applyFont="1" applyBorder="1" applyAlignment="1">
      <alignment horizontal="left"/>
    </xf>
    <xf numFmtId="168" fontId="12" fillId="0" borderId="0" xfId="0" applyNumberFormat="1" applyFont="1" applyAlignment="1">
      <alignment horizontal="center"/>
    </xf>
    <xf numFmtId="168" fontId="14" fillId="0" borderId="0" xfId="0" applyNumberFormat="1" applyFont="1" applyAlignment="1">
      <alignment horizontal="center"/>
    </xf>
    <xf numFmtId="168" fontId="12" fillId="4" borderId="0" xfId="0" applyNumberFormat="1" applyFont="1" applyFill="1" applyAlignment="1">
      <alignment horizontal="center"/>
    </xf>
    <xf numFmtId="0" fontId="12" fillId="3" borderId="1" xfId="0" applyFont="1" applyFill="1" applyBorder="1" applyAlignment="1" applyProtection="1">
      <protection hidden="1"/>
    </xf>
    <xf numFmtId="0" fontId="12" fillId="3" borderId="0" xfId="0" applyFont="1" applyFill="1" applyAlignment="1" applyProtection="1">
      <protection hidden="1"/>
    </xf>
    <xf numFmtId="0" fontId="12" fillId="0" borderId="0" xfId="0" applyFont="1" applyAlignment="1"/>
    <xf numFmtId="49" fontId="12" fillId="3" borderId="2" xfId="3" applyNumberFormat="1" applyFont="1" applyFill="1" applyBorder="1" applyAlignment="1" applyProtection="1">
      <protection hidden="1"/>
    </xf>
    <xf numFmtId="49" fontId="12" fillId="3" borderId="3" xfId="3" applyNumberFormat="1" applyFont="1" applyFill="1" applyBorder="1" applyAlignment="1" applyProtection="1">
      <protection hidden="1"/>
    </xf>
    <xf numFmtId="0" fontId="13" fillId="3" borderId="3" xfId="0" applyFont="1" applyFill="1" applyBorder="1" applyAlignment="1" applyProtection="1">
      <protection hidden="1"/>
    </xf>
    <xf numFmtId="49" fontId="12" fillId="3" borderId="4" xfId="3" applyNumberFormat="1" applyFont="1" applyFill="1" applyBorder="1" applyAlignment="1" applyProtection="1">
      <protection hidden="1"/>
    </xf>
    <xf numFmtId="49" fontId="12" fillId="3" borderId="0" xfId="3" applyNumberFormat="1" applyFont="1" applyFill="1" applyBorder="1" applyAlignment="1" applyProtection="1">
      <protection hidden="1"/>
    </xf>
    <xf numFmtId="0" fontId="13" fillId="3" borderId="5" xfId="0" applyFont="1" applyFill="1" applyBorder="1" applyAlignment="1" applyProtection="1">
      <protection hidden="1"/>
    </xf>
    <xf numFmtId="0" fontId="12" fillId="0" borderId="6" xfId="0" applyFont="1" applyBorder="1" applyAlignment="1" applyProtection="1">
      <protection hidden="1"/>
    </xf>
    <xf numFmtId="49" fontId="12" fillId="0" borderId="6" xfId="3" applyNumberFormat="1" applyFont="1" applyBorder="1" applyAlignment="1" applyProtection="1">
      <protection hidden="1"/>
    </xf>
    <xf numFmtId="168" fontId="12" fillId="0" borderId="6" xfId="0" applyNumberFormat="1" applyFont="1" applyBorder="1" applyAlignment="1"/>
    <xf numFmtId="168" fontId="12" fillId="4" borderId="6" xfId="0" applyNumberFormat="1" applyFont="1" applyFill="1" applyBorder="1" applyAlignment="1"/>
    <xf numFmtId="0" fontId="0" fillId="0" borderId="0" xfId="0" applyAlignment="1"/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165" fontId="5" fillId="2" borderId="7" xfId="0" applyNumberFormat="1" applyFont="1" applyFill="1" applyBorder="1" applyProtection="1"/>
    <xf numFmtId="165" fontId="5" fillId="2" borderId="7" xfId="0" applyNumberFormat="1" applyFont="1" applyFill="1" applyBorder="1" applyAlignment="1" applyProtection="1">
      <alignment horizontal="left"/>
    </xf>
    <xf numFmtId="0" fontId="3" fillId="0" borderId="6" xfId="0" applyFont="1" applyFill="1" applyBorder="1"/>
    <xf numFmtId="1" fontId="3" fillId="0" borderId="6" xfId="0" applyNumberFormat="1" applyFont="1" applyFill="1" applyBorder="1" applyAlignment="1" applyProtection="1">
      <alignment horizontal="center"/>
    </xf>
    <xf numFmtId="0" fontId="3" fillId="0" borderId="6" xfId="0" applyNumberFormat="1" applyFont="1" applyFill="1" applyBorder="1" applyAlignment="1" applyProtection="1">
      <alignment horizontal="left"/>
    </xf>
    <xf numFmtId="44" fontId="3" fillId="0" borderId="6" xfId="3" applyFont="1" applyFill="1" applyBorder="1" applyAlignment="1">
      <alignment horizontal="left"/>
    </xf>
    <xf numFmtId="165" fontId="3" fillId="0" borderId="6" xfId="0" applyNumberFormat="1" applyFont="1" applyFill="1" applyBorder="1" applyAlignment="1">
      <alignment horizontal="left"/>
    </xf>
    <xf numFmtId="0" fontId="1" fillId="0" borderId="6" xfId="0" applyFont="1" applyFill="1" applyBorder="1"/>
    <xf numFmtId="1" fontId="1" fillId="0" borderId="6" xfId="0" applyNumberFormat="1" applyFont="1" applyFill="1" applyBorder="1" applyAlignment="1" applyProtection="1">
      <alignment horizontal="center"/>
    </xf>
    <xf numFmtId="1" fontId="1" fillId="0" borderId="6" xfId="0" applyNumberFormat="1" applyFont="1" applyBorder="1" applyAlignment="1" applyProtection="1">
      <alignment horizontal="center"/>
    </xf>
    <xf numFmtId="49" fontId="1" fillId="0" borderId="6" xfId="0" applyNumberFormat="1" applyFont="1" applyBorder="1" applyAlignment="1" applyProtection="1">
      <alignment horizontal="left"/>
    </xf>
    <xf numFmtId="44" fontId="1" fillId="0" borderId="6" xfId="3" applyFont="1" applyFill="1" applyBorder="1" applyAlignment="1">
      <alignment horizontal="left"/>
    </xf>
    <xf numFmtId="165" fontId="1" fillId="0" borderId="6" xfId="0" applyNumberFormat="1" applyFont="1" applyFill="1" applyBorder="1" applyAlignment="1" applyProtection="1">
      <alignment horizontal="left"/>
    </xf>
    <xf numFmtId="1" fontId="3" fillId="0" borderId="6" xfId="0" applyNumberFormat="1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left"/>
    </xf>
    <xf numFmtId="165" fontId="3" fillId="0" borderId="6" xfId="0" applyNumberFormat="1" applyFont="1" applyFill="1" applyBorder="1" applyAlignment="1" applyProtection="1">
      <alignment horizontal="left"/>
    </xf>
    <xf numFmtId="0" fontId="1" fillId="0" borderId="6" xfId="0" applyNumberFormat="1" applyFont="1" applyFill="1" applyBorder="1" applyAlignment="1">
      <alignment horizontal="left"/>
    </xf>
    <xf numFmtId="1" fontId="1" fillId="0" borderId="6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 applyProtection="1">
      <alignment horizontal="left"/>
    </xf>
    <xf numFmtId="165" fontId="1" fillId="0" borderId="6" xfId="0" applyNumberFormat="1" applyFont="1" applyFill="1" applyBorder="1" applyAlignment="1">
      <alignment horizontal="left"/>
    </xf>
    <xf numFmtId="0" fontId="1" fillId="0" borderId="6" xfId="0" applyFont="1" applyBorder="1"/>
    <xf numFmtId="165" fontId="1" fillId="0" borderId="6" xfId="0" applyNumberFormat="1" applyFont="1" applyBorder="1" applyAlignment="1" applyProtection="1">
      <alignment horizontal="left"/>
    </xf>
    <xf numFmtId="0" fontId="3" fillId="0" borderId="6" xfId="0" applyFont="1" applyFill="1" applyBorder="1" applyAlignment="1">
      <alignment vertical="top"/>
    </xf>
    <xf numFmtId="1" fontId="3" fillId="0" borderId="6" xfId="0" applyNumberFormat="1" applyFont="1" applyFill="1" applyBorder="1" applyAlignment="1">
      <alignment horizontal="center" vertical="top"/>
    </xf>
    <xf numFmtId="0" fontId="3" fillId="0" borderId="6" xfId="0" applyNumberFormat="1" applyFont="1" applyFill="1" applyBorder="1" applyAlignment="1">
      <alignment horizontal="left" vertical="top" wrapText="1"/>
    </xf>
    <xf numFmtId="165" fontId="3" fillId="0" borderId="6" xfId="0" applyNumberFormat="1" applyFont="1" applyFill="1" applyBorder="1" applyAlignment="1">
      <alignment horizontal="left" vertical="top"/>
    </xf>
    <xf numFmtId="49" fontId="3" fillId="0" borderId="6" xfId="0" applyNumberFormat="1" applyFont="1" applyFill="1" applyBorder="1" applyAlignment="1" applyProtection="1">
      <alignment horizontal="center"/>
    </xf>
    <xf numFmtId="164" fontId="1" fillId="0" borderId="6" xfId="0" applyNumberFormat="1" applyFont="1" applyBorder="1" applyAlignment="1" applyProtection="1">
      <alignment horizontal="left"/>
    </xf>
    <xf numFmtId="0" fontId="1" fillId="0" borderId="6" xfId="0" applyNumberFormat="1" applyFont="1" applyFill="1" applyBorder="1" applyAlignment="1" applyProtection="1">
      <alignment horizontal="left" vertical="top"/>
    </xf>
  </cellXfs>
  <cellStyles count="4">
    <cellStyle name="Euro" xfId="2" xr:uid="{00000000-0005-0000-0000-000000000000}"/>
    <cellStyle name="Standaard" xfId="0" builtinId="0"/>
    <cellStyle name="Valuta" xfId="3" builtinId="4"/>
    <cellStyle name="Valuta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17"/>
  <sheetViews>
    <sheetView tabSelected="1" topLeftCell="C1" zoomScaleNormal="100" workbookViewId="0">
      <selection activeCell="J46" sqref="J46"/>
    </sheetView>
  </sheetViews>
  <sheetFormatPr defaultRowHeight="12.75" x14ac:dyDescent="0.2"/>
  <cols>
    <col min="1" max="1" width="17.28515625" style="1" bestFit="1" customWidth="1"/>
    <col min="2" max="2" width="47.140625" style="1" customWidth="1"/>
    <col min="3" max="3" width="11.5703125" style="2" bestFit="1" customWidth="1"/>
    <col min="4" max="5" width="11.5703125" style="2" customWidth="1"/>
    <col min="6" max="6" width="27.140625" style="7" bestFit="1" customWidth="1"/>
    <col min="7" max="8" width="22.5703125" style="26" hidden="1" customWidth="1"/>
    <col min="9" max="9" width="22.5703125" style="26" customWidth="1"/>
    <col min="10" max="10" width="21.140625" style="31" bestFit="1" customWidth="1"/>
    <col min="11" max="11" width="22.28515625" style="7" bestFit="1" customWidth="1"/>
    <col min="12" max="12" width="20.85546875" style="1" bestFit="1" customWidth="1"/>
    <col min="13" max="16384" width="9.140625" style="1"/>
  </cols>
  <sheetData>
    <row r="1" spans="1:23" x14ac:dyDescent="0.2">
      <c r="A1" s="8" t="s">
        <v>21</v>
      </c>
      <c r="B1" s="8" t="s">
        <v>18</v>
      </c>
      <c r="C1" s="9" t="s">
        <v>82</v>
      </c>
      <c r="D1" s="9" t="s">
        <v>83</v>
      </c>
      <c r="E1" s="9" t="s">
        <v>84</v>
      </c>
      <c r="F1" s="11" t="s">
        <v>19</v>
      </c>
      <c r="G1" s="24" t="s">
        <v>71</v>
      </c>
      <c r="H1" s="24" t="s">
        <v>71</v>
      </c>
      <c r="I1" s="24" t="s">
        <v>71</v>
      </c>
      <c r="J1" s="28" t="s">
        <v>64</v>
      </c>
      <c r="K1" s="10" t="s">
        <v>63</v>
      </c>
      <c r="M1" s="36"/>
      <c r="N1" s="37"/>
      <c r="O1" s="37"/>
      <c r="P1" s="38"/>
      <c r="Q1" s="38"/>
      <c r="R1" s="38"/>
      <c r="S1" s="38"/>
      <c r="T1" s="38"/>
      <c r="U1" s="38"/>
    </row>
    <row r="2" spans="1:23" x14ac:dyDescent="0.2">
      <c r="A2" s="8"/>
      <c r="B2" s="8"/>
      <c r="C2" s="9"/>
      <c r="D2" s="9"/>
      <c r="E2" s="9"/>
      <c r="F2" s="10"/>
      <c r="G2" s="24" t="s">
        <v>140</v>
      </c>
      <c r="H2" s="24" t="s">
        <v>146</v>
      </c>
      <c r="I2" s="24" t="s">
        <v>173</v>
      </c>
      <c r="J2" s="28"/>
      <c r="K2" s="10"/>
      <c r="M2" s="39" t="s">
        <v>150</v>
      </c>
      <c r="N2" s="40" t="s">
        <v>151</v>
      </c>
      <c r="O2" s="40"/>
      <c r="P2" s="41" t="s">
        <v>152</v>
      </c>
      <c r="Q2" s="41" t="s">
        <v>153</v>
      </c>
      <c r="R2" s="41" t="s">
        <v>154</v>
      </c>
      <c r="S2" s="41" t="s">
        <v>155</v>
      </c>
      <c r="T2" s="41" t="s">
        <v>156</v>
      </c>
      <c r="U2" s="33"/>
    </row>
    <row r="3" spans="1:23" x14ac:dyDescent="0.2">
      <c r="A3" s="8"/>
      <c r="B3" s="8"/>
      <c r="C3" s="9"/>
      <c r="D3" s="9"/>
      <c r="E3" s="9"/>
      <c r="F3" s="10"/>
      <c r="G3" s="24" t="s">
        <v>141</v>
      </c>
      <c r="H3" s="24" t="s">
        <v>147</v>
      </c>
      <c r="I3" s="24" t="s">
        <v>172</v>
      </c>
      <c r="J3" s="28"/>
      <c r="K3" s="10"/>
      <c r="M3" s="42"/>
      <c r="N3" s="43" t="s">
        <v>157</v>
      </c>
      <c r="O3" s="43" t="s">
        <v>158</v>
      </c>
      <c r="P3" s="44" t="s">
        <v>159</v>
      </c>
      <c r="Q3" s="44" t="s">
        <v>159</v>
      </c>
      <c r="R3" s="44" t="s">
        <v>159</v>
      </c>
      <c r="S3" s="44" t="s">
        <v>159</v>
      </c>
      <c r="T3" s="44" t="s">
        <v>159</v>
      </c>
      <c r="U3" s="34" t="s">
        <v>160</v>
      </c>
    </row>
    <row r="4" spans="1:23" s="4" customFormat="1" x14ac:dyDescent="0.2">
      <c r="A4" s="54" t="s">
        <v>122</v>
      </c>
      <c r="B4" s="54" t="s">
        <v>34</v>
      </c>
      <c r="C4" s="55"/>
      <c r="D4" s="55" t="s">
        <v>90</v>
      </c>
      <c r="E4" s="55" t="s">
        <v>79</v>
      </c>
      <c r="F4" s="56" t="s">
        <v>123</v>
      </c>
      <c r="G4" s="57">
        <v>116089</v>
      </c>
      <c r="H4" s="57">
        <f>ROUND(G4/147.5*154.9,0)</f>
        <v>121913</v>
      </c>
      <c r="I4" s="57">
        <f>ROUND(H4/154.9*163.4,0)</f>
        <v>128603</v>
      </c>
      <c r="J4" s="58"/>
      <c r="K4" s="58">
        <f>I4+J4</f>
        <v>128603</v>
      </c>
      <c r="M4" s="45"/>
      <c r="N4" s="45" t="s">
        <v>161</v>
      </c>
      <c r="O4" s="45" t="s">
        <v>161</v>
      </c>
      <c r="P4" s="45" t="s">
        <v>161</v>
      </c>
      <c r="Q4" s="45" t="s">
        <v>161</v>
      </c>
      <c r="R4" s="45" t="s">
        <v>161</v>
      </c>
      <c r="S4" s="45" t="s">
        <v>161</v>
      </c>
      <c r="T4" s="45" t="s">
        <v>161</v>
      </c>
      <c r="U4" s="33"/>
    </row>
    <row r="5" spans="1:23" s="23" customFormat="1" x14ac:dyDescent="0.2">
      <c r="A5" s="59" t="s">
        <v>4</v>
      </c>
      <c r="B5" s="59" t="s">
        <v>57</v>
      </c>
      <c r="C5" s="60">
        <v>3</v>
      </c>
      <c r="D5" s="61" t="s">
        <v>86</v>
      </c>
      <c r="E5" s="60" t="s">
        <v>79</v>
      </c>
      <c r="F5" s="62" t="s">
        <v>138</v>
      </c>
      <c r="G5" s="63">
        <v>306653</v>
      </c>
      <c r="H5" s="57">
        <f t="shared" ref="H5:H57" si="0">ROUND(G5/147.5*154.9,0)</f>
        <v>322038</v>
      </c>
      <c r="I5" s="57">
        <f t="shared" ref="I5:I57" si="1">ROUND(H5/154.9*163.4,0)</f>
        <v>339710</v>
      </c>
      <c r="J5" s="64">
        <v>90000</v>
      </c>
      <c r="K5" s="58">
        <f t="shared" ref="K5:K57" si="2">I5+J5</f>
        <v>429710</v>
      </c>
      <c r="L5" s="22"/>
      <c r="M5" s="46"/>
      <c r="N5" s="46" t="s">
        <v>161</v>
      </c>
      <c r="O5" s="46" t="s">
        <v>162</v>
      </c>
      <c r="P5" s="45" t="s">
        <v>161</v>
      </c>
      <c r="Q5" s="45" t="s">
        <v>162</v>
      </c>
      <c r="R5" s="45" t="s">
        <v>162</v>
      </c>
      <c r="S5" s="45" t="s">
        <v>161</v>
      </c>
      <c r="T5" s="45"/>
      <c r="U5" s="33"/>
    </row>
    <row r="6" spans="1:23" s="4" customFormat="1" x14ac:dyDescent="0.2">
      <c r="A6" s="54" t="s">
        <v>1</v>
      </c>
      <c r="B6" s="54" t="s">
        <v>57</v>
      </c>
      <c r="C6" s="65">
        <v>10</v>
      </c>
      <c r="D6" s="55" t="s">
        <v>86</v>
      </c>
      <c r="E6" s="55" t="s">
        <v>79</v>
      </c>
      <c r="F6" s="66" t="s">
        <v>62</v>
      </c>
      <c r="G6" s="57">
        <v>376387</v>
      </c>
      <c r="H6" s="57">
        <f t="shared" si="0"/>
        <v>395270</v>
      </c>
      <c r="I6" s="57">
        <f t="shared" si="1"/>
        <v>416960</v>
      </c>
      <c r="J6" s="58"/>
      <c r="K6" s="58">
        <f t="shared" si="2"/>
        <v>416960</v>
      </c>
      <c r="M6" s="45"/>
      <c r="N6" s="45" t="s">
        <v>161</v>
      </c>
      <c r="O6" s="45" t="s">
        <v>161</v>
      </c>
      <c r="P6" s="45" t="s">
        <v>161</v>
      </c>
      <c r="Q6" s="45" t="s">
        <v>161</v>
      </c>
      <c r="R6" s="45" t="s">
        <v>161</v>
      </c>
      <c r="S6" s="45" t="s">
        <v>161</v>
      </c>
      <c r="T6" s="45" t="s">
        <v>161</v>
      </c>
      <c r="U6" s="33"/>
    </row>
    <row r="7" spans="1:23" s="4" customFormat="1" x14ac:dyDescent="0.2">
      <c r="A7" s="54" t="s">
        <v>7</v>
      </c>
      <c r="B7" s="54" t="s">
        <v>59</v>
      </c>
      <c r="C7" s="55">
        <v>15</v>
      </c>
      <c r="D7" s="55" t="s">
        <v>91</v>
      </c>
      <c r="E7" s="55" t="s">
        <v>79</v>
      </c>
      <c r="F7" s="56" t="s">
        <v>27</v>
      </c>
      <c r="G7" s="57">
        <v>3318924</v>
      </c>
      <c r="H7" s="57">
        <f t="shared" si="0"/>
        <v>3485433</v>
      </c>
      <c r="I7" s="57">
        <f t="shared" si="1"/>
        <v>3676693</v>
      </c>
      <c r="J7" s="67">
        <v>179608</v>
      </c>
      <c r="K7" s="58">
        <f t="shared" si="2"/>
        <v>3856301</v>
      </c>
      <c r="M7" s="45"/>
      <c r="N7" s="45" t="s">
        <v>161</v>
      </c>
      <c r="O7" s="45" t="s">
        <v>163</v>
      </c>
      <c r="P7" s="45" t="s">
        <v>161</v>
      </c>
      <c r="Q7" s="45" t="s">
        <v>162</v>
      </c>
      <c r="R7" s="45" t="s">
        <v>162</v>
      </c>
      <c r="S7" s="45" t="s">
        <v>161</v>
      </c>
      <c r="T7" s="45" t="s">
        <v>161</v>
      </c>
      <c r="U7" s="33"/>
    </row>
    <row r="8" spans="1:23" s="4" customFormat="1" x14ac:dyDescent="0.2">
      <c r="A8" s="54" t="s">
        <v>13</v>
      </c>
      <c r="B8" s="54" t="s">
        <v>42</v>
      </c>
      <c r="C8" s="65">
        <v>81</v>
      </c>
      <c r="D8" s="65" t="s">
        <v>117</v>
      </c>
      <c r="E8" s="65" t="s">
        <v>79</v>
      </c>
      <c r="F8" s="56" t="s">
        <v>41</v>
      </c>
      <c r="G8" s="57">
        <v>391766</v>
      </c>
      <c r="H8" s="57">
        <f t="shared" si="0"/>
        <v>411421</v>
      </c>
      <c r="I8" s="57">
        <f t="shared" si="1"/>
        <v>433997</v>
      </c>
      <c r="J8" s="58"/>
      <c r="K8" s="58">
        <f t="shared" si="2"/>
        <v>433997</v>
      </c>
      <c r="M8" s="47" t="s">
        <v>164</v>
      </c>
      <c r="N8" s="47" t="s">
        <v>161</v>
      </c>
      <c r="O8" s="47" t="s">
        <v>162</v>
      </c>
      <c r="P8" s="45" t="s">
        <v>161</v>
      </c>
      <c r="Q8" s="45" t="s">
        <v>161</v>
      </c>
      <c r="R8" s="45" t="s">
        <v>161</v>
      </c>
      <c r="S8" s="45" t="s">
        <v>161</v>
      </c>
      <c r="T8" s="45" t="s">
        <v>162</v>
      </c>
      <c r="U8" s="33"/>
    </row>
    <row r="9" spans="1:23" s="4" customFormat="1" x14ac:dyDescent="0.2">
      <c r="A9" s="54" t="s">
        <v>14</v>
      </c>
      <c r="B9" s="54" t="s">
        <v>42</v>
      </c>
      <c r="C9" s="55">
        <v>104</v>
      </c>
      <c r="D9" s="55" t="s">
        <v>103</v>
      </c>
      <c r="E9" s="55" t="s">
        <v>79</v>
      </c>
      <c r="F9" s="51" t="s">
        <v>178</v>
      </c>
      <c r="G9" s="57">
        <v>0</v>
      </c>
      <c r="H9" s="57">
        <f t="shared" si="0"/>
        <v>0</v>
      </c>
      <c r="I9" s="57">
        <f t="shared" si="1"/>
        <v>0</v>
      </c>
      <c r="J9" s="67">
        <v>15000</v>
      </c>
      <c r="K9" s="58">
        <f t="shared" si="2"/>
        <v>15000</v>
      </c>
      <c r="M9" s="47"/>
      <c r="N9" s="47" t="s">
        <v>161</v>
      </c>
      <c r="O9" s="47"/>
      <c r="P9" s="45"/>
      <c r="Q9" s="45"/>
      <c r="R9" s="45"/>
      <c r="S9" s="45"/>
      <c r="T9" s="45"/>
      <c r="U9" s="33"/>
    </row>
    <row r="10" spans="1:23" s="4" customFormat="1" x14ac:dyDescent="0.2">
      <c r="A10" s="54" t="s">
        <v>17</v>
      </c>
      <c r="B10" s="54" t="s">
        <v>125</v>
      </c>
      <c r="C10" s="55">
        <v>112</v>
      </c>
      <c r="D10" s="55" t="s">
        <v>103</v>
      </c>
      <c r="E10" s="55" t="s">
        <v>79</v>
      </c>
      <c r="F10" s="70" t="s">
        <v>29</v>
      </c>
      <c r="G10" s="57">
        <v>4534672</v>
      </c>
      <c r="H10" s="57">
        <f t="shared" si="0"/>
        <v>4762174</v>
      </c>
      <c r="I10" s="57">
        <f t="shared" si="1"/>
        <v>5023494</v>
      </c>
      <c r="J10" s="67">
        <v>267000</v>
      </c>
      <c r="K10" s="58">
        <f t="shared" si="2"/>
        <v>5290494</v>
      </c>
      <c r="M10" s="47"/>
      <c r="N10" s="47" t="s">
        <v>161</v>
      </c>
      <c r="O10" s="47" t="s">
        <v>165</v>
      </c>
      <c r="P10" s="45" t="s">
        <v>161</v>
      </c>
      <c r="Q10" s="45" t="s">
        <v>162</v>
      </c>
      <c r="R10" s="45" t="s">
        <v>162</v>
      </c>
      <c r="S10" s="45" t="s">
        <v>161</v>
      </c>
      <c r="T10" s="45" t="s">
        <v>161</v>
      </c>
      <c r="U10" s="33"/>
    </row>
    <row r="11" spans="1:23" s="4" customFormat="1" x14ac:dyDescent="0.2">
      <c r="A11" s="54" t="s">
        <v>0</v>
      </c>
      <c r="B11" s="54" t="s">
        <v>20</v>
      </c>
      <c r="C11" s="65">
        <v>22</v>
      </c>
      <c r="D11" s="65" t="s">
        <v>85</v>
      </c>
      <c r="E11" s="65" t="s">
        <v>79</v>
      </c>
      <c r="F11" s="68" t="s">
        <v>171</v>
      </c>
      <c r="G11" s="57">
        <v>580030</v>
      </c>
      <c r="H11" s="57">
        <f t="shared" si="0"/>
        <v>609130</v>
      </c>
      <c r="I11" s="57">
        <f t="shared" si="1"/>
        <v>642555</v>
      </c>
      <c r="J11" s="58"/>
      <c r="K11" s="58">
        <f t="shared" si="2"/>
        <v>642555</v>
      </c>
      <c r="M11" s="47"/>
      <c r="N11" s="47" t="s">
        <v>161</v>
      </c>
      <c r="O11" s="47" t="s">
        <v>162</v>
      </c>
      <c r="P11" s="45" t="s">
        <v>161</v>
      </c>
      <c r="Q11" s="45" t="s">
        <v>161</v>
      </c>
      <c r="R11" s="45" t="s">
        <v>161</v>
      </c>
      <c r="S11" s="45" t="s">
        <v>161</v>
      </c>
      <c r="T11" s="45" t="s">
        <v>161</v>
      </c>
      <c r="U11" s="33"/>
    </row>
    <row r="12" spans="1:23" s="4" customFormat="1" x14ac:dyDescent="0.2">
      <c r="A12" s="54" t="s">
        <v>16</v>
      </c>
      <c r="B12" s="54" t="s">
        <v>56</v>
      </c>
      <c r="C12" s="55">
        <v>2</v>
      </c>
      <c r="D12" s="55" t="s">
        <v>104</v>
      </c>
      <c r="E12" s="55" t="s">
        <v>79</v>
      </c>
      <c r="F12" s="70" t="s">
        <v>29</v>
      </c>
      <c r="G12" s="57">
        <v>1062949</v>
      </c>
      <c r="H12" s="57">
        <f t="shared" si="0"/>
        <v>1116277</v>
      </c>
      <c r="I12" s="57">
        <f t="shared" si="1"/>
        <v>1177532</v>
      </c>
      <c r="J12" s="67">
        <v>182000</v>
      </c>
      <c r="K12" s="58">
        <f t="shared" si="2"/>
        <v>1359532</v>
      </c>
      <c r="M12" s="47"/>
      <c r="N12" s="47" t="s">
        <v>161</v>
      </c>
      <c r="O12" s="47" t="s">
        <v>165</v>
      </c>
      <c r="P12" s="45" t="s">
        <v>161</v>
      </c>
      <c r="Q12" s="45" t="s">
        <v>162</v>
      </c>
      <c r="R12" s="45" t="s">
        <v>162</v>
      </c>
      <c r="S12" s="45" t="s">
        <v>161</v>
      </c>
      <c r="T12" s="45" t="s">
        <v>161</v>
      </c>
      <c r="U12" s="33"/>
    </row>
    <row r="13" spans="1:23" s="23" customFormat="1" x14ac:dyDescent="0.2">
      <c r="A13" s="59" t="s">
        <v>15</v>
      </c>
      <c r="B13" s="59" t="s">
        <v>55</v>
      </c>
      <c r="C13" s="69">
        <v>3</v>
      </c>
      <c r="D13" s="69" t="s">
        <v>98</v>
      </c>
      <c r="E13" s="69" t="s">
        <v>79</v>
      </c>
      <c r="F13" s="70" t="s">
        <v>29</v>
      </c>
      <c r="G13" s="63">
        <v>2669926</v>
      </c>
      <c r="H13" s="63">
        <f>ROUND(G13/153.1*154.9,0)</f>
        <v>2701316</v>
      </c>
      <c r="I13" s="57">
        <f t="shared" si="1"/>
        <v>2849548</v>
      </c>
      <c r="J13" s="71">
        <v>381000</v>
      </c>
      <c r="K13" s="58">
        <f t="shared" si="2"/>
        <v>3230548</v>
      </c>
      <c r="M13" s="47" t="s">
        <v>166</v>
      </c>
      <c r="N13" s="47" t="s">
        <v>161</v>
      </c>
      <c r="O13" s="47" t="s">
        <v>165</v>
      </c>
      <c r="P13" s="45" t="s">
        <v>161</v>
      </c>
      <c r="Q13" s="45" t="s">
        <v>162</v>
      </c>
      <c r="R13" s="45" t="s">
        <v>162</v>
      </c>
      <c r="S13" s="45" t="s">
        <v>161</v>
      </c>
      <c r="T13" s="45" t="s">
        <v>162</v>
      </c>
      <c r="U13" s="33"/>
    </row>
    <row r="14" spans="1:23" s="4" customFormat="1" x14ac:dyDescent="0.2">
      <c r="A14" s="54" t="s">
        <v>9</v>
      </c>
      <c r="B14" s="54" t="s">
        <v>67</v>
      </c>
      <c r="C14" s="55">
        <v>98</v>
      </c>
      <c r="D14" s="55" t="s">
        <v>93</v>
      </c>
      <c r="E14" s="55" t="s">
        <v>79</v>
      </c>
      <c r="F14" s="70" t="s">
        <v>66</v>
      </c>
      <c r="G14" s="57">
        <v>1905317</v>
      </c>
      <c r="H14" s="57">
        <f t="shared" si="0"/>
        <v>2000906</v>
      </c>
      <c r="I14" s="57">
        <f t="shared" si="1"/>
        <v>2110704</v>
      </c>
      <c r="J14" s="67"/>
      <c r="K14" s="58">
        <f t="shared" si="2"/>
        <v>2110704</v>
      </c>
      <c r="M14" s="47" t="s">
        <v>164</v>
      </c>
      <c r="N14" s="47" t="s">
        <v>161</v>
      </c>
      <c r="O14" s="47" t="s">
        <v>162</v>
      </c>
      <c r="P14" s="45" t="s">
        <v>161</v>
      </c>
      <c r="Q14" s="45" t="s">
        <v>161</v>
      </c>
      <c r="R14" s="45" t="s">
        <v>162</v>
      </c>
      <c r="S14" s="45" t="s">
        <v>161</v>
      </c>
      <c r="T14" s="45" t="s">
        <v>162</v>
      </c>
      <c r="U14" s="33"/>
    </row>
    <row r="15" spans="1:23" s="17" customFormat="1" x14ac:dyDescent="0.2">
      <c r="A15" s="54" t="s">
        <v>105</v>
      </c>
      <c r="B15" s="54" t="s">
        <v>77</v>
      </c>
      <c r="C15" s="65">
        <v>2</v>
      </c>
      <c r="D15" s="65" t="s">
        <v>89</v>
      </c>
      <c r="E15" s="65" t="s">
        <v>79</v>
      </c>
      <c r="F15" s="50" t="s">
        <v>179</v>
      </c>
      <c r="G15" s="57">
        <v>30857</v>
      </c>
      <c r="H15" s="57">
        <f t="shared" si="0"/>
        <v>32405</v>
      </c>
      <c r="I15" s="57">
        <f t="shared" si="1"/>
        <v>34183</v>
      </c>
      <c r="J15" s="58"/>
      <c r="K15" s="58">
        <f t="shared" si="2"/>
        <v>34183</v>
      </c>
      <c r="L15" s="4"/>
      <c r="M15" s="48"/>
      <c r="N15" s="48"/>
      <c r="O15" s="48"/>
      <c r="P15" s="45" t="s">
        <v>167</v>
      </c>
      <c r="Q15" s="45" t="s">
        <v>161</v>
      </c>
      <c r="R15" s="45" t="s">
        <v>161</v>
      </c>
      <c r="S15" s="45" t="s">
        <v>161</v>
      </c>
      <c r="T15" s="45" t="s">
        <v>161</v>
      </c>
      <c r="U15" s="35"/>
      <c r="V15" s="4"/>
      <c r="W15" s="4"/>
    </row>
    <row r="16" spans="1:23" s="4" customFormat="1" x14ac:dyDescent="0.2">
      <c r="A16" s="54" t="s">
        <v>17</v>
      </c>
      <c r="B16" s="59" t="s">
        <v>174</v>
      </c>
      <c r="C16" s="55">
        <v>17</v>
      </c>
      <c r="D16" s="60" t="s">
        <v>175</v>
      </c>
      <c r="E16" s="65" t="s">
        <v>78</v>
      </c>
      <c r="F16" s="70" t="s">
        <v>29</v>
      </c>
      <c r="G16" s="57">
        <v>982592</v>
      </c>
      <c r="H16" s="57">
        <f t="shared" si="0"/>
        <v>1031888</v>
      </c>
      <c r="I16" s="57">
        <f t="shared" si="1"/>
        <v>1088512</v>
      </c>
      <c r="J16" s="67">
        <f>90000</f>
        <v>90000</v>
      </c>
      <c r="K16" s="58">
        <f t="shared" si="2"/>
        <v>1178512</v>
      </c>
      <c r="M16" s="48"/>
      <c r="N16" s="48" t="s">
        <v>161</v>
      </c>
      <c r="O16" s="48" t="s">
        <v>165</v>
      </c>
      <c r="P16" s="45" t="s">
        <v>161</v>
      </c>
      <c r="Q16" s="45" t="s">
        <v>168</v>
      </c>
      <c r="R16" s="45" t="s">
        <v>162</v>
      </c>
      <c r="S16" s="45" t="s">
        <v>161</v>
      </c>
      <c r="T16" s="45" t="s">
        <v>161</v>
      </c>
      <c r="U16" s="35"/>
    </row>
    <row r="17" spans="1:23" s="4" customFormat="1" x14ac:dyDescent="0.2">
      <c r="A17" s="54"/>
      <c r="B17" s="59" t="s">
        <v>176</v>
      </c>
      <c r="C17" s="55">
        <v>2</v>
      </c>
      <c r="D17" s="60" t="s">
        <v>175</v>
      </c>
      <c r="E17" s="65" t="s">
        <v>78</v>
      </c>
      <c r="F17" s="70" t="s">
        <v>177</v>
      </c>
      <c r="G17" s="57"/>
      <c r="H17" s="57"/>
      <c r="I17" s="57"/>
      <c r="J17" s="67">
        <v>12500</v>
      </c>
      <c r="K17" s="58">
        <f t="shared" si="2"/>
        <v>12500</v>
      </c>
      <c r="M17" s="48"/>
      <c r="N17" s="48"/>
      <c r="O17" s="48"/>
      <c r="P17" s="45"/>
      <c r="Q17" s="45"/>
      <c r="R17" s="45"/>
      <c r="S17" s="45"/>
      <c r="T17" s="45"/>
      <c r="U17" s="35"/>
    </row>
    <row r="18" spans="1:23" s="4" customFormat="1" x14ac:dyDescent="0.2">
      <c r="A18" s="54" t="s">
        <v>76</v>
      </c>
      <c r="B18" s="59" t="s">
        <v>30</v>
      </c>
      <c r="C18" s="55">
        <v>5</v>
      </c>
      <c r="D18" s="55" t="s">
        <v>116</v>
      </c>
      <c r="E18" s="55" t="s">
        <v>115</v>
      </c>
      <c r="F18" s="70" t="s">
        <v>68</v>
      </c>
      <c r="G18" s="57">
        <v>3129623</v>
      </c>
      <c r="H18" s="57">
        <f t="shared" si="0"/>
        <v>3286635</v>
      </c>
      <c r="I18" s="57">
        <f t="shared" si="1"/>
        <v>3466986</v>
      </c>
      <c r="J18" s="67"/>
      <c r="K18" s="58">
        <f t="shared" si="2"/>
        <v>3466986</v>
      </c>
      <c r="M18" s="48" t="s">
        <v>169</v>
      </c>
      <c r="N18" s="48" t="s">
        <v>161</v>
      </c>
      <c r="O18" s="48" t="s">
        <v>162</v>
      </c>
      <c r="P18" s="45" t="s">
        <v>161</v>
      </c>
      <c r="Q18" s="45" t="s">
        <v>162</v>
      </c>
      <c r="R18" s="45" t="s">
        <v>162</v>
      </c>
      <c r="S18" s="45" t="s">
        <v>161</v>
      </c>
      <c r="T18" s="45" t="s">
        <v>162</v>
      </c>
      <c r="U18" s="35"/>
    </row>
    <row r="19" spans="1:23" s="4" customFormat="1" x14ac:dyDescent="0.2">
      <c r="A19" s="54" t="s">
        <v>17</v>
      </c>
      <c r="B19" s="54" t="s">
        <v>70</v>
      </c>
      <c r="C19" s="55">
        <v>5</v>
      </c>
      <c r="D19" s="55" t="s">
        <v>116</v>
      </c>
      <c r="E19" s="55" t="s">
        <v>115</v>
      </c>
      <c r="F19" s="70"/>
      <c r="G19" s="57">
        <v>0</v>
      </c>
      <c r="H19" s="57">
        <f t="shared" si="0"/>
        <v>0</v>
      </c>
      <c r="I19" s="57">
        <f t="shared" si="1"/>
        <v>0</v>
      </c>
      <c r="J19" s="67">
        <v>70000</v>
      </c>
      <c r="K19" s="58">
        <f t="shared" si="2"/>
        <v>70000</v>
      </c>
      <c r="M19" s="48"/>
      <c r="N19" s="48"/>
      <c r="O19" s="48"/>
      <c r="P19" s="45"/>
      <c r="Q19" s="45"/>
      <c r="R19" s="45"/>
      <c r="S19" s="45"/>
      <c r="T19" s="45"/>
      <c r="U19" s="35"/>
    </row>
    <row r="20" spans="1:23" s="4" customFormat="1" x14ac:dyDescent="0.2">
      <c r="A20" s="54" t="s">
        <v>14</v>
      </c>
      <c r="B20" s="54" t="s">
        <v>69</v>
      </c>
      <c r="C20" s="55">
        <v>5</v>
      </c>
      <c r="D20" s="55" t="s">
        <v>116</v>
      </c>
      <c r="E20" s="55" t="s">
        <v>115</v>
      </c>
      <c r="F20" s="70"/>
      <c r="G20" s="57">
        <v>0</v>
      </c>
      <c r="H20" s="57">
        <f t="shared" si="0"/>
        <v>0</v>
      </c>
      <c r="I20" s="57">
        <f t="shared" si="1"/>
        <v>0</v>
      </c>
      <c r="J20" s="67">
        <v>60000</v>
      </c>
      <c r="K20" s="58">
        <f t="shared" si="2"/>
        <v>60000</v>
      </c>
      <c r="M20" s="47"/>
      <c r="N20" s="47"/>
      <c r="O20" s="47"/>
      <c r="P20" s="45"/>
      <c r="Q20" s="45"/>
      <c r="R20" s="45"/>
      <c r="S20" s="45"/>
      <c r="T20" s="45"/>
      <c r="U20" s="33"/>
    </row>
    <row r="21" spans="1:23" s="4" customFormat="1" x14ac:dyDescent="0.2">
      <c r="A21" s="54" t="s">
        <v>10</v>
      </c>
      <c r="B21" s="54" t="s">
        <v>38</v>
      </c>
      <c r="C21" s="65" t="s">
        <v>119</v>
      </c>
      <c r="D21" s="65" t="s">
        <v>120</v>
      </c>
      <c r="E21" s="65" t="s">
        <v>115</v>
      </c>
      <c r="F21" s="70" t="s">
        <v>37</v>
      </c>
      <c r="G21" s="57">
        <v>591944</v>
      </c>
      <c r="H21" s="57">
        <f t="shared" si="0"/>
        <v>621642</v>
      </c>
      <c r="I21" s="57">
        <f t="shared" si="1"/>
        <v>655754</v>
      </c>
      <c r="J21" s="58"/>
      <c r="K21" s="58">
        <f t="shared" si="2"/>
        <v>655754</v>
      </c>
      <c r="M21" s="47"/>
      <c r="N21" s="47" t="s">
        <v>161</v>
      </c>
      <c r="O21" s="47" t="s">
        <v>162</v>
      </c>
      <c r="P21" s="45" t="s">
        <v>161</v>
      </c>
      <c r="Q21" s="45" t="s">
        <v>161</v>
      </c>
      <c r="R21" s="45" t="s">
        <v>161</v>
      </c>
      <c r="S21" s="45" t="s">
        <v>161</v>
      </c>
      <c r="T21" s="45" t="s">
        <v>161</v>
      </c>
      <c r="U21" s="33"/>
    </row>
    <row r="22" spans="1:23" s="4" customFormat="1" x14ac:dyDescent="0.2">
      <c r="A22" s="54" t="s">
        <v>74</v>
      </c>
      <c r="B22" s="54" t="s">
        <v>50</v>
      </c>
      <c r="C22" s="55">
        <v>16</v>
      </c>
      <c r="D22" s="55" t="s">
        <v>95</v>
      </c>
      <c r="E22" s="55" t="s">
        <v>87</v>
      </c>
      <c r="F22" s="70" t="s">
        <v>28</v>
      </c>
      <c r="G22" s="57">
        <v>432908</v>
      </c>
      <c r="H22" s="57">
        <f t="shared" si="0"/>
        <v>454627</v>
      </c>
      <c r="I22" s="57">
        <f t="shared" si="1"/>
        <v>479574</v>
      </c>
      <c r="J22" s="67"/>
      <c r="K22" s="58">
        <f t="shared" si="2"/>
        <v>479574</v>
      </c>
      <c r="M22" s="47"/>
      <c r="N22" s="47" t="s">
        <v>161</v>
      </c>
      <c r="O22" s="47" t="s">
        <v>162</v>
      </c>
      <c r="P22" s="45" t="s">
        <v>161</v>
      </c>
      <c r="Q22" s="45" t="s">
        <v>162</v>
      </c>
      <c r="R22" s="45" t="s">
        <v>162</v>
      </c>
      <c r="S22" s="45" t="s">
        <v>161</v>
      </c>
      <c r="T22" s="45" t="s">
        <v>161</v>
      </c>
      <c r="U22" s="33"/>
    </row>
    <row r="23" spans="1:23" s="4" customFormat="1" x14ac:dyDescent="0.2">
      <c r="A23" s="54" t="s">
        <v>17</v>
      </c>
      <c r="B23" s="54" t="s">
        <v>121</v>
      </c>
      <c r="C23" s="55">
        <v>7</v>
      </c>
      <c r="D23" s="55" t="s">
        <v>101</v>
      </c>
      <c r="E23" s="55" t="s">
        <v>87</v>
      </c>
      <c r="F23" s="51" t="s">
        <v>180</v>
      </c>
      <c r="G23" s="57">
        <v>1193365</v>
      </c>
      <c r="H23" s="57">
        <f t="shared" si="0"/>
        <v>1253236</v>
      </c>
      <c r="I23" s="57">
        <f t="shared" si="1"/>
        <v>1322006</v>
      </c>
      <c r="J23" s="67">
        <v>0</v>
      </c>
      <c r="K23" s="58">
        <f t="shared" si="2"/>
        <v>1322006</v>
      </c>
      <c r="M23" s="47" t="s">
        <v>164</v>
      </c>
      <c r="N23" s="47" t="s">
        <v>161</v>
      </c>
      <c r="O23" s="47" t="s">
        <v>161</v>
      </c>
      <c r="P23" s="45" t="s">
        <v>161</v>
      </c>
      <c r="Q23" s="45" t="s">
        <v>162</v>
      </c>
      <c r="R23" s="45" t="s">
        <v>161</v>
      </c>
      <c r="S23" s="45" t="s">
        <v>161</v>
      </c>
      <c r="T23" s="45" t="s">
        <v>162</v>
      </c>
      <c r="U23" s="33"/>
    </row>
    <row r="24" spans="1:23" s="4" customFormat="1" x14ac:dyDescent="0.2">
      <c r="A24" s="54" t="s">
        <v>17</v>
      </c>
      <c r="B24" s="54" t="s">
        <v>52</v>
      </c>
      <c r="C24" s="60" t="s">
        <v>139</v>
      </c>
      <c r="D24" s="55" t="s">
        <v>101</v>
      </c>
      <c r="E24" s="55" t="s">
        <v>87</v>
      </c>
      <c r="F24" s="70" t="s">
        <v>29</v>
      </c>
      <c r="G24" s="57">
        <v>4528024</v>
      </c>
      <c r="H24" s="57">
        <f t="shared" si="0"/>
        <v>4755193</v>
      </c>
      <c r="I24" s="57">
        <f t="shared" si="1"/>
        <v>5016130</v>
      </c>
      <c r="J24" s="67">
        <v>473000</v>
      </c>
      <c r="K24" s="58">
        <f t="shared" si="2"/>
        <v>5489130</v>
      </c>
      <c r="M24" s="48" t="s">
        <v>164</v>
      </c>
      <c r="N24" s="48" t="s">
        <v>161</v>
      </c>
      <c r="O24" s="48" t="s">
        <v>165</v>
      </c>
      <c r="P24" s="45" t="s">
        <v>161</v>
      </c>
      <c r="Q24" s="45" t="s">
        <v>162</v>
      </c>
      <c r="R24" s="45" t="s">
        <v>162</v>
      </c>
      <c r="S24" s="45" t="s">
        <v>161</v>
      </c>
      <c r="T24" s="45" t="s">
        <v>162</v>
      </c>
      <c r="U24" s="35"/>
    </row>
    <row r="25" spans="1:23" s="4" customFormat="1" x14ac:dyDescent="0.2">
      <c r="A25" s="54" t="s">
        <v>17</v>
      </c>
      <c r="B25" s="54" t="s">
        <v>126</v>
      </c>
      <c r="C25" s="55">
        <v>2</v>
      </c>
      <c r="D25" s="55" t="s">
        <v>102</v>
      </c>
      <c r="E25" s="55" t="s">
        <v>87</v>
      </c>
      <c r="F25" s="70" t="s">
        <v>29</v>
      </c>
      <c r="G25" s="57">
        <v>1613495</v>
      </c>
      <c r="H25" s="57">
        <f t="shared" si="0"/>
        <v>1694443</v>
      </c>
      <c r="I25" s="57">
        <f t="shared" si="1"/>
        <v>1787424</v>
      </c>
      <c r="J25" s="67">
        <v>210000</v>
      </c>
      <c r="K25" s="58">
        <f t="shared" si="2"/>
        <v>1997424</v>
      </c>
      <c r="M25" s="47"/>
      <c r="N25" s="47" t="s">
        <v>161</v>
      </c>
      <c r="O25" s="47" t="s">
        <v>165</v>
      </c>
      <c r="P25" s="45" t="s">
        <v>161</v>
      </c>
      <c r="Q25" s="45" t="s">
        <v>162</v>
      </c>
      <c r="R25" s="45" t="s">
        <v>162</v>
      </c>
      <c r="S25" s="45" t="s">
        <v>161</v>
      </c>
      <c r="T25" s="45" t="s">
        <v>161</v>
      </c>
      <c r="U25" s="33"/>
    </row>
    <row r="26" spans="1:23" s="4" customFormat="1" x14ac:dyDescent="0.2">
      <c r="A26" s="54"/>
      <c r="B26" s="54" t="s">
        <v>128</v>
      </c>
      <c r="C26" s="65">
        <v>20</v>
      </c>
      <c r="D26" s="65" t="s">
        <v>129</v>
      </c>
      <c r="E26" s="65" t="s">
        <v>87</v>
      </c>
      <c r="F26" s="80" t="s">
        <v>127</v>
      </c>
      <c r="G26" s="57">
        <v>8355625</v>
      </c>
      <c r="H26" s="57">
        <f t="shared" si="0"/>
        <v>8774822</v>
      </c>
      <c r="I26" s="57">
        <f t="shared" si="1"/>
        <v>9256333</v>
      </c>
      <c r="J26" s="58"/>
      <c r="K26" s="58">
        <f t="shared" si="2"/>
        <v>9256333</v>
      </c>
      <c r="M26" s="47" t="s">
        <v>164</v>
      </c>
      <c r="N26" s="47" t="s">
        <v>161</v>
      </c>
      <c r="O26" s="47" t="s">
        <v>163</v>
      </c>
      <c r="P26" s="45" t="s">
        <v>161</v>
      </c>
      <c r="Q26" s="45" t="s">
        <v>162</v>
      </c>
      <c r="R26" s="45" t="s">
        <v>162</v>
      </c>
      <c r="S26" s="45" t="s">
        <v>161</v>
      </c>
      <c r="T26" s="45" t="s">
        <v>162</v>
      </c>
      <c r="U26" s="33"/>
    </row>
    <row r="27" spans="1:23" s="4" customFormat="1" x14ac:dyDescent="0.2">
      <c r="A27" s="54" t="s">
        <v>6</v>
      </c>
      <c r="B27" s="54" t="s">
        <v>40</v>
      </c>
      <c r="C27" s="55" t="s">
        <v>118</v>
      </c>
      <c r="D27" s="60" t="s">
        <v>142</v>
      </c>
      <c r="E27" s="55" t="s">
        <v>87</v>
      </c>
      <c r="F27" s="70" t="s">
        <v>26</v>
      </c>
      <c r="G27" s="57">
        <v>68848</v>
      </c>
      <c r="H27" s="57">
        <f t="shared" si="0"/>
        <v>72302</v>
      </c>
      <c r="I27" s="57">
        <f t="shared" si="1"/>
        <v>76270</v>
      </c>
      <c r="J27" s="67"/>
      <c r="K27" s="58">
        <f t="shared" si="2"/>
        <v>76270</v>
      </c>
      <c r="M27" s="47"/>
      <c r="N27" s="47" t="s">
        <v>161</v>
      </c>
      <c r="O27" s="47" t="s">
        <v>161</v>
      </c>
      <c r="P27" s="45" t="s">
        <v>161</v>
      </c>
      <c r="Q27" s="45" t="s">
        <v>161</v>
      </c>
      <c r="R27" s="45" t="s">
        <v>161</v>
      </c>
      <c r="S27" s="45" t="s">
        <v>161</v>
      </c>
      <c r="T27" s="45" t="s">
        <v>161</v>
      </c>
      <c r="U27" s="33"/>
    </row>
    <row r="28" spans="1:23" s="4" customFormat="1" x14ac:dyDescent="0.2">
      <c r="A28" s="54" t="s">
        <v>106</v>
      </c>
      <c r="B28" s="54" t="s">
        <v>110</v>
      </c>
      <c r="C28" s="65" t="s">
        <v>107</v>
      </c>
      <c r="D28" s="65" t="s">
        <v>109</v>
      </c>
      <c r="E28" s="65" t="s">
        <v>87</v>
      </c>
      <c r="F28" s="80" t="s">
        <v>108</v>
      </c>
      <c r="G28" s="57">
        <v>3666115</v>
      </c>
      <c r="H28" s="57">
        <f t="shared" si="0"/>
        <v>3850042</v>
      </c>
      <c r="I28" s="57">
        <f t="shared" si="1"/>
        <v>4061310</v>
      </c>
      <c r="J28" s="58">
        <v>575000</v>
      </c>
      <c r="K28" s="58">
        <f t="shared" si="2"/>
        <v>4636310</v>
      </c>
      <c r="M28" s="47" t="s">
        <v>164</v>
      </c>
      <c r="N28" s="47" t="s">
        <v>161</v>
      </c>
      <c r="O28" s="47" t="s">
        <v>165</v>
      </c>
      <c r="P28" s="45" t="s">
        <v>161</v>
      </c>
      <c r="Q28" s="45" t="s">
        <v>168</v>
      </c>
      <c r="R28" s="45" t="s">
        <v>162</v>
      </c>
      <c r="S28" s="45" t="s">
        <v>161</v>
      </c>
      <c r="T28" s="45" t="s">
        <v>162</v>
      </c>
      <c r="U28" s="33"/>
    </row>
    <row r="29" spans="1:23" s="23" customFormat="1" x14ac:dyDescent="0.2">
      <c r="A29" s="72"/>
      <c r="B29" s="59" t="s">
        <v>133</v>
      </c>
      <c r="C29" s="61">
        <v>103</v>
      </c>
      <c r="D29" s="61" t="s">
        <v>143</v>
      </c>
      <c r="E29" s="61" t="s">
        <v>87</v>
      </c>
      <c r="F29" s="62" t="s">
        <v>130</v>
      </c>
      <c r="G29" s="57">
        <v>384687</v>
      </c>
      <c r="H29" s="57">
        <f t="shared" si="0"/>
        <v>403987</v>
      </c>
      <c r="I29" s="57">
        <f t="shared" si="1"/>
        <v>426155</v>
      </c>
      <c r="J29" s="73"/>
      <c r="K29" s="58">
        <f t="shared" si="2"/>
        <v>426155</v>
      </c>
      <c r="L29" s="22"/>
      <c r="M29" s="47"/>
      <c r="N29" s="47"/>
      <c r="O29" s="47"/>
      <c r="P29" s="45" t="s">
        <v>161</v>
      </c>
      <c r="Q29" s="45" t="s">
        <v>161</v>
      </c>
      <c r="R29" s="45" t="s">
        <v>161</v>
      </c>
      <c r="S29" s="45" t="s">
        <v>161</v>
      </c>
      <c r="T29" s="45" t="s">
        <v>161</v>
      </c>
      <c r="U29" s="33"/>
      <c r="V29" s="22"/>
      <c r="W29" s="22"/>
    </row>
    <row r="30" spans="1:23" s="22" customFormat="1" x14ac:dyDescent="0.2">
      <c r="A30" s="72"/>
      <c r="B30" s="59" t="s">
        <v>133</v>
      </c>
      <c r="C30" s="61" t="s">
        <v>132</v>
      </c>
      <c r="D30" s="61" t="s">
        <v>143</v>
      </c>
      <c r="E30" s="61" t="s">
        <v>87</v>
      </c>
      <c r="F30" s="62" t="s">
        <v>131</v>
      </c>
      <c r="G30" s="57">
        <v>126397</v>
      </c>
      <c r="H30" s="57">
        <f t="shared" si="0"/>
        <v>132738</v>
      </c>
      <c r="I30" s="57">
        <f t="shared" si="1"/>
        <v>140022</v>
      </c>
      <c r="J30" s="73"/>
      <c r="K30" s="58">
        <f t="shared" si="2"/>
        <v>140022</v>
      </c>
      <c r="M30" s="47"/>
      <c r="N30" s="47"/>
      <c r="O30" s="47"/>
      <c r="P30" s="45" t="s">
        <v>161</v>
      </c>
      <c r="Q30" s="45" t="s">
        <v>161</v>
      </c>
      <c r="R30" s="45" t="s">
        <v>161</v>
      </c>
      <c r="S30" s="45" t="s">
        <v>161</v>
      </c>
      <c r="T30" s="45" t="s">
        <v>161</v>
      </c>
      <c r="U30" s="33"/>
    </row>
    <row r="31" spans="1:23" s="22" customFormat="1" x14ac:dyDescent="0.2">
      <c r="A31" s="72"/>
      <c r="B31" s="59" t="s">
        <v>133</v>
      </c>
      <c r="C31" s="61">
        <v>118</v>
      </c>
      <c r="D31" s="61" t="s">
        <v>144</v>
      </c>
      <c r="E31" s="61" t="s">
        <v>87</v>
      </c>
      <c r="F31" s="62" t="s">
        <v>134</v>
      </c>
      <c r="G31" s="57">
        <v>274777</v>
      </c>
      <c r="H31" s="57">
        <f t="shared" si="0"/>
        <v>288562</v>
      </c>
      <c r="I31" s="57">
        <f t="shared" si="1"/>
        <v>304397</v>
      </c>
      <c r="J31" s="73"/>
      <c r="K31" s="58">
        <f t="shared" si="2"/>
        <v>304397</v>
      </c>
      <c r="M31" s="47"/>
      <c r="N31" s="47"/>
      <c r="O31" s="47"/>
      <c r="P31" s="45" t="s">
        <v>161</v>
      </c>
      <c r="Q31" s="45" t="s">
        <v>161</v>
      </c>
      <c r="R31" s="45" t="s">
        <v>161</v>
      </c>
      <c r="S31" s="45" t="s">
        <v>161</v>
      </c>
      <c r="T31" s="45" t="s">
        <v>161</v>
      </c>
      <c r="U31" s="33"/>
    </row>
    <row r="32" spans="1:23" s="22" customFormat="1" x14ac:dyDescent="0.2">
      <c r="A32" s="72"/>
      <c r="B32" s="59" t="s">
        <v>133</v>
      </c>
      <c r="C32" s="61">
        <v>118</v>
      </c>
      <c r="D32" s="61" t="s">
        <v>144</v>
      </c>
      <c r="E32" s="61" t="s">
        <v>87</v>
      </c>
      <c r="F32" s="62" t="s">
        <v>131</v>
      </c>
      <c r="G32" s="57">
        <v>236307</v>
      </c>
      <c r="H32" s="57">
        <f t="shared" si="0"/>
        <v>248162</v>
      </c>
      <c r="I32" s="57">
        <f t="shared" si="1"/>
        <v>261780</v>
      </c>
      <c r="J32" s="73"/>
      <c r="K32" s="58">
        <f t="shared" si="2"/>
        <v>261780</v>
      </c>
      <c r="M32" s="47"/>
      <c r="N32" s="47"/>
      <c r="O32" s="47"/>
      <c r="P32" s="45" t="s">
        <v>161</v>
      </c>
      <c r="Q32" s="45" t="s">
        <v>161</v>
      </c>
      <c r="R32" s="45" t="s">
        <v>161</v>
      </c>
      <c r="S32" s="45" t="s">
        <v>161</v>
      </c>
      <c r="T32" s="45" t="s">
        <v>161</v>
      </c>
      <c r="U32" s="33"/>
    </row>
    <row r="33" spans="1:23" s="22" customFormat="1" x14ac:dyDescent="0.2">
      <c r="A33" s="72"/>
      <c r="B33" s="59" t="s">
        <v>133</v>
      </c>
      <c r="C33" s="61" t="s">
        <v>135</v>
      </c>
      <c r="D33" s="61" t="s">
        <v>143</v>
      </c>
      <c r="E33" s="61" t="s">
        <v>87</v>
      </c>
      <c r="F33" s="62" t="s">
        <v>136</v>
      </c>
      <c r="G33" s="57">
        <v>261062</v>
      </c>
      <c r="H33" s="57">
        <f t="shared" si="0"/>
        <v>274159</v>
      </c>
      <c r="I33" s="57">
        <f t="shared" si="1"/>
        <v>289203</v>
      </c>
      <c r="J33" s="73"/>
      <c r="K33" s="58">
        <f t="shared" si="2"/>
        <v>289203</v>
      </c>
      <c r="M33" s="47"/>
      <c r="N33" s="47"/>
      <c r="O33" s="47"/>
      <c r="P33" s="45" t="s">
        <v>161</v>
      </c>
      <c r="Q33" s="45" t="s">
        <v>161</v>
      </c>
      <c r="R33" s="45" t="s">
        <v>161</v>
      </c>
      <c r="S33" s="45" t="s">
        <v>161</v>
      </c>
      <c r="T33" s="45" t="s">
        <v>161</v>
      </c>
      <c r="U33" s="33"/>
    </row>
    <row r="34" spans="1:23" s="22" customFormat="1" x14ac:dyDescent="0.2">
      <c r="A34" s="72"/>
      <c r="B34" s="59" t="s">
        <v>133</v>
      </c>
      <c r="C34" s="61">
        <v>107</v>
      </c>
      <c r="D34" s="61" t="s">
        <v>143</v>
      </c>
      <c r="E34" s="61" t="s">
        <v>87</v>
      </c>
      <c r="F34" s="62" t="s">
        <v>137</v>
      </c>
      <c r="G34" s="57">
        <v>261062</v>
      </c>
      <c r="H34" s="57">
        <f t="shared" si="0"/>
        <v>274159</v>
      </c>
      <c r="I34" s="57">
        <f t="shared" si="1"/>
        <v>289203</v>
      </c>
      <c r="J34" s="73"/>
      <c r="K34" s="58">
        <f t="shared" si="2"/>
        <v>289203</v>
      </c>
      <c r="M34" s="47"/>
      <c r="N34" s="47"/>
      <c r="O34" s="47"/>
      <c r="P34" s="45" t="s">
        <v>161</v>
      </c>
      <c r="Q34" s="45" t="s">
        <v>161</v>
      </c>
      <c r="R34" s="45" t="s">
        <v>161</v>
      </c>
      <c r="S34" s="45" t="s">
        <v>161</v>
      </c>
      <c r="T34" s="45" t="s">
        <v>161</v>
      </c>
      <c r="U34" s="33"/>
    </row>
    <row r="35" spans="1:23" s="22" customFormat="1" x14ac:dyDescent="0.2">
      <c r="A35" s="72"/>
      <c r="B35" s="59" t="s">
        <v>133</v>
      </c>
      <c r="C35" s="61">
        <v>109</v>
      </c>
      <c r="D35" s="61" t="s">
        <v>143</v>
      </c>
      <c r="E35" s="61" t="s">
        <v>87</v>
      </c>
      <c r="F35" s="62" t="s">
        <v>60</v>
      </c>
      <c r="G35" s="63">
        <v>306396</v>
      </c>
      <c r="H35" s="57">
        <f t="shared" si="0"/>
        <v>321768</v>
      </c>
      <c r="I35" s="57">
        <f t="shared" si="1"/>
        <v>339425</v>
      </c>
      <c r="J35" s="73"/>
      <c r="K35" s="58">
        <f t="shared" si="2"/>
        <v>339425</v>
      </c>
      <c r="M35" s="47"/>
      <c r="N35" s="47"/>
      <c r="O35" s="47"/>
      <c r="P35" s="45" t="s">
        <v>161</v>
      </c>
      <c r="Q35" s="45" t="s">
        <v>161</v>
      </c>
      <c r="R35" s="45" t="s">
        <v>161</v>
      </c>
      <c r="S35" s="45" t="s">
        <v>161</v>
      </c>
      <c r="T35" s="45" t="s">
        <v>161</v>
      </c>
      <c r="U35" s="33"/>
    </row>
    <row r="36" spans="1:23" s="22" customFormat="1" x14ac:dyDescent="0.2">
      <c r="A36" s="72"/>
      <c r="B36" s="59" t="s">
        <v>133</v>
      </c>
      <c r="C36" s="61">
        <v>113</v>
      </c>
      <c r="D36" s="61" t="s">
        <v>143</v>
      </c>
      <c r="E36" s="61" t="s">
        <v>87</v>
      </c>
      <c r="F36" s="62" t="s">
        <v>60</v>
      </c>
      <c r="G36" s="63">
        <v>118258</v>
      </c>
      <c r="H36" s="57">
        <f t="shared" si="0"/>
        <v>124191</v>
      </c>
      <c r="I36" s="57">
        <f t="shared" si="1"/>
        <v>131006</v>
      </c>
      <c r="J36" s="73"/>
      <c r="K36" s="58">
        <f t="shared" si="2"/>
        <v>131006</v>
      </c>
      <c r="M36" s="47"/>
      <c r="N36" s="47"/>
      <c r="O36" s="47"/>
      <c r="P36" s="45" t="s">
        <v>161</v>
      </c>
      <c r="Q36" s="45" t="s">
        <v>161</v>
      </c>
      <c r="R36" s="45" t="s">
        <v>161</v>
      </c>
      <c r="S36" s="45" t="s">
        <v>161</v>
      </c>
      <c r="T36" s="45" t="s">
        <v>161</v>
      </c>
      <c r="U36" s="33"/>
    </row>
    <row r="37" spans="1:23" s="22" customFormat="1" x14ac:dyDescent="0.2">
      <c r="A37" s="72"/>
      <c r="B37" s="59" t="s">
        <v>133</v>
      </c>
      <c r="C37" s="61">
        <v>115</v>
      </c>
      <c r="D37" s="61" t="s">
        <v>143</v>
      </c>
      <c r="E37" s="61" t="s">
        <v>87</v>
      </c>
      <c r="F37" s="62" t="s">
        <v>60</v>
      </c>
      <c r="G37" s="63">
        <v>139759</v>
      </c>
      <c r="H37" s="57">
        <f t="shared" si="0"/>
        <v>146771</v>
      </c>
      <c r="I37" s="57">
        <f t="shared" si="1"/>
        <v>154825</v>
      </c>
      <c r="J37" s="73"/>
      <c r="K37" s="58">
        <f t="shared" si="2"/>
        <v>154825</v>
      </c>
      <c r="M37" s="47"/>
      <c r="N37" s="47"/>
      <c r="O37" s="47"/>
      <c r="P37" s="45" t="s">
        <v>161</v>
      </c>
      <c r="Q37" s="45" t="s">
        <v>161</v>
      </c>
      <c r="R37" s="45" t="s">
        <v>161</v>
      </c>
      <c r="S37" s="45" t="s">
        <v>161</v>
      </c>
      <c r="T37" s="45" t="s">
        <v>161</v>
      </c>
      <c r="U37" s="33"/>
    </row>
    <row r="38" spans="1:23" s="22" customFormat="1" x14ac:dyDescent="0.2">
      <c r="A38" s="72"/>
      <c r="B38" s="59" t="s">
        <v>133</v>
      </c>
      <c r="C38" s="61">
        <v>97</v>
      </c>
      <c r="D38" s="61" t="s">
        <v>143</v>
      </c>
      <c r="E38" s="61" t="s">
        <v>87</v>
      </c>
      <c r="F38" s="62" t="s">
        <v>60</v>
      </c>
      <c r="G38" s="63">
        <v>202332</v>
      </c>
      <c r="H38" s="57">
        <f t="shared" si="0"/>
        <v>212483</v>
      </c>
      <c r="I38" s="57">
        <f t="shared" si="1"/>
        <v>224143</v>
      </c>
      <c r="J38" s="73"/>
      <c r="K38" s="58">
        <f t="shared" si="2"/>
        <v>224143</v>
      </c>
      <c r="M38" s="47"/>
      <c r="N38" s="47"/>
      <c r="O38" s="47"/>
      <c r="P38" s="45" t="s">
        <v>161</v>
      </c>
      <c r="Q38" s="45" t="s">
        <v>161</v>
      </c>
      <c r="R38" s="45" t="s">
        <v>161</v>
      </c>
      <c r="S38" s="45" t="s">
        <v>161</v>
      </c>
      <c r="T38" s="45" t="s">
        <v>161</v>
      </c>
      <c r="U38" s="33"/>
    </row>
    <row r="39" spans="1:23" s="22" customFormat="1" x14ac:dyDescent="0.2">
      <c r="A39" s="72"/>
      <c r="B39" s="59" t="s">
        <v>133</v>
      </c>
      <c r="C39" s="61">
        <v>99</v>
      </c>
      <c r="D39" s="61" t="s">
        <v>143</v>
      </c>
      <c r="E39" s="61" t="s">
        <v>87</v>
      </c>
      <c r="F39" s="62" t="s">
        <v>60</v>
      </c>
      <c r="G39" s="63">
        <v>141632</v>
      </c>
      <c r="H39" s="57">
        <f t="shared" si="0"/>
        <v>148738</v>
      </c>
      <c r="I39" s="57">
        <f t="shared" si="1"/>
        <v>156900</v>
      </c>
      <c r="J39" s="73"/>
      <c r="K39" s="58">
        <f t="shared" si="2"/>
        <v>156900</v>
      </c>
      <c r="M39" s="47"/>
      <c r="N39" s="47"/>
      <c r="O39" s="47"/>
      <c r="P39" s="45" t="s">
        <v>161</v>
      </c>
      <c r="Q39" s="45" t="s">
        <v>161</v>
      </c>
      <c r="R39" s="45" t="s">
        <v>161</v>
      </c>
      <c r="S39" s="45" t="s">
        <v>161</v>
      </c>
      <c r="T39" s="45" t="s">
        <v>161</v>
      </c>
      <c r="U39" s="33"/>
    </row>
    <row r="40" spans="1:23" s="21" customFormat="1" x14ac:dyDescent="0.2">
      <c r="A40" s="54" t="s">
        <v>14</v>
      </c>
      <c r="B40" s="54" t="s">
        <v>124</v>
      </c>
      <c r="C40" s="65">
        <v>21</v>
      </c>
      <c r="D40" s="65" t="s">
        <v>97</v>
      </c>
      <c r="E40" s="65" t="s">
        <v>87</v>
      </c>
      <c r="F40" s="51" t="s">
        <v>181</v>
      </c>
      <c r="G40" s="57">
        <v>899206</v>
      </c>
      <c r="H40" s="57">
        <f t="shared" si="0"/>
        <v>944319</v>
      </c>
      <c r="I40" s="57">
        <f t="shared" si="1"/>
        <v>996138</v>
      </c>
      <c r="J40" s="58">
        <v>74256</v>
      </c>
      <c r="K40" s="58">
        <f t="shared" si="2"/>
        <v>1070394</v>
      </c>
      <c r="L40" s="4"/>
      <c r="M40" s="47"/>
      <c r="N40" s="47" t="s">
        <v>161</v>
      </c>
      <c r="O40" s="47" t="s">
        <v>161</v>
      </c>
      <c r="P40" s="45" t="s">
        <v>161</v>
      </c>
      <c r="Q40" s="45" t="s">
        <v>161</v>
      </c>
      <c r="R40" s="45" t="s">
        <v>161</v>
      </c>
      <c r="S40" s="45" t="s">
        <v>161</v>
      </c>
      <c r="T40" s="45" t="s">
        <v>161</v>
      </c>
      <c r="U40" s="33"/>
      <c r="V40" s="4"/>
      <c r="W40" s="4"/>
    </row>
    <row r="41" spans="1:23" s="4" customFormat="1" x14ac:dyDescent="0.2">
      <c r="A41" s="54" t="s">
        <v>75</v>
      </c>
      <c r="B41" s="54" t="s">
        <v>51</v>
      </c>
      <c r="C41" s="55">
        <v>6</v>
      </c>
      <c r="D41" s="55" t="s">
        <v>96</v>
      </c>
      <c r="E41" s="55" t="s">
        <v>87</v>
      </c>
      <c r="F41" s="56" t="s">
        <v>60</v>
      </c>
      <c r="G41" s="57">
        <v>532814</v>
      </c>
      <c r="H41" s="57">
        <f t="shared" si="0"/>
        <v>559545</v>
      </c>
      <c r="I41" s="57">
        <f t="shared" si="1"/>
        <v>590250</v>
      </c>
      <c r="J41" s="67"/>
      <c r="K41" s="58">
        <f t="shared" si="2"/>
        <v>590250</v>
      </c>
      <c r="M41" s="47"/>
      <c r="N41" s="47"/>
      <c r="O41" s="47"/>
      <c r="P41" s="45" t="s">
        <v>161</v>
      </c>
      <c r="Q41" s="45" t="s">
        <v>161</v>
      </c>
      <c r="R41" s="45" t="s">
        <v>161</v>
      </c>
      <c r="S41" s="45" t="s">
        <v>161</v>
      </c>
      <c r="T41" s="45" t="s">
        <v>161</v>
      </c>
      <c r="U41" s="33"/>
    </row>
    <row r="42" spans="1:23" s="4" customFormat="1" x14ac:dyDescent="0.2">
      <c r="A42" s="54" t="s">
        <v>5</v>
      </c>
      <c r="B42" s="54" t="s">
        <v>43</v>
      </c>
      <c r="C42" s="55">
        <v>36</v>
      </c>
      <c r="D42" s="55" t="s">
        <v>113</v>
      </c>
      <c r="E42" s="65" t="s">
        <v>87</v>
      </c>
      <c r="F42" s="56" t="s">
        <v>24</v>
      </c>
      <c r="G42" s="57">
        <v>99050</v>
      </c>
      <c r="H42" s="57">
        <f t="shared" si="0"/>
        <v>104019</v>
      </c>
      <c r="I42" s="57">
        <f t="shared" si="1"/>
        <v>109727</v>
      </c>
      <c r="J42" s="67"/>
      <c r="K42" s="58">
        <f t="shared" si="2"/>
        <v>109727</v>
      </c>
      <c r="M42" s="47"/>
      <c r="N42" s="47" t="s">
        <v>161</v>
      </c>
      <c r="O42" s="47" t="s">
        <v>162</v>
      </c>
      <c r="P42" s="45" t="s">
        <v>161</v>
      </c>
      <c r="Q42" s="45" t="s">
        <v>161</v>
      </c>
      <c r="R42" s="45" t="s">
        <v>161</v>
      </c>
      <c r="S42" s="45" t="s">
        <v>161</v>
      </c>
      <c r="T42" s="45" t="s">
        <v>161</v>
      </c>
      <c r="U42" s="33"/>
    </row>
    <row r="43" spans="1:23" s="4" customFormat="1" x14ac:dyDescent="0.2">
      <c r="A43" s="54" t="s">
        <v>5</v>
      </c>
      <c r="B43" s="54" t="s">
        <v>43</v>
      </c>
      <c r="C43" s="55">
        <v>34</v>
      </c>
      <c r="D43" s="55" t="s">
        <v>113</v>
      </c>
      <c r="E43" s="65" t="s">
        <v>87</v>
      </c>
      <c r="F43" s="56" t="s">
        <v>25</v>
      </c>
      <c r="G43" s="57">
        <v>987449</v>
      </c>
      <c r="H43" s="57">
        <f t="shared" si="0"/>
        <v>1036989</v>
      </c>
      <c r="I43" s="57">
        <f t="shared" si="1"/>
        <v>1093893</v>
      </c>
      <c r="J43" s="67">
        <v>88504</v>
      </c>
      <c r="K43" s="58">
        <f t="shared" si="2"/>
        <v>1182397</v>
      </c>
      <c r="M43" s="47" t="s">
        <v>170</v>
      </c>
      <c r="N43" s="47" t="s">
        <v>161</v>
      </c>
      <c r="O43" s="47" t="s">
        <v>162</v>
      </c>
      <c r="P43" s="45" t="s">
        <v>161</v>
      </c>
      <c r="Q43" s="45" t="s">
        <v>162</v>
      </c>
      <c r="R43" s="45" t="s">
        <v>162</v>
      </c>
      <c r="S43" s="45" t="s">
        <v>161</v>
      </c>
      <c r="T43" s="45" t="s">
        <v>162</v>
      </c>
      <c r="U43" s="33"/>
    </row>
    <row r="44" spans="1:23" s="4" customFormat="1" x14ac:dyDescent="0.2">
      <c r="A44" s="54" t="s">
        <v>12</v>
      </c>
      <c r="B44" s="54" t="s">
        <v>45</v>
      </c>
      <c r="C44" s="55"/>
      <c r="D44" s="55" t="s">
        <v>94</v>
      </c>
      <c r="E44" s="55" t="s">
        <v>87</v>
      </c>
      <c r="F44" s="56" t="s">
        <v>44</v>
      </c>
      <c r="G44" s="57">
        <v>385392</v>
      </c>
      <c r="H44" s="57">
        <f t="shared" si="0"/>
        <v>404727</v>
      </c>
      <c r="I44" s="57">
        <f t="shared" si="1"/>
        <v>426936</v>
      </c>
      <c r="J44" s="67"/>
      <c r="K44" s="58">
        <f t="shared" si="2"/>
        <v>426936</v>
      </c>
      <c r="M44" s="47"/>
      <c r="N44" s="47" t="s">
        <v>161</v>
      </c>
      <c r="O44" s="47" t="s">
        <v>161</v>
      </c>
      <c r="P44" s="45" t="s">
        <v>161</v>
      </c>
      <c r="Q44" s="45" t="s">
        <v>161</v>
      </c>
      <c r="R44" s="45" t="s">
        <v>161</v>
      </c>
      <c r="S44" s="45" t="s">
        <v>161</v>
      </c>
      <c r="T44" s="45" t="s">
        <v>161</v>
      </c>
      <c r="U44" s="33"/>
    </row>
    <row r="45" spans="1:23" s="4" customFormat="1" x14ac:dyDescent="0.2">
      <c r="A45" s="54" t="s">
        <v>3</v>
      </c>
      <c r="B45" s="54" t="s">
        <v>33</v>
      </c>
      <c r="C45" s="65">
        <v>1</v>
      </c>
      <c r="D45" s="65" t="s">
        <v>88</v>
      </c>
      <c r="E45" s="65" t="s">
        <v>87</v>
      </c>
      <c r="F45" s="56" t="s">
        <v>22</v>
      </c>
      <c r="G45" s="57">
        <v>12618372</v>
      </c>
      <c r="H45" s="57">
        <f t="shared" si="0"/>
        <v>13251429</v>
      </c>
      <c r="I45" s="57">
        <f t="shared" si="1"/>
        <v>13978589</v>
      </c>
      <c r="J45" s="58">
        <v>2491840</v>
      </c>
      <c r="K45" s="58">
        <f t="shared" si="2"/>
        <v>16470429</v>
      </c>
      <c r="M45" s="47"/>
      <c r="N45" s="47" t="s">
        <v>161</v>
      </c>
      <c r="O45" s="47" t="s">
        <v>162</v>
      </c>
      <c r="P45" s="45" t="s">
        <v>161</v>
      </c>
      <c r="Q45" s="45" t="s">
        <v>168</v>
      </c>
      <c r="R45" s="45" t="s">
        <v>162</v>
      </c>
      <c r="S45" s="45" t="s">
        <v>161</v>
      </c>
      <c r="T45" s="45" t="s">
        <v>161</v>
      </c>
      <c r="U45" s="33"/>
    </row>
    <row r="46" spans="1:23" s="4" customFormat="1" x14ac:dyDescent="0.2">
      <c r="A46" s="54" t="s">
        <v>4</v>
      </c>
      <c r="B46" s="54" t="s">
        <v>39</v>
      </c>
      <c r="C46" s="60">
        <v>52</v>
      </c>
      <c r="D46" s="55" t="s">
        <v>112</v>
      </c>
      <c r="E46" s="65" t="s">
        <v>87</v>
      </c>
      <c r="F46" s="56" t="s">
        <v>23</v>
      </c>
      <c r="G46" s="57">
        <v>1143155</v>
      </c>
      <c r="H46" s="57">
        <f t="shared" si="0"/>
        <v>1200507</v>
      </c>
      <c r="I46" s="57">
        <f t="shared" si="1"/>
        <v>1266384</v>
      </c>
      <c r="J46" s="67">
        <v>342056</v>
      </c>
      <c r="K46" s="58">
        <f t="shared" si="2"/>
        <v>1608440</v>
      </c>
      <c r="M46" s="47"/>
      <c r="N46" s="47" t="s">
        <v>161</v>
      </c>
      <c r="O46" s="47" t="s">
        <v>162</v>
      </c>
      <c r="P46" s="45" t="s">
        <v>161</v>
      </c>
      <c r="Q46" s="45" t="s">
        <v>162</v>
      </c>
      <c r="R46" s="45" t="s">
        <v>162</v>
      </c>
      <c r="S46" s="45" t="s">
        <v>161</v>
      </c>
      <c r="T46" s="45" t="s">
        <v>161</v>
      </c>
      <c r="U46" s="33"/>
    </row>
    <row r="47" spans="1:23" s="4" customFormat="1" x14ac:dyDescent="0.2">
      <c r="A47" s="54" t="s">
        <v>72</v>
      </c>
      <c r="B47" s="54" t="s">
        <v>36</v>
      </c>
      <c r="C47" s="55" t="s">
        <v>65</v>
      </c>
      <c r="D47" s="55" t="s">
        <v>92</v>
      </c>
      <c r="E47" s="55" t="s">
        <v>87</v>
      </c>
      <c r="F47" s="56" t="s">
        <v>35</v>
      </c>
      <c r="G47" s="57">
        <v>1050065</v>
      </c>
      <c r="H47" s="57">
        <f t="shared" si="0"/>
        <v>1102746</v>
      </c>
      <c r="I47" s="57">
        <f t="shared" si="1"/>
        <v>1163258</v>
      </c>
      <c r="J47" s="67"/>
      <c r="K47" s="58">
        <f t="shared" si="2"/>
        <v>1163258</v>
      </c>
      <c r="M47" s="47" t="s">
        <v>164</v>
      </c>
      <c r="N47" s="47" t="s">
        <v>161</v>
      </c>
      <c r="O47" s="47" t="s">
        <v>162</v>
      </c>
      <c r="P47" s="45" t="s">
        <v>161</v>
      </c>
      <c r="Q47" s="45" t="s">
        <v>161</v>
      </c>
      <c r="R47" s="45" t="s">
        <v>161</v>
      </c>
      <c r="S47" s="45" t="s">
        <v>161</v>
      </c>
      <c r="T47" s="45" t="s">
        <v>162</v>
      </c>
      <c r="U47" s="33"/>
    </row>
    <row r="48" spans="1:23" s="4" customFormat="1" ht="38.25" x14ac:dyDescent="0.2">
      <c r="A48" s="74" t="s">
        <v>73</v>
      </c>
      <c r="B48" s="74" t="s">
        <v>36</v>
      </c>
      <c r="C48" s="75">
        <v>9</v>
      </c>
      <c r="D48" s="75" t="s">
        <v>92</v>
      </c>
      <c r="E48" s="75" t="s">
        <v>87</v>
      </c>
      <c r="F48" s="76" t="s">
        <v>80</v>
      </c>
      <c r="G48" s="57">
        <v>185094</v>
      </c>
      <c r="H48" s="57">
        <f t="shared" si="0"/>
        <v>194380</v>
      </c>
      <c r="I48" s="57">
        <f t="shared" si="1"/>
        <v>205046</v>
      </c>
      <c r="J48" s="77"/>
      <c r="K48" s="58">
        <f t="shared" si="2"/>
        <v>205046</v>
      </c>
      <c r="L48" s="17"/>
      <c r="M48" s="47"/>
      <c r="N48" s="47" t="s">
        <v>161</v>
      </c>
      <c r="O48" s="47" t="s">
        <v>162</v>
      </c>
      <c r="P48" s="45" t="s">
        <v>161</v>
      </c>
      <c r="Q48" s="45" t="s">
        <v>161</v>
      </c>
      <c r="R48" s="45" t="s">
        <v>161</v>
      </c>
      <c r="S48" s="45" t="s">
        <v>161</v>
      </c>
      <c r="T48" s="45" t="s">
        <v>161</v>
      </c>
      <c r="U48" s="33"/>
      <c r="V48" s="17"/>
      <c r="W48" s="17"/>
    </row>
    <row r="49" spans="1:23" s="4" customFormat="1" x14ac:dyDescent="0.2">
      <c r="A49" s="54" t="s">
        <v>8</v>
      </c>
      <c r="B49" s="54" t="s">
        <v>36</v>
      </c>
      <c r="C49" s="55">
        <v>21</v>
      </c>
      <c r="D49" s="75" t="s">
        <v>92</v>
      </c>
      <c r="E49" s="75" t="s">
        <v>87</v>
      </c>
      <c r="F49" s="70" t="s">
        <v>61</v>
      </c>
      <c r="G49" s="57">
        <v>382085</v>
      </c>
      <c r="H49" s="57">
        <f t="shared" si="0"/>
        <v>401254</v>
      </c>
      <c r="I49" s="57">
        <f t="shared" si="1"/>
        <v>423272</v>
      </c>
      <c r="J49" s="67"/>
      <c r="K49" s="58">
        <f t="shared" si="2"/>
        <v>423272</v>
      </c>
      <c r="M49" s="47"/>
      <c r="N49" s="47" t="s">
        <v>161</v>
      </c>
      <c r="O49" s="47" t="s">
        <v>162</v>
      </c>
      <c r="P49" s="45" t="s">
        <v>161</v>
      </c>
      <c r="Q49" s="45" t="s">
        <v>161</v>
      </c>
      <c r="R49" s="45" t="s">
        <v>161</v>
      </c>
      <c r="S49" s="45" t="s">
        <v>161</v>
      </c>
      <c r="T49" s="45" t="s">
        <v>161</v>
      </c>
      <c r="U49" s="33"/>
    </row>
    <row r="50" spans="1:23" s="4" customFormat="1" x14ac:dyDescent="0.2">
      <c r="A50" s="54" t="s">
        <v>2</v>
      </c>
      <c r="B50" s="54" t="s">
        <v>32</v>
      </c>
      <c r="C50" s="65">
        <v>106</v>
      </c>
      <c r="D50" s="55" t="s">
        <v>111</v>
      </c>
      <c r="E50" s="65" t="s">
        <v>87</v>
      </c>
      <c r="F50" s="56" t="s">
        <v>58</v>
      </c>
      <c r="G50" s="57">
        <v>277061</v>
      </c>
      <c r="H50" s="57">
        <f t="shared" si="0"/>
        <v>290961</v>
      </c>
      <c r="I50" s="57">
        <f t="shared" si="1"/>
        <v>306927</v>
      </c>
      <c r="J50" s="58"/>
      <c r="K50" s="58">
        <f t="shared" si="2"/>
        <v>306927</v>
      </c>
      <c r="M50" s="47"/>
      <c r="N50" s="47"/>
      <c r="O50" s="47"/>
      <c r="P50" s="45" t="s">
        <v>167</v>
      </c>
      <c r="Q50" s="45" t="s">
        <v>161</v>
      </c>
      <c r="R50" s="45" t="s">
        <v>161</v>
      </c>
      <c r="S50" s="45" t="s">
        <v>161</v>
      </c>
      <c r="T50" s="45" t="s">
        <v>161</v>
      </c>
      <c r="U50" s="33"/>
    </row>
    <row r="51" spans="1:23" s="4" customFormat="1" x14ac:dyDescent="0.2">
      <c r="A51" s="54" t="s">
        <v>2</v>
      </c>
      <c r="B51" s="54" t="s">
        <v>31</v>
      </c>
      <c r="C51" s="55">
        <v>104</v>
      </c>
      <c r="D51" s="55" t="s">
        <v>111</v>
      </c>
      <c r="E51" s="65" t="s">
        <v>87</v>
      </c>
      <c r="F51" s="56" t="s">
        <v>58</v>
      </c>
      <c r="G51" s="57">
        <v>346328</v>
      </c>
      <c r="H51" s="57">
        <f t="shared" si="0"/>
        <v>363703</v>
      </c>
      <c r="I51" s="57">
        <f t="shared" si="1"/>
        <v>383661</v>
      </c>
      <c r="J51" s="67"/>
      <c r="K51" s="58">
        <f t="shared" si="2"/>
        <v>383661</v>
      </c>
      <c r="M51" s="47"/>
      <c r="N51" s="47"/>
      <c r="O51" s="47"/>
      <c r="P51" s="45" t="s">
        <v>167</v>
      </c>
      <c r="Q51" s="45" t="s">
        <v>161</v>
      </c>
      <c r="R51" s="45" t="s">
        <v>161</v>
      </c>
      <c r="S51" s="45" t="s">
        <v>161</v>
      </c>
      <c r="T51" s="45" t="s">
        <v>161</v>
      </c>
      <c r="U51" s="33"/>
    </row>
    <row r="52" spans="1:23" s="4" customFormat="1" x14ac:dyDescent="0.2">
      <c r="A52" s="54" t="s">
        <v>17</v>
      </c>
      <c r="B52" s="54" t="s">
        <v>54</v>
      </c>
      <c r="C52" s="78" t="s">
        <v>81</v>
      </c>
      <c r="D52" s="78" t="s">
        <v>99</v>
      </c>
      <c r="E52" s="78" t="s">
        <v>87</v>
      </c>
      <c r="F52" s="56" t="s">
        <v>29</v>
      </c>
      <c r="G52" s="57">
        <v>6377619</v>
      </c>
      <c r="H52" s="57">
        <f t="shared" si="0"/>
        <v>6697581</v>
      </c>
      <c r="I52" s="57">
        <f t="shared" si="1"/>
        <v>7065105</v>
      </c>
      <c r="J52" s="67">
        <v>614000</v>
      </c>
      <c r="K52" s="58">
        <f t="shared" si="2"/>
        <v>7679105</v>
      </c>
      <c r="M52" s="47"/>
      <c r="N52" s="47" t="s">
        <v>161</v>
      </c>
      <c r="O52" s="47" t="s">
        <v>165</v>
      </c>
      <c r="P52" s="45" t="s">
        <v>161</v>
      </c>
      <c r="Q52" s="45" t="s">
        <v>162</v>
      </c>
      <c r="R52" s="45" t="s">
        <v>162</v>
      </c>
      <c r="S52" s="45" t="s">
        <v>161</v>
      </c>
      <c r="T52" s="45" t="s">
        <v>161</v>
      </c>
      <c r="U52" s="33"/>
    </row>
    <row r="53" spans="1:23" s="4" customFormat="1" x14ac:dyDescent="0.2">
      <c r="A53" s="54" t="s">
        <v>17</v>
      </c>
      <c r="B53" s="54" t="s">
        <v>53</v>
      </c>
      <c r="C53" s="55">
        <v>75</v>
      </c>
      <c r="D53" s="55" t="s">
        <v>100</v>
      </c>
      <c r="E53" s="55" t="s">
        <v>87</v>
      </c>
      <c r="F53" s="56" t="s">
        <v>29</v>
      </c>
      <c r="G53" s="57">
        <v>4363228</v>
      </c>
      <c r="H53" s="57">
        <f t="shared" si="0"/>
        <v>4582129</v>
      </c>
      <c r="I53" s="57">
        <f t="shared" si="1"/>
        <v>4833569</v>
      </c>
      <c r="J53" s="67">
        <v>455000</v>
      </c>
      <c r="K53" s="58">
        <f t="shared" si="2"/>
        <v>5288569</v>
      </c>
      <c r="M53" s="47"/>
      <c r="N53" s="47" t="s">
        <v>161</v>
      </c>
      <c r="O53" s="47" t="s">
        <v>165</v>
      </c>
      <c r="P53" s="45" t="s">
        <v>161</v>
      </c>
      <c r="Q53" s="45" t="s">
        <v>162</v>
      </c>
      <c r="R53" s="45" t="s">
        <v>162</v>
      </c>
      <c r="S53" s="45" t="s">
        <v>161</v>
      </c>
      <c r="T53" s="45" t="s">
        <v>161</v>
      </c>
      <c r="U53" s="33"/>
    </row>
    <row r="54" spans="1:23" s="4" customFormat="1" x14ac:dyDescent="0.2">
      <c r="A54" s="54" t="s">
        <v>11</v>
      </c>
      <c r="B54" s="54" t="s">
        <v>46</v>
      </c>
      <c r="C54" s="55">
        <v>6</v>
      </c>
      <c r="D54" s="55" t="s">
        <v>114</v>
      </c>
      <c r="E54" s="75" t="s">
        <v>87</v>
      </c>
      <c r="F54" s="56" t="s">
        <v>47</v>
      </c>
      <c r="G54" s="57">
        <v>373064</v>
      </c>
      <c r="H54" s="57">
        <f t="shared" si="0"/>
        <v>391780</v>
      </c>
      <c r="I54" s="57">
        <f t="shared" si="1"/>
        <v>413279</v>
      </c>
      <c r="J54" s="67"/>
      <c r="K54" s="58">
        <f t="shared" si="2"/>
        <v>413279</v>
      </c>
      <c r="M54" s="47"/>
      <c r="N54" s="47" t="s">
        <v>161</v>
      </c>
      <c r="O54" s="47" t="s">
        <v>162</v>
      </c>
      <c r="P54" s="45" t="s">
        <v>161</v>
      </c>
      <c r="Q54" s="45" t="s">
        <v>161</v>
      </c>
      <c r="R54" s="45" t="s">
        <v>161</v>
      </c>
      <c r="S54" s="45" t="s">
        <v>161</v>
      </c>
      <c r="T54" s="45" t="s">
        <v>161</v>
      </c>
      <c r="U54" s="33"/>
    </row>
    <row r="55" spans="1:23" s="22" customFormat="1" x14ac:dyDescent="0.2">
      <c r="A55" s="72"/>
      <c r="B55" s="59" t="s">
        <v>145</v>
      </c>
      <c r="C55" s="61"/>
      <c r="D55" s="61"/>
      <c r="E55" s="61"/>
      <c r="F55" s="79"/>
      <c r="G55" s="63">
        <v>50000</v>
      </c>
      <c r="H55" s="63">
        <f>ROUND(G55/151.5*154.9,0)</f>
        <v>51122</v>
      </c>
      <c r="I55" s="57">
        <f t="shared" si="1"/>
        <v>53927</v>
      </c>
      <c r="J55" s="73"/>
      <c r="K55" s="58">
        <f t="shared" si="2"/>
        <v>53927</v>
      </c>
      <c r="M55" s="47"/>
      <c r="N55" s="47"/>
      <c r="O55" s="47"/>
      <c r="P55" s="45" t="s">
        <v>161</v>
      </c>
      <c r="Q55" s="45" t="s">
        <v>161</v>
      </c>
      <c r="R55" s="45" t="s">
        <v>161</v>
      </c>
      <c r="S55" s="45" t="s">
        <v>161</v>
      </c>
      <c r="T55" s="45" t="s">
        <v>161</v>
      </c>
      <c r="U55" s="33"/>
    </row>
    <row r="56" spans="1:23" s="22" customFormat="1" x14ac:dyDescent="0.2">
      <c r="A56" s="72"/>
      <c r="B56" s="59" t="s">
        <v>148</v>
      </c>
      <c r="C56" s="61">
        <v>15</v>
      </c>
      <c r="D56" s="61"/>
      <c r="E56" s="61"/>
      <c r="F56" s="79" t="s">
        <v>149</v>
      </c>
      <c r="G56" s="63"/>
      <c r="H56" s="63">
        <v>3000</v>
      </c>
      <c r="I56" s="57">
        <f t="shared" si="1"/>
        <v>3165</v>
      </c>
      <c r="J56" s="73">
        <v>266000</v>
      </c>
      <c r="K56" s="58">
        <f t="shared" si="2"/>
        <v>269165</v>
      </c>
      <c r="M56" s="47"/>
      <c r="N56" s="47"/>
      <c r="O56" s="47"/>
      <c r="P56" s="45" t="s">
        <v>161</v>
      </c>
      <c r="Q56" s="45" t="s">
        <v>161</v>
      </c>
      <c r="R56" s="45" t="s">
        <v>161</v>
      </c>
      <c r="S56" s="45" t="s">
        <v>161</v>
      </c>
      <c r="T56" s="45" t="s">
        <v>161</v>
      </c>
      <c r="U56" s="33"/>
    </row>
    <row r="57" spans="1:23" s="4" customFormat="1" x14ac:dyDescent="0.2">
      <c r="A57" s="54" t="s">
        <v>3</v>
      </c>
      <c r="B57" s="54" t="s">
        <v>49</v>
      </c>
      <c r="C57" s="65"/>
      <c r="D57" s="65"/>
      <c r="E57" s="65"/>
      <c r="F57" s="56" t="s">
        <v>48</v>
      </c>
      <c r="G57" s="57">
        <v>0</v>
      </c>
      <c r="H57" s="57">
        <f t="shared" si="0"/>
        <v>0</v>
      </c>
      <c r="I57" s="57">
        <f t="shared" si="1"/>
        <v>0</v>
      </c>
      <c r="J57" s="58">
        <v>8216</v>
      </c>
      <c r="K57" s="58">
        <f t="shared" si="2"/>
        <v>8216</v>
      </c>
      <c r="M57" s="47"/>
      <c r="N57" s="47"/>
      <c r="O57" s="47"/>
      <c r="P57" s="45"/>
      <c r="Q57" s="45"/>
      <c r="R57" s="45"/>
      <c r="S57" s="45"/>
      <c r="T57" s="45"/>
      <c r="U57" s="33"/>
    </row>
    <row r="58" spans="1:23" s="12" customFormat="1" ht="13.5" thickBot="1" x14ac:dyDescent="0.25">
      <c r="A58" s="13" t="s">
        <v>63</v>
      </c>
      <c r="B58" s="13"/>
      <c r="C58" s="14"/>
      <c r="D58" s="14"/>
      <c r="E58" s="14"/>
      <c r="F58" s="15"/>
      <c r="G58" s="52">
        <v>72378760</v>
      </c>
      <c r="H58" s="53">
        <f>SUM(H4:H57)</f>
        <v>75909022</v>
      </c>
      <c r="I58" s="53">
        <f>SUM(I4:I57)</f>
        <v>80074463</v>
      </c>
      <c r="J58" s="53">
        <f>SUM(J4:J57)</f>
        <v>6944980</v>
      </c>
      <c r="K58" s="53">
        <f>SUM(K4:K57)</f>
        <v>87019443</v>
      </c>
      <c r="M58" s="49"/>
      <c r="N58" s="49"/>
      <c r="O58" s="49"/>
      <c r="P58" s="49"/>
      <c r="Q58" s="49"/>
      <c r="R58" s="49"/>
      <c r="S58" s="49"/>
      <c r="T58" s="49"/>
      <c r="U58" s="49"/>
    </row>
    <row r="59" spans="1:23" ht="13.5" thickTop="1" x14ac:dyDescent="0.2">
      <c r="B59" s="4"/>
      <c r="C59" s="5"/>
      <c r="D59" s="5"/>
      <c r="E59" s="5"/>
      <c r="F59" s="6"/>
      <c r="G59" s="25"/>
      <c r="H59" s="25"/>
      <c r="I59" s="25"/>
      <c r="J59" s="29"/>
      <c r="K59" s="30"/>
    </row>
    <row r="60" spans="1:23" x14ac:dyDescent="0.2">
      <c r="B60" s="4"/>
      <c r="F60" s="3"/>
      <c r="K60" s="31"/>
    </row>
    <row r="61" spans="1:23" s="18" customFormat="1" x14ac:dyDescent="0.2">
      <c r="A61" s="1"/>
      <c r="C61" s="16"/>
      <c r="D61" s="16"/>
      <c r="E61" s="16"/>
      <c r="F61" s="16"/>
      <c r="G61" s="27"/>
      <c r="H61" s="27"/>
      <c r="I61" s="27"/>
      <c r="J61" s="32"/>
      <c r="K61" s="32"/>
      <c r="L61" s="19"/>
      <c r="M61" s="19"/>
      <c r="N61" s="19"/>
      <c r="O61" s="19"/>
      <c r="P61" s="19"/>
      <c r="Q61" s="19"/>
      <c r="R61" s="19"/>
      <c r="S61" s="19"/>
      <c r="U61" s="20"/>
      <c r="V61" s="16"/>
      <c r="W61" s="16"/>
    </row>
    <row r="62" spans="1:23" x14ac:dyDescent="0.2">
      <c r="B62" s="4"/>
      <c r="C62" s="5"/>
      <c r="D62" s="5"/>
      <c r="E62" s="5"/>
      <c r="F62" s="6"/>
      <c r="G62" s="25"/>
      <c r="H62" s="25"/>
      <c r="I62" s="25"/>
      <c r="J62" s="29"/>
      <c r="K62" s="30"/>
    </row>
    <row r="63" spans="1:23" x14ac:dyDescent="0.2">
      <c r="B63" s="4"/>
      <c r="C63" s="5"/>
      <c r="D63" s="5"/>
      <c r="E63" s="5"/>
      <c r="F63" s="6"/>
      <c r="G63" s="25"/>
      <c r="H63" s="25"/>
      <c r="I63" s="25"/>
      <c r="J63" s="29"/>
      <c r="K63" s="30"/>
    </row>
    <row r="64" spans="1:23" x14ac:dyDescent="0.2">
      <c r="B64" s="4"/>
      <c r="C64" s="5"/>
      <c r="D64" s="5"/>
      <c r="E64" s="5"/>
      <c r="F64" s="6"/>
      <c r="G64" s="25"/>
      <c r="H64" s="25"/>
      <c r="I64" s="25"/>
      <c r="J64" s="29"/>
      <c r="K64" s="30"/>
    </row>
    <row r="65" spans="2:11" x14ac:dyDescent="0.2">
      <c r="B65" s="4"/>
      <c r="C65" s="5"/>
      <c r="D65" s="5"/>
      <c r="E65" s="5"/>
      <c r="F65" s="6"/>
      <c r="G65" s="25"/>
      <c r="H65" s="25"/>
      <c r="I65" s="25"/>
      <c r="J65" s="29"/>
      <c r="K65" s="30"/>
    </row>
    <row r="66" spans="2:11" x14ac:dyDescent="0.2">
      <c r="B66" s="4"/>
      <c r="C66" s="5"/>
      <c r="D66" s="5"/>
      <c r="E66" s="5"/>
      <c r="F66" s="6"/>
      <c r="G66" s="25"/>
      <c r="H66" s="25"/>
      <c r="I66" s="25"/>
      <c r="J66" s="29"/>
      <c r="K66" s="30"/>
    </row>
    <row r="67" spans="2:11" x14ac:dyDescent="0.2">
      <c r="B67" s="4"/>
      <c r="C67" s="5"/>
      <c r="D67" s="5"/>
      <c r="E67" s="5"/>
      <c r="F67" s="6"/>
      <c r="G67" s="25"/>
      <c r="H67" s="25"/>
      <c r="I67" s="25"/>
      <c r="J67" s="29"/>
      <c r="K67" s="30"/>
    </row>
    <row r="68" spans="2:11" x14ac:dyDescent="0.2">
      <c r="B68" s="4"/>
      <c r="C68" s="5"/>
      <c r="D68" s="5"/>
      <c r="E68" s="5"/>
      <c r="F68" s="6"/>
      <c r="G68" s="25"/>
      <c r="H68" s="25"/>
      <c r="I68" s="25"/>
      <c r="J68" s="29"/>
      <c r="K68" s="30"/>
    </row>
    <row r="69" spans="2:11" x14ac:dyDescent="0.2">
      <c r="B69" s="4"/>
      <c r="C69" s="5"/>
      <c r="D69" s="5"/>
      <c r="E69" s="5"/>
      <c r="F69" s="6"/>
      <c r="G69" s="25"/>
      <c r="H69" s="25"/>
      <c r="I69" s="25"/>
      <c r="J69" s="29"/>
      <c r="K69" s="30"/>
    </row>
    <row r="70" spans="2:11" x14ac:dyDescent="0.2">
      <c r="B70" s="4"/>
      <c r="C70" s="5"/>
      <c r="D70" s="5"/>
      <c r="E70" s="5"/>
      <c r="F70" s="6"/>
      <c r="G70" s="25"/>
      <c r="H70" s="25"/>
      <c r="I70" s="25"/>
      <c r="J70" s="29"/>
      <c r="K70" s="30"/>
    </row>
    <row r="71" spans="2:11" x14ac:dyDescent="0.2">
      <c r="B71" s="4"/>
      <c r="C71" s="5"/>
      <c r="D71" s="5"/>
      <c r="E71" s="5"/>
      <c r="F71" s="6"/>
      <c r="G71" s="25"/>
      <c r="H71" s="25"/>
      <c r="I71" s="25"/>
      <c r="J71" s="29"/>
      <c r="K71" s="30"/>
    </row>
    <row r="72" spans="2:11" x14ac:dyDescent="0.2">
      <c r="B72" s="4"/>
      <c r="C72" s="5"/>
      <c r="D72" s="5"/>
      <c r="E72" s="5"/>
      <c r="F72" s="6"/>
      <c r="G72" s="25"/>
      <c r="H72" s="25"/>
      <c r="I72" s="25"/>
      <c r="J72" s="29"/>
      <c r="K72" s="30"/>
    </row>
    <row r="73" spans="2:11" x14ac:dyDescent="0.2">
      <c r="B73" s="4"/>
      <c r="C73" s="5"/>
      <c r="D73" s="5"/>
      <c r="E73" s="5"/>
      <c r="F73" s="6"/>
      <c r="G73" s="25"/>
      <c r="H73" s="25"/>
      <c r="I73" s="25"/>
      <c r="J73" s="29"/>
      <c r="K73" s="30"/>
    </row>
    <row r="74" spans="2:11" x14ac:dyDescent="0.2">
      <c r="B74" s="4"/>
      <c r="C74" s="5"/>
      <c r="D74" s="5"/>
      <c r="E74" s="5"/>
      <c r="F74" s="6"/>
      <c r="G74" s="25"/>
      <c r="H74" s="25"/>
      <c r="I74" s="25"/>
      <c r="J74" s="29"/>
      <c r="K74" s="30"/>
    </row>
    <row r="75" spans="2:11" x14ac:dyDescent="0.2">
      <c r="B75" s="4"/>
      <c r="C75" s="5"/>
      <c r="D75" s="5"/>
      <c r="E75" s="5"/>
      <c r="F75" s="6"/>
      <c r="G75" s="25"/>
      <c r="H75" s="25"/>
      <c r="I75" s="25"/>
      <c r="J75" s="29"/>
      <c r="K75" s="30"/>
    </row>
    <row r="76" spans="2:11" x14ac:dyDescent="0.2">
      <c r="B76" s="4"/>
      <c r="C76" s="5"/>
      <c r="D76" s="5"/>
      <c r="E76" s="5"/>
      <c r="F76" s="6"/>
      <c r="G76" s="25"/>
      <c r="H76" s="25"/>
      <c r="I76" s="25"/>
      <c r="J76" s="29"/>
      <c r="K76" s="30"/>
    </row>
    <row r="77" spans="2:11" x14ac:dyDescent="0.2">
      <c r="B77" s="4"/>
      <c r="C77" s="5"/>
      <c r="D77" s="5"/>
      <c r="E77" s="5"/>
      <c r="F77" s="6"/>
      <c r="G77" s="25"/>
      <c r="H77" s="25"/>
      <c r="I77" s="25"/>
      <c r="J77" s="29"/>
      <c r="K77" s="30"/>
    </row>
    <row r="78" spans="2:11" x14ac:dyDescent="0.2">
      <c r="B78" s="4"/>
      <c r="C78" s="5"/>
      <c r="D78" s="5"/>
      <c r="E78" s="5"/>
      <c r="F78" s="6"/>
      <c r="G78" s="25"/>
      <c r="H78" s="25"/>
      <c r="I78" s="25"/>
      <c r="J78" s="29"/>
      <c r="K78" s="30"/>
    </row>
    <row r="79" spans="2:11" x14ac:dyDescent="0.2">
      <c r="B79" s="4"/>
      <c r="C79" s="5"/>
      <c r="D79" s="5"/>
      <c r="E79" s="5"/>
      <c r="F79" s="6"/>
      <c r="G79" s="25"/>
      <c r="H79" s="25"/>
      <c r="I79" s="25"/>
      <c r="J79" s="29"/>
      <c r="K79" s="30"/>
    </row>
    <row r="80" spans="2:11" x14ac:dyDescent="0.2">
      <c r="B80" s="4"/>
      <c r="C80" s="5"/>
      <c r="D80" s="5"/>
      <c r="E80" s="5"/>
      <c r="F80" s="6"/>
      <c r="G80" s="25"/>
      <c r="H80" s="25"/>
      <c r="I80" s="25"/>
      <c r="J80" s="29"/>
      <c r="K80" s="30"/>
    </row>
    <row r="81" spans="2:11" x14ac:dyDescent="0.2">
      <c r="B81" s="4"/>
      <c r="C81" s="5"/>
      <c r="D81" s="5"/>
      <c r="E81" s="5"/>
      <c r="F81" s="6"/>
      <c r="G81" s="25"/>
      <c r="H81" s="25"/>
      <c r="I81" s="25"/>
      <c r="J81" s="29"/>
      <c r="K81" s="30"/>
    </row>
    <row r="82" spans="2:11" x14ac:dyDescent="0.2">
      <c r="B82" s="4"/>
      <c r="C82" s="5"/>
      <c r="D82" s="5"/>
      <c r="E82" s="5"/>
      <c r="F82" s="6"/>
      <c r="G82" s="25"/>
      <c r="H82" s="25"/>
      <c r="I82" s="25"/>
      <c r="J82" s="29"/>
      <c r="K82" s="30"/>
    </row>
    <row r="83" spans="2:11" x14ac:dyDescent="0.2">
      <c r="B83" s="4"/>
      <c r="C83" s="5"/>
      <c r="D83" s="5"/>
      <c r="E83" s="5"/>
      <c r="F83" s="6"/>
      <c r="G83" s="25"/>
      <c r="H83" s="25"/>
      <c r="I83" s="25"/>
      <c r="J83" s="29"/>
      <c r="K83" s="30"/>
    </row>
    <row r="84" spans="2:11" x14ac:dyDescent="0.2">
      <c r="B84" s="4"/>
      <c r="C84" s="5"/>
      <c r="D84" s="5"/>
      <c r="E84" s="5"/>
      <c r="F84" s="6"/>
      <c r="G84" s="25"/>
      <c r="H84" s="25"/>
      <c r="I84" s="25"/>
      <c r="J84" s="29"/>
      <c r="K84" s="30"/>
    </row>
    <row r="85" spans="2:11" x14ac:dyDescent="0.2">
      <c r="B85" s="4"/>
      <c r="C85" s="5"/>
      <c r="D85" s="5"/>
      <c r="E85" s="5"/>
      <c r="F85" s="6"/>
      <c r="G85" s="25"/>
      <c r="H85" s="25"/>
      <c r="I85" s="25"/>
      <c r="J85" s="29"/>
      <c r="K85" s="30"/>
    </row>
    <row r="86" spans="2:11" x14ac:dyDescent="0.2">
      <c r="B86" s="4"/>
      <c r="C86" s="5"/>
      <c r="D86" s="5"/>
      <c r="E86" s="5"/>
      <c r="F86" s="6"/>
      <c r="G86" s="25"/>
      <c r="H86" s="25"/>
      <c r="I86" s="25"/>
      <c r="J86" s="29"/>
      <c r="K86" s="30"/>
    </row>
    <row r="87" spans="2:11" x14ac:dyDescent="0.2">
      <c r="B87" s="4"/>
      <c r="C87" s="5"/>
      <c r="D87" s="5"/>
      <c r="E87" s="5"/>
      <c r="F87" s="6"/>
      <c r="G87" s="25"/>
      <c r="H87" s="25"/>
      <c r="I87" s="25"/>
      <c r="J87" s="29"/>
      <c r="K87" s="30"/>
    </row>
    <row r="88" spans="2:11" x14ac:dyDescent="0.2">
      <c r="B88" s="4"/>
      <c r="C88" s="5"/>
      <c r="D88" s="5"/>
      <c r="E88" s="5"/>
      <c r="F88" s="6"/>
      <c r="G88" s="25"/>
      <c r="H88" s="25"/>
      <c r="I88" s="25"/>
      <c r="J88" s="29"/>
      <c r="K88" s="30"/>
    </row>
    <row r="89" spans="2:11" x14ac:dyDescent="0.2">
      <c r="B89" s="4"/>
      <c r="C89" s="5"/>
      <c r="D89" s="5"/>
      <c r="E89" s="5"/>
      <c r="F89" s="6"/>
      <c r="G89" s="25"/>
      <c r="H89" s="25"/>
      <c r="I89" s="25"/>
      <c r="J89" s="29"/>
      <c r="K89" s="30"/>
    </row>
    <row r="90" spans="2:11" x14ac:dyDescent="0.2">
      <c r="B90" s="4"/>
      <c r="C90" s="5"/>
      <c r="D90" s="5"/>
      <c r="E90" s="5"/>
      <c r="F90" s="6"/>
      <c r="G90" s="25"/>
      <c r="H90" s="25"/>
      <c r="I90" s="25"/>
      <c r="J90" s="29"/>
      <c r="K90" s="30"/>
    </row>
    <row r="91" spans="2:11" x14ac:dyDescent="0.2">
      <c r="B91" s="4"/>
      <c r="F91" s="3"/>
    </row>
    <row r="92" spans="2:11" x14ac:dyDescent="0.2">
      <c r="B92" s="4"/>
      <c r="F92" s="3"/>
    </row>
    <row r="93" spans="2:11" x14ac:dyDescent="0.2">
      <c r="B93" s="4"/>
      <c r="F93" s="3"/>
    </row>
    <row r="94" spans="2:11" x14ac:dyDescent="0.2">
      <c r="B94" s="4"/>
      <c r="F94" s="3"/>
    </row>
    <row r="95" spans="2:11" x14ac:dyDescent="0.2">
      <c r="B95" s="4"/>
      <c r="F95" s="3"/>
    </row>
    <row r="96" spans="2:11" x14ac:dyDescent="0.2">
      <c r="B96" s="4"/>
      <c r="F96" s="3"/>
    </row>
    <row r="97" spans="2:6" x14ac:dyDescent="0.2">
      <c r="B97" s="4"/>
      <c r="F97" s="3"/>
    </row>
    <row r="98" spans="2:6" x14ac:dyDescent="0.2">
      <c r="B98" s="4"/>
      <c r="F98" s="3"/>
    </row>
    <row r="99" spans="2:6" x14ac:dyDescent="0.2">
      <c r="B99" s="4"/>
      <c r="F99" s="3"/>
    </row>
    <row r="100" spans="2:6" x14ac:dyDescent="0.2">
      <c r="B100" s="4"/>
      <c r="F100" s="3"/>
    </row>
    <row r="101" spans="2:6" x14ac:dyDescent="0.2">
      <c r="B101" s="4"/>
      <c r="F101" s="3"/>
    </row>
    <row r="102" spans="2:6" x14ac:dyDescent="0.2">
      <c r="B102" s="4"/>
      <c r="F102" s="3"/>
    </row>
    <row r="103" spans="2:6" x14ac:dyDescent="0.2">
      <c r="B103" s="4"/>
      <c r="F103" s="3"/>
    </row>
    <row r="104" spans="2:6" x14ac:dyDescent="0.2">
      <c r="B104" s="4"/>
      <c r="F104" s="3"/>
    </row>
    <row r="105" spans="2:6" x14ac:dyDescent="0.2">
      <c r="B105" s="4"/>
      <c r="F105" s="3"/>
    </row>
    <row r="106" spans="2:6" x14ac:dyDescent="0.2">
      <c r="B106" s="4"/>
      <c r="F106" s="3"/>
    </row>
    <row r="107" spans="2:6" x14ac:dyDescent="0.2">
      <c r="B107" s="4"/>
      <c r="F107" s="3"/>
    </row>
    <row r="108" spans="2:6" x14ac:dyDescent="0.2">
      <c r="B108" s="4"/>
      <c r="F108" s="3"/>
    </row>
    <row r="109" spans="2:6" x14ac:dyDescent="0.2">
      <c r="B109" s="4"/>
      <c r="F109" s="3"/>
    </row>
    <row r="110" spans="2:6" x14ac:dyDescent="0.2">
      <c r="B110" s="4"/>
      <c r="F110" s="3"/>
    </row>
    <row r="111" spans="2:6" x14ac:dyDescent="0.2">
      <c r="B111" s="4"/>
      <c r="F111" s="3"/>
    </row>
    <row r="112" spans="2:6" x14ac:dyDescent="0.2">
      <c r="B112" s="4"/>
      <c r="F112" s="3"/>
    </row>
    <row r="113" spans="2:6" x14ac:dyDescent="0.2">
      <c r="B113" s="4"/>
      <c r="F113" s="3"/>
    </row>
    <row r="114" spans="2:6" x14ac:dyDescent="0.2">
      <c r="B114" s="4"/>
      <c r="F114" s="3"/>
    </row>
    <row r="115" spans="2:6" x14ac:dyDescent="0.2">
      <c r="B115" s="4"/>
      <c r="F115" s="3"/>
    </row>
    <row r="116" spans="2:6" x14ac:dyDescent="0.2">
      <c r="B116" s="4"/>
      <c r="F116" s="3"/>
    </row>
    <row r="117" spans="2:6" x14ac:dyDescent="0.2">
      <c r="B117" s="4"/>
      <c r="F117" s="3"/>
    </row>
  </sheetData>
  <sortState xmlns:xlrd2="http://schemas.microsoft.com/office/spreadsheetml/2017/richdata2" ref="A4:V52">
    <sortCondition ref="E4:E52"/>
    <sortCondition ref="B4:B52"/>
  </sortState>
  <phoneticPr fontId="2" type="noConversion"/>
  <pageMargins left="0.59055118110236227" right="0.59055118110236227" top="1.5748031496062993" bottom="0.9055118110236221" header="1.1811023622047245" footer="0.6692913385826772"/>
  <pageSetup paperSize="9" scale="78" fitToHeight="2" orientation="landscape" r:id="rId1"/>
  <headerFooter alignWithMargins="0">
    <oddFooter>&amp;L&amp;F &amp;A&amp;C&amp;P&amp;R&amp;D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Company>Gemeente Gilze en Rijen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frakor</dc:creator>
  <cp:lastModifiedBy>Petra Cornelisse</cp:lastModifiedBy>
  <cp:lastPrinted>2020-07-30T12:27:15Z</cp:lastPrinted>
  <dcterms:created xsi:type="dcterms:W3CDTF">2009-03-16T13:55:06Z</dcterms:created>
  <dcterms:modified xsi:type="dcterms:W3CDTF">2022-04-07T13:40:33Z</dcterms:modified>
</cp:coreProperties>
</file>