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railbv.sharepoint.com/teams/Aanbestedingschoonmaakstationsconstructies/Shared Documents/General/Aanbesteding 2022/Aanbestedingsdossier/Nota van Inlichtingen/NvI 2/"/>
    </mc:Choice>
  </mc:AlternateContent>
  <xr:revisionPtr revIDLastSave="119" documentId="8_{852BACAB-C7B4-4DC7-852A-5C7A8535EFEC}" xr6:coauthVersionLast="47" xr6:coauthVersionMax="47" xr10:uidLastSave="{93E2A4C1-0F6E-4AD7-91B2-532340579F78}"/>
  <bookViews>
    <workbookView xWindow="-120" yWindow="-120" windowWidth="29040" windowHeight="15840" tabRatio="879" xr2:uid="{00000000-000D-0000-FFFF-FFFF00000000}"/>
  </bookViews>
  <sheets>
    <sheet name="Totaal" sheetId="18" r:id="rId1"/>
    <sheet name="Almere Parkwijk" sheetId="1" r:id="rId2"/>
    <sheet name="Amersfoort Centraal" sheetId="23" r:id="rId3"/>
    <sheet name="Amsterdam Rai" sheetId="14" r:id="rId4"/>
    <sheet name="Amsterdam Sciencepark" sheetId="10" r:id="rId5"/>
    <sheet name="Amsterdam Zuid" sheetId="11" r:id="rId6"/>
    <sheet name="Anna Paulowna" sheetId="9" r:id="rId7"/>
    <sheet name="Castricum" sheetId="12" r:id="rId8"/>
    <sheet name="Den Helder" sheetId="22" r:id="rId9"/>
    <sheet name="Heemstede Aerdenhout" sheetId="15" r:id="rId10"/>
    <sheet name="Houten" sheetId="8" r:id="rId11"/>
    <sheet name="Houten Castellum" sheetId="17" r:id="rId12"/>
    <sheet name="Utrecht Leidsche Rijn" sheetId="7" r:id="rId13"/>
    <sheet name="Utrecht Lunetten" sheetId="6" r:id="rId14"/>
    <sheet name="Utrecht Overvecht" sheetId="20" r:id="rId15"/>
    <sheet name="Utrecht Terwijde" sheetId="5" r:id="rId16"/>
    <sheet name="Utrecht Vaartste Rijn" sheetId="4" r:id="rId17"/>
    <sheet name="Utrecht Zuilen" sheetId="3" r:id="rId18"/>
    <sheet name="Veenendaal Centrum" sheetId="19" r:id="rId19"/>
    <sheet name="Veenendaal West" sheetId="2" r:id="rId20"/>
  </sheets>
  <definedNames>
    <definedName name="_xlnm.Print_Area" localSheetId="1">'Almere Parkwijk'!$A$1:$Y$83</definedName>
    <definedName name="_xlnm.Print_Area" localSheetId="2">'Amersfoort Centraal'!$A$1:$Y$83</definedName>
    <definedName name="_xlnm.Print_Area" localSheetId="3">'Amsterdam Rai'!$A$1:$Y$82</definedName>
    <definedName name="_xlnm.Print_Area" localSheetId="4">'Amsterdam Sciencepark'!$A$1:$Y$82</definedName>
    <definedName name="_xlnm.Print_Area" localSheetId="5">'Amsterdam Zuid'!$A$1:$Y$82</definedName>
    <definedName name="_xlnm.Print_Area" localSheetId="6">'Anna Paulowna'!$A$1:$Y$82</definedName>
    <definedName name="_xlnm.Print_Area" localSheetId="7">Castricum!$A$1:$Y$83</definedName>
    <definedName name="_xlnm.Print_Area" localSheetId="8">'Den Helder'!$A$1:$Y$82</definedName>
    <definedName name="_xlnm.Print_Area" localSheetId="9">'Heemstede Aerdenhout'!$A$1:$Y$82</definedName>
    <definedName name="_xlnm.Print_Area" localSheetId="10">Houten!$A$1:$Y$83</definedName>
    <definedName name="_xlnm.Print_Area" localSheetId="11">'Houten Castellum'!$A$1:$Y$82</definedName>
    <definedName name="_xlnm.Print_Area" localSheetId="12">'Utrecht Leidsche Rijn'!$A$1:$Y$82</definedName>
    <definedName name="_xlnm.Print_Area" localSheetId="13">'Utrecht Lunetten'!$A$1:$Y$82</definedName>
    <definedName name="_xlnm.Print_Area" localSheetId="14">'Utrecht Overvecht'!$A$1:$Y$82</definedName>
    <definedName name="_xlnm.Print_Area" localSheetId="15">'Utrecht Terwijde'!$A$1:$Y$82</definedName>
    <definedName name="_xlnm.Print_Area" localSheetId="16">'Utrecht Vaartste Rijn'!$A$1:$Y$82</definedName>
    <definedName name="_xlnm.Print_Area" localSheetId="17">'Utrecht Zuilen'!$A$1:$Y$82</definedName>
    <definedName name="_xlnm.Print_Area" localSheetId="18">'Veenendaal Centrum'!$A$1:$Y$82</definedName>
    <definedName name="_xlnm.Print_Area" localSheetId="19">'Veenendaal West'!$A$1:$Y$82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8" l="1"/>
  <c r="J7" i="23"/>
  <c r="M7" i="23"/>
  <c r="V7" i="23"/>
  <c r="W7" i="23" s="1"/>
  <c r="J8" i="23"/>
  <c r="M8" i="23"/>
  <c r="V8" i="23"/>
  <c r="W8" i="23" s="1"/>
  <c r="X8" i="23" s="1"/>
  <c r="J9" i="23"/>
  <c r="M9" i="23" s="1"/>
  <c r="X9" i="23" s="1"/>
  <c r="U9" i="23"/>
  <c r="V9" i="23"/>
  <c r="W9" i="23"/>
  <c r="J10" i="23"/>
  <c r="M10" i="23"/>
  <c r="U10" i="23"/>
  <c r="V10" i="23"/>
  <c r="W10" i="23"/>
  <c r="X10" i="23"/>
  <c r="J11" i="23"/>
  <c r="M11" i="23"/>
  <c r="V11" i="23"/>
  <c r="W11" i="23"/>
  <c r="X11" i="23" s="1"/>
  <c r="J12" i="23"/>
  <c r="M12" i="23"/>
  <c r="V12" i="23"/>
  <c r="W12" i="23"/>
  <c r="X12" i="23"/>
  <c r="J13" i="23"/>
  <c r="M13" i="23"/>
  <c r="V13" i="23"/>
  <c r="W13" i="23" s="1"/>
  <c r="X13" i="23" s="1"/>
  <c r="J20" i="23"/>
  <c r="M20" i="23"/>
  <c r="X20" i="23"/>
  <c r="X21" i="23"/>
  <c r="J22" i="23"/>
  <c r="M22" i="23" s="1"/>
  <c r="X22" i="23" s="1"/>
  <c r="J39" i="23"/>
  <c r="W42" i="23"/>
  <c r="X42" i="23"/>
  <c r="W43" i="23"/>
  <c r="X43" i="23" s="1"/>
  <c r="W44" i="23"/>
  <c r="X44" i="23" s="1"/>
  <c r="W45" i="23"/>
  <c r="X45" i="23"/>
  <c r="W46" i="23"/>
  <c r="X46" i="23"/>
  <c r="M49" i="23"/>
  <c r="X49" i="23" s="1"/>
  <c r="M50" i="23"/>
  <c r="X50" i="23" s="1"/>
  <c r="M51" i="23"/>
  <c r="X51" i="23"/>
  <c r="M52" i="23"/>
  <c r="X52" i="23"/>
  <c r="M53" i="23"/>
  <c r="X53" i="23" s="1"/>
  <c r="M54" i="23"/>
  <c r="M55" i="23"/>
  <c r="U55" i="23"/>
  <c r="M56" i="23"/>
  <c r="M57" i="23" s="1"/>
  <c r="M58" i="23" s="1"/>
  <c r="M59" i="23" s="1"/>
  <c r="W54" i="23" l="1"/>
  <c r="X54" i="23" s="1"/>
  <c r="X7" i="23"/>
  <c r="X55" i="23" s="1"/>
  <c r="V55" i="23"/>
  <c r="C14" i="18"/>
  <c r="V55" i="22"/>
  <c r="U55" i="22"/>
  <c r="M55" i="22"/>
  <c r="M56" i="22" s="1"/>
  <c r="M57" i="22" s="1"/>
  <c r="M58" i="22" s="1"/>
  <c r="M59" i="22" s="1"/>
  <c r="X53" i="22"/>
  <c r="M53" i="22"/>
  <c r="M52" i="22"/>
  <c r="X52" i="22" s="1"/>
  <c r="X51" i="22"/>
  <c r="M51" i="22"/>
  <c r="M50" i="22"/>
  <c r="X50" i="22" s="1"/>
  <c r="X49" i="22"/>
  <c r="M49" i="22"/>
  <c r="W46" i="22"/>
  <c r="X46" i="22" s="1"/>
  <c r="X45" i="22"/>
  <c r="W45" i="22"/>
  <c r="W44" i="22"/>
  <c r="X44" i="22" s="1"/>
  <c r="X43" i="22"/>
  <c r="W43" i="22"/>
  <c r="W42" i="22"/>
  <c r="X42" i="22" s="1"/>
  <c r="J39" i="22"/>
  <c r="V7" i="22"/>
  <c r="W7" i="22" s="1"/>
  <c r="M7" i="22"/>
  <c r="M54" i="22" s="1"/>
  <c r="J7" i="22"/>
  <c r="W55" i="23" l="1"/>
  <c r="W56" i="23" s="1"/>
  <c r="X7" i="22"/>
  <c r="X55" i="22" s="1"/>
  <c r="W54" i="22"/>
  <c r="X54" i="22" s="1"/>
  <c r="W55" i="22"/>
  <c r="W56" i="22" s="1"/>
  <c r="X56" i="23" l="1"/>
  <c r="X57" i="23" s="1"/>
  <c r="W57" i="23"/>
  <c r="W58" i="23" s="1"/>
  <c r="X56" i="22"/>
  <c r="X57" i="22" s="1"/>
  <c r="W57" i="22"/>
  <c r="W58" i="22" s="1"/>
  <c r="X58" i="23" l="1"/>
  <c r="X59" i="23" s="1"/>
  <c r="X61" i="23" s="1"/>
  <c r="W59" i="23"/>
  <c r="W59" i="22"/>
  <c r="X58" i="22"/>
  <c r="X59" i="22" s="1"/>
  <c r="X61" i="22" s="1"/>
  <c r="C27" i="18" l="1"/>
  <c r="C25" i="18"/>
  <c r="C24" i="18"/>
  <c r="C23" i="18"/>
  <c r="C22" i="18"/>
  <c r="C21" i="18"/>
  <c r="C20" i="18"/>
  <c r="C19" i="18"/>
  <c r="C18" i="18"/>
  <c r="C17" i="18"/>
  <c r="C16" i="18"/>
  <c r="C15" i="18"/>
  <c r="C13" i="18"/>
  <c r="C12" i="18"/>
  <c r="C11" i="18"/>
  <c r="C10" i="18"/>
  <c r="C9" i="18"/>
  <c r="C7" i="18"/>
  <c r="J7" i="20"/>
  <c r="M7" i="20" s="1"/>
  <c r="V7" i="20"/>
  <c r="W7" i="20" s="1"/>
  <c r="J8" i="20"/>
  <c r="M8" i="20"/>
  <c r="V8" i="20"/>
  <c r="W8" i="20" s="1"/>
  <c r="X8" i="20" s="1"/>
  <c r="J9" i="20"/>
  <c r="M9" i="20" s="1"/>
  <c r="X9" i="20" s="1"/>
  <c r="U9" i="20"/>
  <c r="V9" i="20"/>
  <c r="W9" i="20"/>
  <c r="J11" i="20"/>
  <c r="M11" i="20" s="1"/>
  <c r="X11" i="20" s="1"/>
  <c r="J13" i="20"/>
  <c r="M13" i="20"/>
  <c r="X13" i="20"/>
  <c r="J15" i="20"/>
  <c r="M15" i="20"/>
  <c r="X15" i="20" s="1"/>
  <c r="J19" i="20"/>
  <c r="M19" i="20"/>
  <c r="X19" i="20" s="1"/>
  <c r="J39" i="20"/>
  <c r="W42" i="20"/>
  <c r="X42" i="20"/>
  <c r="W43" i="20"/>
  <c r="X43" i="20" s="1"/>
  <c r="W44" i="20"/>
  <c r="X44" i="20"/>
  <c r="W45" i="20"/>
  <c r="X45" i="20"/>
  <c r="W46" i="20"/>
  <c r="X46" i="20"/>
  <c r="M49" i="20"/>
  <c r="X49" i="20" s="1"/>
  <c r="M50" i="20"/>
  <c r="X50" i="20" s="1"/>
  <c r="M51" i="20"/>
  <c r="X51" i="20"/>
  <c r="M52" i="20"/>
  <c r="X52" i="20"/>
  <c r="M53" i="20"/>
  <c r="X53" i="20" s="1"/>
  <c r="U55" i="20"/>
  <c r="W54" i="20" l="1"/>
  <c r="X7" i="20"/>
  <c r="X55" i="20" s="1"/>
  <c r="W55" i="20"/>
  <c r="W56" i="20" s="1"/>
  <c r="M54" i="20"/>
  <c r="M55" i="20"/>
  <c r="M56" i="20" s="1"/>
  <c r="M57" i="20" s="1"/>
  <c r="M58" i="20" s="1"/>
  <c r="M59" i="20" s="1"/>
  <c r="V55" i="20"/>
  <c r="J7" i="19"/>
  <c r="M7" i="19"/>
  <c r="M54" i="19" s="1"/>
  <c r="V7" i="19"/>
  <c r="W7" i="19"/>
  <c r="X7" i="19" s="1"/>
  <c r="X55" i="19" s="1"/>
  <c r="J8" i="19"/>
  <c r="M8" i="19" s="1"/>
  <c r="U8" i="19"/>
  <c r="W8" i="19" s="1"/>
  <c r="X8" i="19" s="1"/>
  <c r="V8" i="19"/>
  <c r="J11" i="19"/>
  <c r="M11" i="19" s="1"/>
  <c r="X11" i="19" s="1"/>
  <c r="J12" i="19"/>
  <c r="M12" i="19"/>
  <c r="X12" i="19" s="1"/>
  <c r="J39" i="19"/>
  <c r="W42" i="19"/>
  <c r="X42" i="19"/>
  <c r="W43" i="19"/>
  <c r="X43" i="19" s="1"/>
  <c r="W44" i="19"/>
  <c r="X44" i="19"/>
  <c r="W45" i="19"/>
  <c r="X45" i="19"/>
  <c r="W46" i="19"/>
  <c r="X46" i="19"/>
  <c r="M49" i="19"/>
  <c r="X49" i="19" s="1"/>
  <c r="M50" i="19"/>
  <c r="X50" i="19"/>
  <c r="M51" i="19"/>
  <c r="X51" i="19"/>
  <c r="M52" i="19"/>
  <c r="X52" i="19"/>
  <c r="M53" i="19"/>
  <c r="X53" i="19" s="1"/>
  <c r="M55" i="19"/>
  <c r="M56" i="19" s="1"/>
  <c r="M57" i="19" s="1"/>
  <c r="M58" i="19" s="1"/>
  <c r="M59" i="19" s="1"/>
  <c r="U55" i="19"/>
  <c r="V55" i="19"/>
  <c r="X56" i="20" l="1"/>
  <c r="X57" i="20" s="1"/>
  <c r="W57" i="20"/>
  <c r="W58" i="20" s="1"/>
  <c r="X54" i="20"/>
  <c r="W54" i="19"/>
  <c r="X54" i="19" s="1"/>
  <c r="W55" i="19"/>
  <c r="W56" i="19" s="1"/>
  <c r="X58" i="20" l="1"/>
  <c r="X59" i="20" s="1"/>
  <c r="X61" i="20" s="1"/>
  <c r="W59" i="20"/>
  <c r="X56" i="19"/>
  <c r="X57" i="19" s="1"/>
  <c r="W57" i="19"/>
  <c r="W58" i="19" s="1"/>
  <c r="W59" i="19" l="1"/>
  <c r="X58" i="19"/>
  <c r="X59" i="19" s="1"/>
  <c r="X61" i="19" s="1"/>
  <c r="J7" i="17" l="1"/>
  <c r="M7" i="17" s="1"/>
  <c r="V7" i="17"/>
  <c r="W7" i="17" s="1"/>
  <c r="J8" i="17"/>
  <c r="M8" i="17" s="1"/>
  <c r="V8" i="17"/>
  <c r="W8" i="17" s="1"/>
  <c r="J9" i="17"/>
  <c r="M9" i="17" s="1"/>
  <c r="U9" i="17"/>
  <c r="W9" i="17" s="1"/>
  <c r="V9" i="17"/>
  <c r="J10" i="17"/>
  <c r="M10" i="17" s="1"/>
  <c r="J13" i="17"/>
  <c r="M13" i="17" s="1"/>
  <c r="J39" i="17"/>
  <c r="W42" i="17"/>
  <c r="X42" i="17" s="1"/>
  <c r="W43" i="17"/>
  <c r="X43" i="17" s="1"/>
  <c r="W44" i="17"/>
  <c r="X44" i="17"/>
  <c r="W45" i="17"/>
  <c r="X45" i="17"/>
  <c r="W46" i="17"/>
  <c r="X46" i="17" s="1"/>
  <c r="M49" i="17"/>
  <c r="X49" i="17" s="1"/>
  <c r="M50" i="17"/>
  <c r="X50" i="17"/>
  <c r="M51" i="17"/>
  <c r="X51" i="17"/>
  <c r="M52" i="17"/>
  <c r="X52" i="17" s="1"/>
  <c r="M53" i="17"/>
  <c r="X53" i="17" s="1"/>
  <c r="U55" i="17"/>
  <c r="J7" i="15"/>
  <c r="M7" i="15"/>
  <c r="M54" i="15" s="1"/>
  <c r="V7" i="15"/>
  <c r="W7" i="15"/>
  <c r="W55" i="15" s="1"/>
  <c r="W56" i="15" s="1"/>
  <c r="J39" i="15"/>
  <c r="W42" i="15"/>
  <c r="X42" i="15"/>
  <c r="W43" i="15"/>
  <c r="X43" i="15"/>
  <c r="W44" i="15"/>
  <c r="X44" i="15"/>
  <c r="W45" i="15"/>
  <c r="X45" i="15"/>
  <c r="W46" i="15"/>
  <c r="X46" i="15"/>
  <c r="M49" i="15"/>
  <c r="X49" i="15"/>
  <c r="M50" i="15"/>
  <c r="X50" i="15"/>
  <c r="M51" i="15"/>
  <c r="X51" i="15"/>
  <c r="M52" i="15"/>
  <c r="X52" i="15"/>
  <c r="M53" i="15"/>
  <c r="X53" i="15"/>
  <c r="W54" i="15"/>
  <c r="U55" i="15"/>
  <c r="V55" i="15"/>
  <c r="J7" i="14"/>
  <c r="M7" i="14" s="1"/>
  <c r="V7" i="14"/>
  <c r="W7" i="14"/>
  <c r="J8" i="14"/>
  <c r="M8" i="14" s="1"/>
  <c r="V8" i="14"/>
  <c r="W8" i="14" s="1"/>
  <c r="J9" i="14"/>
  <c r="M9" i="14"/>
  <c r="U9" i="14"/>
  <c r="W9" i="14" s="1"/>
  <c r="X9" i="14" s="1"/>
  <c r="V9" i="14"/>
  <c r="J10" i="14"/>
  <c r="M10" i="14" s="1"/>
  <c r="X10" i="14" s="1"/>
  <c r="V10" i="14"/>
  <c r="W10" i="14"/>
  <c r="J11" i="14"/>
  <c r="M11" i="14" s="1"/>
  <c r="V11" i="14"/>
  <c r="W11" i="14" s="1"/>
  <c r="X11" i="14" s="1"/>
  <c r="J12" i="14"/>
  <c r="M12" i="14"/>
  <c r="V12" i="14"/>
  <c r="W12" i="14"/>
  <c r="X12" i="14" s="1"/>
  <c r="J14" i="14"/>
  <c r="M14" i="14" s="1"/>
  <c r="X14" i="14" s="1"/>
  <c r="J16" i="14"/>
  <c r="M16" i="14"/>
  <c r="V16" i="14"/>
  <c r="W16" i="14"/>
  <c r="X16" i="14" s="1"/>
  <c r="J39" i="14"/>
  <c r="D51" i="14" s="1"/>
  <c r="M51" i="14" s="1"/>
  <c r="X51" i="14" s="1"/>
  <c r="W42" i="14"/>
  <c r="X42" i="14" s="1"/>
  <c r="W43" i="14"/>
  <c r="X43" i="14"/>
  <c r="W44" i="14"/>
  <c r="X44" i="14"/>
  <c r="W45" i="14"/>
  <c r="X45" i="14"/>
  <c r="W46" i="14"/>
  <c r="X46" i="14" s="1"/>
  <c r="M49" i="14"/>
  <c r="X49" i="14"/>
  <c r="M50" i="14"/>
  <c r="X50" i="14"/>
  <c r="M52" i="14"/>
  <c r="X52" i="14" s="1"/>
  <c r="M53" i="14"/>
  <c r="X53" i="14"/>
  <c r="U55" i="14"/>
  <c r="J7" i="12"/>
  <c r="J40" i="12" s="1"/>
  <c r="M7" i="12"/>
  <c r="M55" i="12" s="1"/>
  <c r="V7" i="12"/>
  <c r="W7" i="12" s="1"/>
  <c r="J9" i="12"/>
  <c r="M9" i="12" s="1"/>
  <c r="X9" i="12" s="1"/>
  <c r="V9" i="12"/>
  <c r="W9" i="12"/>
  <c r="J10" i="12"/>
  <c r="M10" i="12" s="1"/>
  <c r="U10" i="12"/>
  <c r="W10" i="12" s="1"/>
  <c r="X10" i="12" s="1"/>
  <c r="V10" i="12"/>
  <c r="J11" i="12"/>
  <c r="M11" i="12"/>
  <c r="U11" i="12"/>
  <c r="W11" i="12" s="1"/>
  <c r="X11" i="12" s="1"/>
  <c r="V11" i="12"/>
  <c r="W43" i="12"/>
  <c r="X43" i="12"/>
  <c r="W44" i="12"/>
  <c r="X44" i="12"/>
  <c r="W45" i="12"/>
  <c r="X45" i="12" s="1"/>
  <c r="W46" i="12"/>
  <c r="X46" i="12" s="1"/>
  <c r="W47" i="12"/>
  <c r="X47" i="12"/>
  <c r="M50" i="12"/>
  <c r="X50" i="12"/>
  <c r="M51" i="12"/>
  <c r="X51" i="12" s="1"/>
  <c r="M52" i="12"/>
  <c r="X52" i="12" s="1"/>
  <c r="M53" i="12"/>
  <c r="X53" i="12"/>
  <c r="M54" i="12"/>
  <c r="X54" i="12"/>
  <c r="J7" i="11"/>
  <c r="M7" i="11" s="1"/>
  <c r="V7" i="11"/>
  <c r="W7" i="11" s="1"/>
  <c r="J8" i="11"/>
  <c r="M8" i="11" s="1"/>
  <c r="V8" i="11"/>
  <c r="W8" i="11"/>
  <c r="X8" i="11" s="1"/>
  <c r="J9" i="11"/>
  <c r="M9" i="11" s="1"/>
  <c r="U9" i="11"/>
  <c r="W9" i="11" s="1"/>
  <c r="X9" i="11" s="1"/>
  <c r="V9" i="11"/>
  <c r="J10" i="11"/>
  <c r="M10" i="11" s="1"/>
  <c r="U10" i="11"/>
  <c r="W10" i="11" s="1"/>
  <c r="V10" i="11"/>
  <c r="J12" i="11"/>
  <c r="M12" i="11"/>
  <c r="V12" i="11"/>
  <c r="W12" i="11" s="1"/>
  <c r="X12" i="11" s="1"/>
  <c r="J14" i="11"/>
  <c r="M14" i="11"/>
  <c r="V14" i="11"/>
  <c r="W14" i="11" s="1"/>
  <c r="X14" i="11" s="1"/>
  <c r="J16" i="11"/>
  <c r="M16" i="11" s="1"/>
  <c r="V16" i="11"/>
  <c r="W16" i="11" s="1"/>
  <c r="X16" i="11" s="1"/>
  <c r="W42" i="11"/>
  <c r="X42" i="11"/>
  <c r="W43" i="11"/>
  <c r="X43" i="11" s="1"/>
  <c r="W44" i="11"/>
  <c r="X44" i="11" s="1"/>
  <c r="W45" i="11"/>
  <c r="X45" i="11"/>
  <c r="W46" i="11"/>
  <c r="X46" i="11"/>
  <c r="M49" i="11"/>
  <c r="X49" i="11" s="1"/>
  <c r="M50" i="11"/>
  <c r="X50" i="11" s="1"/>
  <c r="M51" i="11"/>
  <c r="X51" i="11"/>
  <c r="M52" i="11"/>
  <c r="X52" i="11"/>
  <c r="M53" i="11"/>
  <c r="X53" i="11" s="1"/>
  <c r="J7" i="10"/>
  <c r="M7" i="10" s="1"/>
  <c r="V7" i="10"/>
  <c r="W7" i="10"/>
  <c r="J8" i="10"/>
  <c r="M8" i="10" s="1"/>
  <c r="V8" i="10"/>
  <c r="W8" i="10" s="1"/>
  <c r="J11" i="10"/>
  <c r="M11" i="10"/>
  <c r="V11" i="10"/>
  <c r="W11" i="10" s="1"/>
  <c r="X11" i="10" s="1"/>
  <c r="J12" i="10"/>
  <c r="M12" i="10" s="1"/>
  <c r="X12" i="10" s="1"/>
  <c r="V12" i="10"/>
  <c r="W12" i="10"/>
  <c r="J14" i="10"/>
  <c r="M14" i="10" s="1"/>
  <c r="V14" i="10"/>
  <c r="W14" i="10"/>
  <c r="X14" i="10" s="1"/>
  <c r="J15" i="10"/>
  <c r="M15" i="10"/>
  <c r="V15" i="10"/>
  <c r="W15" i="10"/>
  <c r="X15" i="10" s="1"/>
  <c r="J39" i="10"/>
  <c r="W42" i="10"/>
  <c r="X42" i="10" s="1"/>
  <c r="W43" i="10"/>
  <c r="X43" i="10"/>
  <c r="W44" i="10"/>
  <c r="X44" i="10"/>
  <c r="W45" i="10"/>
  <c r="X45" i="10"/>
  <c r="W46" i="10"/>
  <c r="X46" i="10" s="1"/>
  <c r="M49" i="10"/>
  <c r="X49" i="10"/>
  <c r="M50" i="10"/>
  <c r="X50" i="10"/>
  <c r="M51" i="10"/>
  <c r="X51" i="10"/>
  <c r="M52" i="10"/>
  <c r="X52" i="10" s="1"/>
  <c r="M53" i="10"/>
  <c r="X53" i="10"/>
  <c r="U55" i="10"/>
  <c r="J7" i="9"/>
  <c r="M7" i="9"/>
  <c r="V7" i="9"/>
  <c r="W7" i="9"/>
  <c r="X7" i="9"/>
  <c r="J8" i="9"/>
  <c r="M8" i="9"/>
  <c r="U8" i="9"/>
  <c r="W8" i="9" s="1"/>
  <c r="V8" i="9"/>
  <c r="J12" i="9"/>
  <c r="M12" i="9"/>
  <c r="X12" i="9"/>
  <c r="J13" i="9"/>
  <c r="M13" i="9"/>
  <c r="X13" i="9" s="1"/>
  <c r="J39" i="9"/>
  <c r="W42" i="9"/>
  <c r="X42" i="9"/>
  <c r="W43" i="9"/>
  <c r="X43" i="9"/>
  <c r="W44" i="9"/>
  <c r="X44" i="9"/>
  <c r="W45" i="9"/>
  <c r="X45" i="9"/>
  <c r="W46" i="9"/>
  <c r="X46" i="9"/>
  <c r="M49" i="9"/>
  <c r="X49" i="9"/>
  <c r="M50" i="9"/>
  <c r="X50" i="9"/>
  <c r="M51" i="9"/>
  <c r="X51" i="9"/>
  <c r="M52" i="9"/>
  <c r="X52" i="9"/>
  <c r="M53" i="9"/>
  <c r="X53" i="9"/>
  <c r="M54" i="9"/>
  <c r="M55" i="9"/>
  <c r="V55" i="9"/>
  <c r="X55" i="9"/>
  <c r="M56" i="9"/>
  <c r="M57" i="9" s="1"/>
  <c r="M58" i="9" s="1"/>
  <c r="M59" i="9" s="1"/>
  <c r="J7" i="8"/>
  <c r="M7" i="8" s="1"/>
  <c r="V7" i="8"/>
  <c r="W7" i="8" s="1"/>
  <c r="J8" i="8"/>
  <c r="M8" i="8" s="1"/>
  <c r="X8" i="8" s="1"/>
  <c r="J9" i="8"/>
  <c r="M9" i="8" s="1"/>
  <c r="V9" i="8"/>
  <c r="W9" i="8" s="1"/>
  <c r="J10" i="8"/>
  <c r="M10" i="8" s="1"/>
  <c r="U10" i="8"/>
  <c r="W10" i="8" s="1"/>
  <c r="X10" i="8" s="1"/>
  <c r="V10" i="8"/>
  <c r="J13" i="8"/>
  <c r="M13" i="8"/>
  <c r="W13" i="8"/>
  <c r="X13" i="8" s="1"/>
  <c r="J14" i="8"/>
  <c r="M14" i="8"/>
  <c r="X14" i="8" s="1"/>
  <c r="W14" i="8"/>
  <c r="J16" i="8"/>
  <c r="M16" i="8"/>
  <c r="X16" i="8"/>
  <c r="J40" i="8"/>
  <c r="W43" i="8"/>
  <c r="X43" i="8"/>
  <c r="W44" i="8"/>
  <c r="X44" i="8"/>
  <c r="W45" i="8"/>
  <c r="X45" i="8"/>
  <c r="W46" i="8"/>
  <c r="X46" i="8" s="1"/>
  <c r="W47" i="8"/>
  <c r="X47" i="8"/>
  <c r="M50" i="8"/>
  <c r="X50" i="8" s="1"/>
  <c r="M51" i="8"/>
  <c r="X51" i="8"/>
  <c r="M52" i="8"/>
  <c r="X52" i="8" s="1"/>
  <c r="M53" i="8"/>
  <c r="X53" i="8"/>
  <c r="M54" i="8"/>
  <c r="X54" i="8" s="1"/>
  <c r="U56" i="8"/>
  <c r="V56" i="8"/>
  <c r="J7" i="7"/>
  <c r="M7" i="7" s="1"/>
  <c r="V7" i="7"/>
  <c r="W7" i="7"/>
  <c r="J12" i="7"/>
  <c r="M12" i="7" s="1"/>
  <c r="X12" i="7" s="1"/>
  <c r="J39" i="7"/>
  <c r="W42" i="7"/>
  <c r="X42" i="7" s="1"/>
  <c r="W43" i="7"/>
  <c r="X43" i="7"/>
  <c r="W44" i="7"/>
  <c r="W45" i="7"/>
  <c r="X45" i="7" s="1"/>
  <c r="W46" i="7"/>
  <c r="X46" i="7" s="1"/>
  <c r="M49" i="7"/>
  <c r="X49" i="7"/>
  <c r="M50" i="7"/>
  <c r="X50" i="7" s="1"/>
  <c r="M51" i="7"/>
  <c r="X51" i="7" s="1"/>
  <c r="M52" i="7"/>
  <c r="X52" i="7" s="1"/>
  <c r="M53" i="7"/>
  <c r="X53" i="7"/>
  <c r="U55" i="7"/>
  <c r="V55" i="7"/>
  <c r="J7" i="6"/>
  <c r="M7" i="6" s="1"/>
  <c r="V7" i="6"/>
  <c r="W7" i="6" s="1"/>
  <c r="J8" i="6"/>
  <c r="M8" i="6"/>
  <c r="V8" i="6"/>
  <c r="W8" i="6" s="1"/>
  <c r="X8" i="6" s="1"/>
  <c r="J9" i="6"/>
  <c r="M9" i="6" s="1"/>
  <c r="X9" i="6" s="1"/>
  <c r="U9" i="6"/>
  <c r="V9" i="6"/>
  <c r="W9" i="6"/>
  <c r="J14" i="6"/>
  <c r="M14" i="6" s="1"/>
  <c r="U14" i="6"/>
  <c r="V14" i="6"/>
  <c r="W14" i="6"/>
  <c r="X14" i="6" s="1"/>
  <c r="J16" i="6"/>
  <c r="M16" i="6"/>
  <c r="V16" i="6"/>
  <c r="W16" i="6" s="1"/>
  <c r="X16" i="6" s="1"/>
  <c r="J18" i="6"/>
  <c r="M18" i="6"/>
  <c r="X18" i="6" s="1"/>
  <c r="J20" i="6"/>
  <c r="M20" i="6"/>
  <c r="X20" i="6" s="1"/>
  <c r="J39" i="6"/>
  <c r="W42" i="6"/>
  <c r="X42" i="6"/>
  <c r="W43" i="6"/>
  <c r="X43" i="6" s="1"/>
  <c r="W44" i="6"/>
  <c r="X44" i="6"/>
  <c r="W45" i="6"/>
  <c r="X45" i="6"/>
  <c r="W46" i="6"/>
  <c r="X46" i="6"/>
  <c r="M49" i="6"/>
  <c r="X49" i="6" s="1"/>
  <c r="M50" i="6"/>
  <c r="X50" i="6"/>
  <c r="M51" i="6"/>
  <c r="X51" i="6"/>
  <c r="M52" i="6"/>
  <c r="X52" i="6"/>
  <c r="M53" i="6"/>
  <c r="X53" i="6" s="1"/>
  <c r="U55" i="6"/>
  <c r="J7" i="5"/>
  <c r="M7" i="5"/>
  <c r="M54" i="5" s="1"/>
  <c r="V7" i="5"/>
  <c r="W7" i="5" s="1"/>
  <c r="J8" i="5"/>
  <c r="M8" i="5" s="1"/>
  <c r="V8" i="5"/>
  <c r="W8" i="5" s="1"/>
  <c r="X8" i="5" s="1"/>
  <c r="J12" i="5"/>
  <c r="M12" i="5"/>
  <c r="X12" i="5" s="1"/>
  <c r="J39" i="5"/>
  <c r="W42" i="5"/>
  <c r="X42" i="5"/>
  <c r="W43" i="5"/>
  <c r="X43" i="5"/>
  <c r="W44" i="5"/>
  <c r="X44" i="5"/>
  <c r="W45" i="5"/>
  <c r="X45" i="5"/>
  <c r="W46" i="5"/>
  <c r="X46" i="5"/>
  <c r="M49" i="5"/>
  <c r="X49" i="5"/>
  <c r="M50" i="5"/>
  <c r="X50" i="5"/>
  <c r="M51" i="5"/>
  <c r="X51" i="5"/>
  <c r="M52" i="5"/>
  <c r="X52" i="5"/>
  <c r="M53" i="5"/>
  <c r="X53" i="5"/>
  <c r="M55" i="5"/>
  <c r="M56" i="5" s="1"/>
  <c r="M57" i="5" s="1"/>
  <c r="M58" i="5" s="1"/>
  <c r="M59" i="5" s="1"/>
  <c r="U55" i="5"/>
  <c r="V55" i="5"/>
  <c r="J7" i="4"/>
  <c r="M7" i="4" s="1"/>
  <c r="V7" i="4"/>
  <c r="W7" i="4" s="1"/>
  <c r="J8" i="4"/>
  <c r="M8" i="4" s="1"/>
  <c r="V8" i="4"/>
  <c r="W8" i="4" s="1"/>
  <c r="X8" i="4" s="1"/>
  <c r="J9" i="4"/>
  <c r="M9" i="4" s="1"/>
  <c r="U9" i="4"/>
  <c r="W9" i="4" s="1"/>
  <c r="V9" i="4"/>
  <c r="J10" i="4"/>
  <c r="M10" i="4" s="1"/>
  <c r="X10" i="4" s="1"/>
  <c r="U10" i="4"/>
  <c r="V10" i="4"/>
  <c r="W10" i="4"/>
  <c r="J11" i="4"/>
  <c r="M11" i="4"/>
  <c r="U11" i="4"/>
  <c r="W11" i="4" s="1"/>
  <c r="X11" i="4" s="1"/>
  <c r="V11" i="4"/>
  <c r="J12" i="4"/>
  <c r="M12" i="4"/>
  <c r="X12" i="4" s="1"/>
  <c r="J39" i="4"/>
  <c r="W42" i="4"/>
  <c r="X42" i="4" s="1"/>
  <c r="W43" i="4"/>
  <c r="X43" i="4" s="1"/>
  <c r="W44" i="4"/>
  <c r="X44" i="4"/>
  <c r="W45" i="4"/>
  <c r="X45" i="4"/>
  <c r="W46" i="4"/>
  <c r="X46" i="4" s="1"/>
  <c r="M49" i="4"/>
  <c r="X49" i="4" s="1"/>
  <c r="M50" i="4"/>
  <c r="X50" i="4"/>
  <c r="M51" i="4"/>
  <c r="X51" i="4"/>
  <c r="M52" i="4"/>
  <c r="X52" i="4" s="1"/>
  <c r="M53" i="4"/>
  <c r="X53" i="4"/>
  <c r="U55" i="4"/>
  <c r="J7" i="3"/>
  <c r="M7" i="3" s="1"/>
  <c r="V7" i="3"/>
  <c r="W7" i="3" s="1"/>
  <c r="J8" i="3"/>
  <c r="M8" i="3" s="1"/>
  <c r="V8" i="3"/>
  <c r="W8" i="3" s="1"/>
  <c r="X8" i="3" s="1"/>
  <c r="J9" i="3"/>
  <c r="M9" i="3" s="1"/>
  <c r="U9" i="3"/>
  <c r="V9" i="3"/>
  <c r="W9" i="3" s="1"/>
  <c r="X9" i="3" s="1"/>
  <c r="J12" i="3"/>
  <c r="M12" i="3" s="1"/>
  <c r="X12" i="3" s="1"/>
  <c r="J39" i="3"/>
  <c r="W42" i="3"/>
  <c r="X42" i="3"/>
  <c r="W43" i="3"/>
  <c r="X43" i="3"/>
  <c r="W44" i="3"/>
  <c r="X44" i="3" s="1"/>
  <c r="W45" i="3"/>
  <c r="X45" i="3"/>
  <c r="W46" i="3"/>
  <c r="X46" i="3"/>
  <c r="M49" i="3"/>
  <c r="X49" i="3"/>
  <c r="M50" i="3"/>
  <c r="X50" i="3" s="1"/>
  <c r="M51" i="3"/>
  <c r="X51" i="3"/>
  <c r="M52" i="3"/>
  <c r="X52" i="3"/>
  <c r="M53" i="3"/>
  <c r="X53" i="3"/>
  <c r="U55" i="3"/>
  <c r="J7" i="2"/>
  <c r="M7" i="2" s="1"/>
  <c r="V7" i="2"/>
  <c r="W7" i="2" s="1"/>
  <c r="J8" i="2"/>
  <c r="M8" i="2" s="1"/>
  <c r="V8" i="2"/>
  <c r="W8" i="2" s="1"/>
  <c r="X8" i="2" s="1"/>
  <c r="J9" i="2"/>
  <c r="M9" i="2" s="1"/>
  <c r="U9" i="2"/>
  <c r="V9" i="2"/>
  <c r="W9" i="2" s="1"/>
  <c r="X9" i="2" s="1"/>
  <c r="J11" i="2"/>
  <c r="M11" i="2" s="1"/>
  <c r="X11" i="2" s="1"/>
  <c r="J12" i="2"/>
  <c r="M12" i="2" s="1"/>
  <c r="X12" i="2" s="1"/>
  <c r="J13" i="2"/>
  <c r="M13" i="2"/>
  <c r="X13" i="2" s="1"/>
  <c r="J39" i="2"/>
  <c r="W42" i="2"/>
  <c r="X42" i="2"/>
  <c r="W43" i="2"/>
  <c r="X43" i="2"/>
  <c r="W44" i="2"/>
  <c r="X44" i="2"/>
  <c r="W45" i="2"/>
  <c r="X45" i="2"/>
  <c r="W46" i="2"/>
  <c r="X46" i="2"/>
  <c r="M49" i="2"/>
  <c r="X49" i="2"/>
  <c r="M50" i="2"/>
  <c r="X50" i="2"/>
  <c r="M51" i="2"/>
  <c r="X51" i="2"/>
  <c r="M52" i="2"/>
  <c r="X52" i="2"/>
  <c r="M53" i="2"/>
  <c r="X53" i="2"/>
  <c r="U55" i="2"/>
  <c r="X9" i="17" l="1"/>
  <c r="X8" i="17"/>
  <c r="M54" i="17"/>
  <c r="M55" i="17"/>
  <c r="M56" i="17" s="1"/>
  <c r="M57" i="17" s="1"/>
  <c r="M58" i="17" s="1"/>
  <c r="M59" i="17" s="1"/>
  <c r="W54" i="17"/>
  <c r="X54" i="17" s="1"/>
  <c r="X7" i="17"/>
  <c r="X55" i="17" s="1"/>
  <c r="V55" i="17"/>
  <c r="X54" i="15"/>
  <c r="X56" i="15"/>
  <c r="W57" i="15"/>
  <c r="W58" i="15" s="1"/>
  <c r="M55" i="15"/>
  <c r="M56" i="15" s="1"/>
  <c r="M57" i="15" s="1"/>
  <c r="M58" i="15" s="1"/>
  <c r="M59" i="15" s="1"/>
  <c r="X7" i="15"/>
  <c r="X55" i="15" s="1"/>
  <c r="X8" i="14"/>
  <c r="W54" i="14"/>
  <c r="M55" i="14"/>
  <c r="M56" i="14" s="1"/>
  <c r="M57" i="14" s="1"/>
  <c r="M58" i="14" s="1"/>
  <c r="M59" i="14" s="1"/>
  <c r="M54" i="14"/>
  <c r="X7" i="14"/>
  <c r="X55" i="14" s="1"/>
  <c r="V55" i="14"/>
  <c r="X7" i="12"/>
  <c r="X56" i="12" s="1"/>
  <c r="W55" i="12"/>
  <c r="X55" i="12" s="1"/>
  <c r="U56" i="12"/>
  <c r="M56" i="12"/>
  <c r="M57" i="12" s="1"/>
  <c r="M58" i="12" s="1"/>
  <c r="M59" i="12" s="1"/>
  <c r="M60" i="12" s="1"/>
  <c r="V56" i="12"/>
  <c r="X10" i="11"/>
  <c r="W54" i="11"/>
  <c r="W55" i="11" s="1"/>
  <c r="W56" i="11" s="1"/>
  <c r="X7" i="11"/>
  <c r="X55" i="11" s="1"/>
  <c r="M54" i="11"/>
  <c r="M55" i="11"/>
  <c r="M56" i="11" s="1"/>
  <c r="M57" i="11" s="1"/>
  <c r="M58" i="11" s="1"/>
  <c r="M59" i="11" s="1"/>
  <c r="V55" i="11"/>
  <c r="U55" i="11"/>
  <c r="J39" i="11"/>
  <c r="X8" i="10"/>
  <c r="W54" i="10"/>
  <c r="M54" i="10"/>
  <c r="X7" i="10"/>
  <c r="X55" i="10" s="1"/>
  <c r="M55" i="10"/>
  <c r="M56" i="10" s="1"/>
  <c r="M57" i="10" s="1"/>
  <c r="M58" i="10" s="1"/>
  <c r="M59" i="10" s="1"/>
  <c r="V55" i="10"/>
  <c r="X8" i="9"/>
  <c r="W54" i="9"/>
  <c r="X54" i="9" s="1"/>
  <c r="U55" i="9"/>
  <c r="X9" i="8"/>
  <c r="W55" i="8"/>
  <c r="W56" i="8"/>
  <c r="W57" i="8" s="1"/>
  <c r="X7" i="8"/>
  <c r="X56" i="8" s="1"/>
  <c r="M55" i="8"/>
  <c r="M56" i="8"/>
  <c r="M57" i="8" s="1"/>
  <c r="M58" i="8" s="1"/>
  <c r="M59" i="8" s="1"/>
  <c r="M60" i="8" s="1"/>
  <c r="M55" i="7"/>
  <c r="M56" i="7" s="1"/>
  <c r="M57" i="7" s="1"/>
  <c r="M58" i="7" s="1"/>
  <c r="M59" i="7" s="1"/>
  <c r="M54" i="7"/>
  <c r="X7" i="7"/>
  <c r="X55" i="7" s="1"/>
  <c r="W54" i="7"/>
  <c r="X54" i="7" s="1"/>
  <c r="X44" i="7"/>
  <c r="X7" i="6"/>
  <c r="X55" i="6" s="1"/>
  <c r="W54" i="6"/>
  <c r="W55" i="6" s="1"/>
  <c r="W56" i="6" s="1"/>
  <c r="M55" i="6"/>
  <c r="M56" i="6" s="1"/>
  <c r="M57" i="6" s="1"/>
  <c r="M58" i="6" s="1"/>
  <c r="M59" i="6" s="1"/>
  <c r="M54" i="6"/>
  <c r="V55" i="6"/>
  <c r="W54" i="5"/>
  <c r="X54" i="5" s="1"/>
  <c r="X7" i="5"/>
  <c r="X55" i="5" s="1"/>
  <c r="X9" i="4"/>
  <c r="X7" i="4"/>
  <c r="X55" i="4" s="1"/>
  <c r="W54" i="4"/>
  <c r="M54" i="4"/>
  <c r="M55" i="4"/>
  <c r="M56" i="4" s="1"/>
  <c r="M57" i="4" s="1"/>
  <c r="M58" i="4" s="1"/>
  <c r="M59" i="4" s="1"/>
  <c r="V55" i="4"/>
  <c r="W54" i="3"/>
  <c r="X7" i="3"/>
  <c r="X55" i="3" s="1"/>
  <c r="W55" i="3"/>
  <c r="W56" i="3" s="1"/>
  <c r="M54" i="3"/>
  <c r="M55" i="3"/>
  <c r="M56" i="3" s="1"/>
  <c r="M57" i="3" s="1"/>
  <c r="M58" i="3" s="1"/>
  <c r="M59" i="3" s="1"/>
  <c r="V55" i="3"/>
  <c r="X7" i="2"/>
  <c r="X55" i="2" s="1"/>
  <c r="W54" i="2"/>
  <c r="X54" i="2" s="1"/>
  <c r="M55" i="2"/>
  <c r="M56" i="2" s="1"/>
  <c r="M57" i="2" s="1"/>
  <c r="M58" i="2" s="1"/>
  <c r="M59" i="2" s="1"/>
  <c r="M54" i="2"/>
  <c r="V55" i="2"/>
  <c r="W55" i="17" l="1"/>
  <c r="W56" i="17" s="1"/>
  <c r="X57" i="15"/>
  <c r="X58" i="15"/>
  <c r="X59" i="15" s="1"/>
  <c r="X61" i="15" s="1"/>
  <c r="W59" i="15"/>
  <c r="X54" i="14"/>
  <c r="W55" i="14"/>
  <c r="W56" i="14" s="1"/>
  <c r="W56" i="12"/>
  <c r="W57" i="12" s="1"/>
  <c r="X56" i="11"/>
  <c r="X57" i="11" s="1"/>
  <c r="W57" i="11"/>
  <c r="W58" i="11" s="1"/>
  <c r="X54" i="11"/>
  <c r="X54" i="10"/>
  <c r="W55" i="10"/>
  <c r="W56" i="10" s="1"/>
  <c r="W55" i="9"/>
  <c r="W56" i="9" s="1"/>
  <c r="X55" i="8"/>
  <c r="W58" i="8"/>
  <c r="W59" i="8" s="1"/>
  <c r="X57" i="8"/>
  <c r="X58" i="8" s="1"/>
  <c r="W55" i="7"/>
  <c r="W56" i="7" s="1"/>
  <c r="X56" i="6"/>
  <c r="X57" i="6" s="1"/>
  <c r="W57" i="6"/>
  <c r="W58" i="6" s="1"/>
  <c r="X54" i="6"/>
  <c r="W55" i="5"/>
  <c r="W56" i="5" s="1"/>
  <c r="X54" i="4"/>
  <c r="W55" i="4"/>
  <c r="W56" i="4" s="1"/>
  <c r="X56" i="3"/>
  <c r="X57" i="3" s="1"/>
  <c r="W57" i="3"/>
  <c r="W58" i="3" s="1"/>
  <c r="X54" i="3"/>
  <c r="W55" i="2"/>
  <c r="W56" i="2" s="1"/>
  <c r="W57" i="17" l="1"/>
  <c r="W58" i="17" s="1"/>
  <c r="X56" i="17"/>
  <c r="X57" i="17" s="1"/>
  <c r="X56" i="14"/>
  <c r="X57" i="14" s="1"/>
  <c r="W57" i="14"/>
  <c r="W58" i="14" s="1"/>
  <c r="X57" i="12"/>
  <c r="X58" i="12" s="1"/>
  <c r="W58" i="12"/>
  <c r="W59" i="12" s="1"/>
  <c r="X58" i="11"/>
  <c r="X59" i="11" s="1"/>
  <c r="X61" i="11" s="1"/>
  <c r="W59" i="11"/>
  <c r="W57" i="10"/>
  <c r="W58" i="10" s="1"/>
  <c r="X56" i="10"/>
  <c r="X57" i="10" s="1"/>
  <c r="X56" i="9"/>
  <c r="X57" i="9" s="1"/>
  <c r="W57" i="9"/>
  <c r="W58" i="9" s="1"/>
  <c r="W60" i="8"/>
  <c r="X59" i="8"/>
  <c r="X60" i="8" s="1"/>
  <c r="X62" i="8" s="1"/>
  <c r="W57" i="7"/>
  <c r="W58" i="7" s="1"/>
  <c r="X56" i="7"/>
  <c r="X57" i="7" s="1"/>
  <c r="W59" i="6"/>
  <c r="X58" i="6"/>
  <c r="X59" i="6" s="1"/>
  <c r="X61" i="6" s="1"/>
  <c r="X56" i="5"/>
  <c r="X57" i="5" s="1"/>
  <c r="W57" i="5"/>
  <c r="W58" i="5" s="1"/>
  <c r="W57" i="4"/>
  <c r="W58" i="4" s="1"/>
  <c r="X56" i="4"/>
  <c r="X57" i="4" s="1"/>
  <c r="X58" i="3"/>
  <c r="X59" i="3" s="1"/>
  <c r="X61" i="3" s="1"/>
  <c r="W59" i="3"/>
  <c r="X56" i="2"/>
  <c r="X57" i="2" s="1"/>
  <c r="W57" i="2"/>
  <c r="W58" i="2" s="1"/>
  <c r="X58" i="17" l="1"/>
  <c r="X59" i="17" s="1"/>
  <c r="X61" i="17" s="1"/>
  <c r="W59" i="17"/>
  <c r="X58" i="14"/>
  <c r="X59" i="14" s="1"/>
  <c r="X61" i="14" s="1"/>
  <c r="W59" i="14"/>
  <c r="X59" i="12"/>
  <c r="X60" i="12" s="1"/>
  <c r="X62" i="12" s="1"/>
  <c r="W60" i="12"/>
  <c r="X58" i="10"/>
  <c r="X59" i="10" s="1"/>
  <c r="X61" i="10" s="1"/>
  <c r="W59" i="10"/>
  <c r="W59" i="9"/>
  <c r="X58" i="9"/>
  <c r="X59" i="9" s="1"/>
  <c r="X61" i="9" s="1"/>
  <c r="W59" i="7"/>
  <c r="X58" i="7"/>
  <c r="X59" i="7" s="1"/>
  <c r="X61" i="7" s="1"/>
  <c r="X58" i="5"/>
  <c r="X59" i="5" s="1"/>
  <c r="X61" i="5" s="1"/>
  <c r="W59" i="5"/>
  <c r="X58" i="4"/>
  <c r="X59" i="4" s="1"/>
  <c r="X61" i="4" s="1"/>
  <c r="W59" i="4"/>
  <c r="W59" i="2"/>
  <c r="X58" i="2"/>
  <c r="X59" i="2" s="1"/>
  <c r="X61" i="2" s="1"/>
  <c r="V10" i="1" l="1"/>
  <c r="U10" i="1"/>
  <c r="W10" i="1" s="1"/>
  <c r="J10" i="1"/>
  <c r="M10" i="1" s="1"/>
  <c r="J11" i="1"/>
  <c r="M11" i="1" s="1"/>
  <c r="V11" i="1"/>
  <c r="W11" i="1"/>
  <c r="W44" i="1"/>
  <c r="X44" i="1" s="1"/>
  <c r="W45" i="1"/>
  <c r="X45" i="1" s="1"/>
  <c r="W46" i="1"/>
  <c r="X46" i="1" s="1"/>
  <c r="W43" i="1"/>
  <c r="X43" i="1" s="1"/>
  <c r="U9" i="1"/>
  <c r="V9" i="1"/>
  <c r="V7" i="1"/>
  <c r="W7" i="1" s="1"/>
  <c r="V8" i="1"/>
  <c r="W42" i="1"/>
  <c r="J7" i="1"/>
  <c r="M7" i="1" s="1"/>
  <c r="J8" i="1"/>
  <c r="J9" i="1"/>
  <c r="M9" i="1" s="1"/>
  <c r="M49" i="1"/>
  <c r="X49" i="1" s="1"/>
  <c r="M50" i="1"/>
  <c r="X50" i="1" s="1"/>
  <c r="M53" i="1"/>
  <c r="X53" i="1" s="1"/>
  <c r="X42" i="1"/>
  <c r="W9" i="1" l="1"/>
  <c r="X9" i="1" s="1"/>
  <c r="X11" i="1"/>
  <c r="U55" i="1"/>
  <c r="X10" i="1"/>
  <c r="V55" i="1"/>
  <c r="X7" i="1"/>
  <c r="W8" i="1"/>
  <c r="J39" i="1"/>
  <c r="M8" i="1"/>
  <c r="W54" i="1" l="1"/>
  <c r="W55" i="1" s="1"/>
  <c r="W56" i="1" s="1"/>
  <c r="M51" i="1"/>
  <c r="X51" i="1" s="1"/>
  <c r="M52" i="1"/>
  <c r="X52" i="1" s="1"/>
  <c r="X8" i="1"/>
  <c r="M54" i="1" l="1"/>
  <c r="M55" i="1" s="1"/>
  <c r="M56" i="1" s="1"/>
  <c r="M57" i="1" s="1"/>
  <c r="M58" i="1" s="1"/>
  <c r="M59" i="1" s="1"/>
  <c r="W57" i="1"/>
  <c r="W58" i="1" s="1"/>
  <c r="X56" i="1" l="1"/>
  <c r="X54" i="1"/>
  <c r="X55" i="1" s="1"/>
  <c r="X58" i="1"/>
  <c r="W59" i="1"/>
  <c r="X57" i="1" l="1"/>
  <c r="X59" i="1" s="1"/>
  <c r="X61" i="1" s="1"/>
</calcChain>
</file>

<file path=xl/sharedStrings.xml><?xml version="1.0" encoding="utf-8"?>
<sst xmlns="http://schemas.openxmlformats.org/spreadsheetml/2006/main" count="3346" uniqueCount="228">
  <si>
    <t>Bouwwerk (SAP)</t>
  </si>
  <si>
    <t>Materiaalafwerking</t>
  </si>
  <si>
    <t>Handmatig reinigen</t>
  </si>
  <si>
    <t>Tuckerpool methode</t>
  </si>
  <si>
    <t>Dry Wash systeem</t>
  </si>
  <si>
    <t>Hoge druk reiniging</t>
  </si>
  <si>
    <t>Glazenwassen</t>
  </si>
  <si>
    <t>Waterwagen, aggregaat</t>
  </si>
  <si>
    <t>Bouwkeet, Toilet</t>
  </si>
  <si>
    <t>Programma van Eisen Constructief Schoonmaken</t>
  </si>
  <si>
    <t>Methode</t>
  </si>
  <si>
    <t>Resultaat</t>
  </si>
  <si>
    <t>Schoonmaak</t>
  </si>
  <si>
    <t>Zone</t>
  </si>
  <si>
    <t>Maatregel</t>
  </si>
  <si>
    <t>Uitvoering</t>
  </si>
  <si>
    <t>Schoonmaak Resultaat</t>
  </si>
  <si>
    <t>Vrij van stof en spinrag</t>
  </si>
  <si>
    <t>Vrij van aangehecht vuil</t>
  </si>
  <si>
    <t>Vrij van grafitti bekladding</t>
  </si>
  <si>
    <t>Shampoo methode</t>
  </si>
  <si>
    <t>R2</t>
  </si>
  <si>
    <t>R1</t>
  </si>
  <si>
    <t>R3</t>
  </si>
  <si>
    <t>S1</t>
  </si>
  <si>
    <t>S2</t>
  </si>
  <si>
    <t>S3</t>
  </si>
  <si>
    <t>Veiligheid</t>
  </si>
  <si>
    <t>Aantal</t>
  </si>
  <si>
    <t>Personeel</t>
  </si>
  <si>
    <t>Stof en spinrag vrijmaken</t>
  </si>
  <si>
    <t>Geheel nat reinigen</t>
  </si>
  <si>
    <t>Grafitti verwijderen</t>
  </si>
  <si>
    <t>Coating aanbrengen</t>
  </si>
  <si>
    <t>R4</t>
  </si>
  <si>
    <t>Reinigingsvoorschriften</t>
  </si>
  <si>
    <t>S4</t>
  </si>
  <si>
    <t>Kengetal</t>
  </si>
  <si>
    <t>Uurtarief</t>
  </si>
  <si>
    <t>Arbeids</t>
  </si>
  <si>
    <t>Uren</t>
  </si>
  <si>
    <t>Prijzen</t>
  </si>
  <si>
    <t>CS</t>
  </si>
  <si>
    <t>Beheer</t>
  </si>
  <si>
    <t>Totaal</t>
  </si>
  <si>
    <t>VG &amp; U</t>
  </si>
  <si>
    <t>VG &amp; O</t>
  </si>
  <si>
    <t>RIE</t>
  </si>
  <si>
    <t>Organisatiekosten</t>
  </si>
  <si>
    <t xml:space="preserve">Reiskosten </t>
  </si>
  <si>
    <t xml:space="preserve">Planning </t>
  </si>
  <si>
    <t>Aanvraag</t>
  </si>
  <si>
    <t>Algemene Kosten</t>
  </si>
  <si>
    <t>Winst &amp; Risico</t>
  </si>
  <si>
    <t>Totaal:</t>
  </si>
  <si>
    <t>Subtotaal</t>
  </si>
  <si>
    <t>U1</t>
  </si>
  <si>
    <t>U2</t>
  </si>
  <si>
    <t>U3</t>
  </si>
  <si>
    <t>U4</t>
  </si>
  <si>
    <t>U5</t>
  </si>
  <si>
    <t>U6</t>
  </si>
  <si>
    <t>Werkmethodiek</t>
  </si>
  <si>
    <t>Optie: Afronding / Korting</t>
  </si>
  <si>
    <t>U7</t>
  </si>
  <si>
    <t>Schrobben</t>
  </si>
  <si>
    <t>U8</t>
  </si>
  <si>
    <t>Conserveren</t>
  </si>
  <si>
    <t>Coating resultaat</t>
  </si>
  <si>
    <t>Veiligheid Admin.</t>
  </si>
  <si>
    <t xml:space="preserve"> </t>
  </si>
  <si>
    <t xml:space="preserve"> Aantallen</t>
  </si>
  <si>
    <t>m2</t>
  </si>
  <si>
    <t>%</t>
  </si>
  <si>
    <t>post</t>
  </si>
  <si>
    <t>st</t>
  </si>
  <si>
    <t>N</t>
  </si>
  <si>
    <t>PVB</t>
  </si>
  <si>
    <t>schrift</t>
  </si>
  <si>
    <t>Voor-</t>
  </si>
  <si>
    <t>Nacht-</t>
  </si>
  <si>
    <t>dienst</t>
  </si>
  <si>
    <t>Dag-</t>
  </si>
  <si>
    <t>dg</t>
  </si>
  <si>
    <t>Steigers, Hoogwerkers etc.</t>
  </si>
  <si>
    <t>Diversen, onvoorzien</t>
  </si>
  <si>
    <t>van begroting</t>
  </si>
  <si>
    <t>Parkeerkosten</t>
  </si>
  <si>
    <t>PVT</t>
  </si>
  <si>
    <t>N.V.T.</t>
  </si>
  <si>
    <t>aan/afvoer klimvoorz/maken afzetting</t>
  </si>
  <si>
    <t>door opdrachtgever</t>
  </si>
  <si>
    <t>U9</t>
  </si>
  <si>
    <t>Tele-Wash</t>
  </si>
  <si>
    <t>U1/U4/U5/U9</t>
  </si>
  <si>
    <t>A</t>
  </si>
  <si>
    <t>B</t>
  </si>
  <si>
    <t>TEV</t>
  </si>
  <si>
    <t>Perron overkapping</t>
  </si>
  <si>
    <t>Nacht/dag</t>
  </si>
  <si>
    <t>Jaar uitvoering</t>
  </si>
  <si>
    <t>Tarief</t>
  </si>
  <si>
    <t>GRW</t>
  </si>
  <si>
    <t>Hellingbaan</t>
  </si>
  <si>
    <t>Station Almere Parkwijk</t>
  </si>
  <si>
    <t>U10</t>
  </si>
  <si>
    <t>Trappen, tegelwerkwanden: inzetten met reiniger, doorborstelen, HD-reinigen</t>
  </si>
  <si>
    <t>Onderzijde dakbeplating, stalen liggers en kolommen</t>
  </si>
  <si>
    <t>U1/U4/U9</t>
  </si>
  <si>
    <t>Diverse betonwerk</t>
  </si>
  <si>
    <t>Metalen kolommen (geel)</t>
  </si>
  <si>
    <t>m1</t>
  </si>
  <si>
    <t>BD/SL</t>
  </si>
  <si>
    <t>LWB</t>
  </si>
  <si>
    <t xml:space="preserve">Wanden en deuren </t>
  </si>
  <si>
    <t>Tunnel</t>
  </si>
  <si>
    <t>Wanden beton</t>
  </si>
  <si>
    <t>Diverse</t>
  </si>
  <si>
    <t>BD</t>
  </si>
  <si>
    <t>Station Veenendaal West</t>
  </si>
  <si>
    <t>Graffiti aanwezig, hoe hier mee om te gaan</t>
  </si>
  <si>
    <t>schakelkasten</t>
  </si>
  <si>
    <t xml:space="preserve">Diverse geluidsscherm, beton,  </t>
  </si>
  <si>
    <t>U1/U5/U9</t>
  </si>
  <si>
    <t xml:space="preserve">Glas-kunststof  </t>
  </si>
  <si>
    <t>Bovenzijde lichtstraten</t>
  </si>
  <si>
    <t>Station Utrecht Zuilen</t>
  </si>
  <si>
    <t>Gesloten Abri</t>
  </si>
  <si>
    <t>in combinatie met A</t>
  </si>
  <si>
    <t>Balken en kolommen</t>
  </si>
  <si>
    <t>Betonconstructie</t>
  </si>
  <si>
    <t>Station Utrecht Vaartse Rijn</t>
  </si>
  <si>
    <t>Station Utrecht Terwijde</t>
  </si>
  <si>
    <t>C</t>
  </si>
  <si>
    <t xml:space="preserve">U8 </t>
  </si>
  <si>
    <t>R3/R4</t>
  </si>
  <si>
    <t>Stalen schakelkasten</t>
  </si>
  <si>
    <t>Bij nevenspoor perron 2</t>
  </si>
  <si>
    <t>Stalen toegangsdeur</t>
  </si>
  <si>
    <t>Geluidswal nevenspoor perron 2</t>
  </si>
  <si>
    <t>U4/U5</t>
  </si>
  <si>
    <t xml:space="preserve">Glas  </t>
  </si>
  <si>
    <t xml:space="preserve">Metaal met graffity </t>
  </si>
  <si>
    <t>Buitenzijde trappenhuispui spoor 2</t>
  </si>
  <si>
    <t>Aluminium beplating en boeideln, houten plafonds</t>
  </si>
  <si>
    <t>Station Utrecht Lunetten</t>
  </si>
  <si>
    <t>Station Utrecht Leidsche Rijn</t>
  </si>
  <si>
    <t>D</t>
  </si>
  <si>
    <t>Stationshal</t>
  </si>
  <si>
    <t>Windscherm en overkapping</t>
  </si>
  <si>
    <t>Station Houten</t>
  </si>
  <si>
    <t>Wachtruimte</t>
  </si>
  <si>
    <t>Metaal</t>
  </si>
  <si>
    <t>Diverse kasten</t>
  </si>
  <si>
    <t>Station Anna Paulowna</t>
  </si>
  <si>
    <t>aan/afvoer klimvoorz/maken afzetting, veerkeersmaatregelen</t>
  </si>
  <si>
    <t>Beton</t>
  </si>
  <si>
    <t>Onderzijde entreetrap</t>
  </si>
  <si>
    <t>Tegelwerk</t>
  </si>
  <si>
    <t>Onderdoorgang/tunnel</t>
  </si>
  <si>
    <t>Brug</t>
  </si>
  <si>
    <t>Station Amsterdam Sciencepark</t>
  </si>
  <si>
    <t>Windscherm</t>
  </si>
  <si>
    <t>Station Amsterdam Zuid</t>
  </si>
  <si>
    <t>Hout</t>
  </si>
  <si>
    <t>Station Castricum</t>
  </si>
  <si>
    <t>Glaswerk inclusief kozijnen en lijstwerk (Alzijdig)</t>
  </si>
  <si>
    <t>Entreegebouw</t>
  </si>
  <si>
    <t>Station Den Helder</t>
  </si>
  <si>
    <t>uur</t>
  </si>
  <si>
    <t>5% van de directe uren</t>
  </si>
  <si>
    <t>richel van lift naar rode kolom (2-zijdig)</t>
  </si>
  <si>
    <t>Wand roltrap spoor 3 en 4</t>
  </si>
  <si>
    <t>Bovenzijde lichtstraten spoor 1 en 2</t>
  </si>
  <si>
    <t>Perron overkapping spoor 1 en 2</t>
  </si>
  <si>
    <t>Station Amsterdam Rai</t>
  </si>
  <si>
    <t>Stationsgebouw</t>
  </si>
  <si>
    <t>Station Heemstede Aerdenhout</t>
  </si>
  <si>
    <t xml:space="preserve"> -   </t>
  </si>
  <si>
    <t xml:space="preserve"> D </t>
  </si>
  <si>
    <t xml:space="preserve">   </t>
  </si>
  <si>
    <t xml:space="preserve"> N.V.T. </t>
  </si>
  <si>
    <t xml:space="preserve"> S4 </t>
  </si>
  <si>
    <t xml:space="preserve"> U8 </t>
  </si>
  <si>
    <t xml:space="preserve"> R4 </t>
  </si>
  <si>
    <t>Buitenpanelen, muur-elementen pm ( mogelijk schilderwerk)</t>
  </si>
  <si>
    <t xml:space="preserve"> S2 </t>
  </si>
  <si>
    <t xml:space="preserve"> U1/U4/U5/U9 </t>
  </si>
  <si>
    <t xml:space="preserve"> R2 </t>
  </si>
  <si>
    <t>Buitenpanelen, glaspartijen en muurelementen</t>
  </si>
  <si>
    <t>Stationhal</t>
  </si>
  <si>
    <t>BD/|SL</t>
  </si>
  <si>
    <t>Station Amersfoort Centraal</t>
  </si>
  <si>
    <t xml:space="preserve"> N </t>
  </si>
  <si>
    <t xml:space="preserve"> U5</t>
  </si>
  <si>
    <t>Bovenzijde glas-kunststof  (lichtstraat)</t>
  </si>
  <si>
    <t xml:space="preserve"> U5 </t>
  </si>
  <si>
    <t>Glas-kunststof (lichtstraat)</t>
  </si>
  <si>
    <t>Station Houten Castellum</t>
  </si>
  <si>
    <t>2022-2023</t>
  </si>
  <si>
    <t>Station</t>
  </si>
  <si>
    <t>Totale aanbiedingsprijs</t>
  </si>
  <si>
    <t>Totaal (inschrijfsom)</t>
  </si>
  <si>
    <t>Almere Parkwijk</t>
  </si>
  <si>
    <t>Amerfoort Centraal</t>
  </si>
  <si>
    <t>Amsterdam Rai</t>
  </si>
  <si>
    <t>Amsterdam Sciencepark</t>
  </si>
  <si>
    <t>Amsterdam Zuid</t>
  </si>
  <si>
    <t>Anna Paulowna</t>
  </si>
  <si>
    <t>Castricum</t>
  </si>
  <si>
    <t>Den Helder</t>
  </si>
  <si>
    <t>Heemstede Aerdenhout</t>
  </si>
  <si>
    <t>Houten</t>
  </si>
  <si>
    <t>Houten Castellum</t>
  </si>
  <si>
    <t>Utrecht Leidsche Rijn</t>
  </si>
  <si>
    <t>Utrecht Lunetten</t>
  </si>
  <si>
    <t>Utrecht Terwijde</t>
  </si>
  <si>
    <t>Utrecht Vaartse Rijn</t>
  </si>
  <si>
    <t>Utrecht Zuilen</t>
  </si>
  <si>
    <t>Veenendaal West</t>
  </si>
  <si>
    <t>Boeidelen-dakranden metaal</t>
  </si>
  <si>
    <t>Plafonds hout</t>
  </si>
  <si>
    <t>Station Veenendaal Centrum</t>
  </si>
  <si>
    <t>Veenendaal Centrum</t>
  </si>
  <si>
    <t>Trap tunnel naar perron</t>
  </si>
  <si>
    <t xml:space="preserve">Buitentrappen </t>
  </si>
  <si>
    <t>Station Utrecht Overvecht</t>
  </si>
  <si>
    <t>Utrecht Overvecht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</si>
</sst>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€&quot;\ * #,##0.00_);_(&quot;€&quot;\ * \(#,##0.00\);_(&quot;€&quot;\ * &quot;-&quot;??_);_(@_)"/>
    <numFmt numFmtId="165" formatCode="#,##0.00_ ;\-#,##0.00\ 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36">
    <xf numFmtId="0" fontId="0" fillId="0" borderId="0" xfId="0"/>
    <xf numFmtId="0" fontId="1" fillId="0" borderId="0" xfId="0" applyFo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7" xfId="0" applyFont="1" applyBorder="1"/>
    <xf numFmtId="164" fontId="1" fillId="0" borderId="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/>
    <xf numFmtId="4" fontId="1" fillId="0" borderId="0" xfId="0" applyNumberFormat="1" applyFont="1" applyAlignment="1">
      <alignment horizontal="right"/>
    </xf>
    <xf numFmtId="0" fontId="2" fillId="0" borderId="6" xfId="0" applyFont="1" applyBorder="1"/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/>
    <xf numFmtId="43" fontId="1" fillId="3" borderId="2" xfId="0" applyNumberFormat="1" applyFont="1" applyFill="1" applyBorder="1" applyAlignment="1">
      <alignment horizontal="center"/>
    </xf>
    <xf numFmtId="0" fontId="1" fillId="0" borderId="13" xfId="0" applyFont="1" applyBorder="1"/>
    <xf numFmtId="0" fontId="2" fillId="2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/>
    <xf numFmtId="4" fontId="2" fillId="0" borderId="38" xfId="0" applyNumberFormat="1" applyFont="1" applyBorder="1" applyAlignment="1">
      <alignment horizontal="right"/>
    </xf>
    <xf numFmtId="164" fontId="2" fillId="0" borderId="38" xfId="0" applyNumberFormat="1" applyFont="1" applyBorder="1"/>
    <xf numFmtId="0" fontId="2" fillId="0" borderId="3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" fillId="0" borderId="28" xfId="0" applyFont="1" applyBorder="1"/>
    <xf numFmtId="0" fontId="2" fillId="0" borderId="33" xfId="0" applyFont="1" applyBorder="1" applyAlignment="1">
      <alignment horizontal="center"/>
    </xf>
    <xf numFmtId="0" fontId="1" fillId="0" borderId="31" xfId="0" applyFont="1" applyBorder="1"/>
    <xf numFmtId="0" fontId="1" fillId="0" borderId="40" xfId="0" applyFont="1" applyBorder="1"/>
    <xf numFmtId="0" fontId="2" fillId="0" borderId="19" xfId="0" applyFont="1" applyBorder="1"/>
    <xf numFmtId="0" fontId="2" fillId="0" borderId="37" xfId="0" applyFont="1" applyBorder="1"/>
    <xf numFmtId="164" fontId="2" fillId="0" borderId="38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40" xfId="0" applyFont="1" applyBorder="1"/>
    <xf numFmtId="0" fontId="2" fillId="0" borderId="0" xfId="0" applyFont="1" applyBorder="1"/>
    <xf numFmtId="43" fontId="2" fillId="0" borderId="26" xfId="0" applyNumberFormat="1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right"/>
    </xf>
    <xf numFmtId="43" fontId="2" fillId="0" borderId="31" xfId="0" applyNumberFormat="1" applyFont="1" applyBorder="1" applyAlignment="1">
      <alignment horizontal="center"/>
    </xf>
    <xf numFmtId="43" fontId="2" fillId="0" borderId="4" xfId="0" applyNumberFormat="1" applyFont="1" applyBorder="1"/>
    <xf numFmtId="43" fontId="2" fillId="0" borderId="27" xfId="0" applyNumberFormat="1" applyFont="1" applyBorder="1"/>
    <xf numFmtId="43" fontId="2" fillId="0" borderId="31" xfId="0" applyNumberFormat="1" applyFont="1" applyBorder="1"/>
    <xf numFmtId="43" fontId="1" fillId="0" borderId="28" xfId="0" applyNumberFormat="1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43" fontId="1" fillId="0" borderId="3" xfId="0" applyNumberFormat="1" applyFont="1" applyBorder="1" applyAlignment="1">
      <alignment horizontal="right"/>
    </xf>
    <xf numFmtId="43" fontId="1" fillId="0" borderId="29" xfId="0" applyNumberFormat="1" applyFont="1" applyBorder="1" applyAlignment="1">
      <alignment horizontal="center"/>
    </xf>
    <xf numFmtId="43" fontId="1" fillId="0" borderId="3" xfId="0" applyNumberFormat="1" applyFont="1" applyBorder="1"/>
    <xf numFmtId="43" fontId="1" fillId="0" borderId="17" xfId="0" applyNumberFormat="1" applyFont="1" applyBorder="1" applyAlignment="1">
      <alignment horizontal="center"/>
    </xf>
    <xf numFmtId="43" fontId="1" fillId="0" borderId="2" xfId="0" applyNumberFormat="1" applyFont="1" applyBorder="1" applyAlignment="1">
      <alignment horizontal="center"/>
    </xf>
    <xf numFmtId="43" fontId="1" fillId="0" borderId="2" xfId="0" applyNumberFormat="1" applyFont="1" applyBorder="1"/>
    <xf numFmtId="43" fontId="1" fillId="0" borderId="2" xfId="0" applyNumberFormat="1" applyFont="1" applyBorder="1" applyAlignment="1">
      <alignment horizontal="right"/>
    </xf>
    <xf numFmtId="43" fontId="1" fillId="0" borderId="30" xfId="0" applyNumberFormat="1" applyFont="1" applyBorder="1" applyAlignment="1">
      <alignment horizontal="center"/>
    </xf>
    <xf numFmtId="43" fontId="1" fillId="0" borderId="31" xfId="0" applyNumberFormat="1" applyFont="1" applyBorder="1" applyAlignment="1">
      <alignment horizontal="center"/>
    </xf>
    <xf numFmtId="43" fontId="1" fillId="0" borderId="4" xfId="0" applyNumberFormat="1" applyFont="1" applyBorder="1" applyAlignment="1">
      <alignment horizontal="center"/>
    </xf>
    <xf numFmtId="43" fontId="1" fillId="0" borderId="27" xfId="0" applyNumberFormat="1" applyFont="1" applyBorder="1" applyAlignment="1">
      <alignment horizontal="center"/>
    </xf>
    <xf numFmtId="43" fontId="2" fillId="0" borderId="32" xfId="0" applyNumberFormat="1" applyFont="1" applyBorder="1" applyAlignment="1">
      <alignment horizontal="center"/>
    </xf>
    <xf numFmtId="43" fontId="2" fillId="0" borderId="6" xfId="0" applyNumberFormat="1" applyFont="1" applyBorder="1" applyAlignment="1">
      <alignment horizontal="center"/>
    </xf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40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43" fontId="2" fillId="0" borderId="33" xfId="0" applyNumberFormat="1" applyFont="1" applyBorder="1" applyAlignment="1">
      <alignment horizontal="center"/>
    </xf>
    <xf numFmtId="43" fontId="2" fillId="3" borderId="40" xfId="0" applyNumberFormat="1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43" fontId="1" fillId="0" borderId="34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center"/>
    </xf>
    <xf numFmtId="43" fontId="1" fillId="3" borderId="17" xfId="0" applyNumberFormat="1" applyFont="1" applyFill="1" applyBorder="1" applyAlignment="1">
      <alignment horizontal="center"/>
    </xf>
    <xf numFmtId="43" fontId="1" fillId="0" borderId="32" xfId="0" applyNumberFormat="1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right"/>
    </xf>
    <xf numFmtId="43" fontId="1" fillId="0" borderId="40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1" fillId="0" borderId="33" xfId="0" applyNumberFormat="1" applyFont="1" applyBorder="1" applyAlignment="1">
      <alignment horizontal="center"/>
    </xf>
    <xf numFmtId="43" fontId="1" fillId="3" borderId="40" xfId="0" applyNumberFormat="1" applyFont="1" applyFill="1" applyBorder="1" applyAlignment="1">
      <alignment horizontal="center"/>
    </xf>
    <xf numFmtId="43" fontId="1" fillId="3" borderId="1" xfId="0" applyNumberFormat="1" applyFont="1" applyFill="1" applyBorder="1" applyAlignment="1">
      <alignment horizontal="center"/>
    </xf>
    <xf numFmtId="43" fontId="1" fillId="0" borderId="35" xfId="0" applyNumberFormat="1" applyFont="1" applyBorder="1" applyAlignment="1">
      <alignment horizontal="center"/>
    </xf>
    <xf numFmtId="43" fontId="1" fillId="0" borderId="5" xfId="0" applyNumberFormat="1" applyFont="1" applyBorder="1" applyAlignment="1">
      <alignment horizontal="center"/>
    </xf>
    <xf numFmtId="43" fontId="4" fillId="0" borderId="3" xfId="0" applyNumberFormat="1" applyFont="1" applyBorder="1" applyAlignment="1">
      <alignment horizontal="right"/>
    </xf>
    <xf numFmtId="43" fontId="1" fillId="3" borderId="28" xfId="0" applyNumberFormat="1" applyFont="1" applyFill="1" applyBorder="1" applyAlignment="1">
      <alignment horizontal="center"/>
    </xf>
    <xf numFmtId="43" fontId="1" fillId="3" borderId="3" xfId="0" applyNumberFormat="1" applyFont="1" applyFill="1" applyBorder="1" applyAlignment="1">
      <alignment horizontal="center"/>
    </xf>
    <xf numFmtId="43" fontId="1" fillId="3" borderId="31" xfId="0" applyNumberFormat="1" applyFont="1" applyFill="1" applyBorder="1" applyAlignment="1">
      <alignment horizontal="center"/>
    </xf>
    <xf numFmtId="43" fontId="1" fillId="3" borderId="4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43" fontId="2" fillId="4" borderId="27" xfId="0" applyNumberFormat="1" applyFont="1" applyFill="1" applyBorder="1" applyAlignment="1">
      <alignment horizontal="center"/>
    </xf>
    <xf numFmtId="43" fontId="1" fillId="4" borderId="29" xfId="0" applyNumberFormat="1" applyFont="1" applyFill="1" applyBorder="1"/>
    <xf numFmtId="43" fontId="1" fillId="4" borderId="30" xfId="0" applyNumberFormat="1" applyFont="1" applyFill="1" applyBorder="1"/>
    <xf numFmtId="43" fontId="2" fillId="4" borderId="33" xfId="0" applyNumberFormat="1" applyFont="1" applyFill="1" applyBorder="1"/>
    <xf numFmtId="43" fontId="1" fillId="4" borderId="33" xfId="0" applyNumberFormat="1" applyFont="1" applyFill="1" applyBorder="1"/>
    <xf numFmtId="164" fontId="2" fillId="4" borderId="39" xfId="0" applyNumberFormat="1" applyFont="1" applyFill="1" applyBorder="1"/>
    <xf numFmtId="4" fontId="2" fillId="5" borderId="16" xfId="0" applyNumberFormat="1" applyFont="1" applyFill="1" applyBorder="1" applyAlignment="1">
      <alignment horizontal="right" vertical="center"/>
    </xf>
    <xf numFmtId="4" fontId="2" fillId="5" borderId="18" xfId="0" applyNumberFormat="1" applyFont="1" applyFill="1" applyBorder="1" applyAlignment="1">
      <alignment horizontal="right" vertical="center"/>
    </xf>
    <xf numFmtId="4" fontId="2" fillId="5" borderId="24" xfId="0" applyNumberFormat="1" applyFont="1" applyFill="1" applyBorder="1" applyAlignment="1">
      <alignment horizontal="right" vertical="center"/>
    </xf>
    <xf numFmtId="43" fontId="2" fillId="5" borderId="27" xfId="0" applyNumberFormat="1" applyFont="1" applyFill="1" applyBorder="1" applyAlignment="1">
      <alignment horizontal="right"/>
    </xf>
    <xf numFmtId="43" fontId="1" fillId="5" borderId="29" xfId="0" applyNumberFormat="1" applyFont="1" applyFill="1" applyBorder="1" applyAlignment="1">
      <alignment horizontal="right"/>
    </xf>
    <xf numFmtId="43" fontId="2" fillId="5" borderId="33" xfId="0" applyNumberFormat="1" applyFont="1" applyFill="1" applyBorder="1" applyAlignment="1">
      <alignment horizontal="right"/>
    </xf>
    <xf numFmtId="43" fontId="1" fillId="5" borderId="30" xfId="0" applyNumberFormat="1" applyFont="1" applyFill="1" applyBorder="1" applyAlignment="1">
      <alignment horizontal="center"/>
    </xf>
    <xf numFmtId="43" fontId="1" fillId="5" borderId="33" xfId="0" applyNumberFormat="1" applyFont="1" applyFill="1" applyBorder="1" applyAlignment="1">
      <alignment horizontal="right"/>
    </xf>
    <xf numFmtId="0" fontId="2" fillId="0" borderId="45" xfId="0" applyFont="1" applyBorder="1"/>
    <xf numFmtId="0" fontId="1" fillId="0" borderId="46" xfId="0" applyFont="1" applyBorder="1"/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3" fontId="1" fillId="0" borderId="45" xfId="0" applyNumberFormat="1" applyFont="1" applyBorder="1" applyAlignment="1">
      <alignment horizontal="center"/>
    </xf>
    <xf numFmtId="43" fontId="1" fillId="0" borderId="47" xfId="0" applyNumberFormat="1" applyFont="1" applyBorder="1" applyAlignment="1">
      <alignment horizontal="center"/>
    </xf>
    <xf numFmtId="43" fontId="1" fillId="0" borderId="47" xfId="0" applyNumberFormat="1" applyFont="1" applyBorder="1"/>
    <xf numFmtId="43" fontId="1" fillId="0" borderId="47" xfId="0" applyNumberFormat="1" applyFont="1" applyBorder="1" applyAlignment="1">
      <alignment horizontal="right"/>
    </xf>
    <xf numFmtId="43" fontId="1" fillId="4" borderId="48" xfId="0" applyNumberFormat="1" applyFont="1" applyFill="1" applyBorder="1"/>
    <xf numFmtId="43" fontId="1" fillId="0" borderId="48" xfId="0" applyNumberFormat="1" applyFont="1" applyBorder="1" applyAlignment="1">
      <alignment horizontal="center"/>
    </xf>
    <xf numFmtId="43" fontId="1" fillId="5" borderId="48" xfId="0" applyNumberFormat="1" applyFont="1" applyFill="1" applyBorder="1" applyAlignment="1">
      <alignment horizontal="right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43" fontId="1" fillId="0" borderId="49" xfId="0" applyNumberFormat="1" applyFont="1" applyBorder="1" applyAlignment="1">
      <alignment horizontal="center"/>
    </xf>
    <xf numFmtId="43" fontId="1" fillId="0" borderId="51" xfId="0" applyNumberFormat="1" applyFont="1" applyBorder="1" applyAlignment="1">
      <alignment horizontal="center"/>
    </xf>
    <xf numFmtId="43" fontId="1" fillId="0" borderId="51" xfId="0" applyNumberFormat="1" applyFont="1" applyBorder="1"/>
    <xf numFmtId="43" fontId="1" fillId="0" borderId="51" xfId="0" applyNumberFormat="1" applyFont="1" applyBorder="1" applyAlignment="1">
      <alignment horizontal="right"/>
    </xf>
    <xf numFmtId="43" fontId="1" fillId="4" borderId="52" xfId="0" applyNumberFormat="1" applyFont="1" applyFill="1" applyBorder="1"/>
    <xf numFmtId="43" fontId="1" fillId="0" borderId="52" xfId="0" applyNumberFormat="1" applyFont="1" applyBorder="1" applyAlignment="1">
      <alignment horizontal="center"/>
    </xf>
    <xf numFmtId="43" fontId="1" fillId="5" borderId="52" xfId="0" applyNumberFormat="1" applyFont="1" applyFill="1" applyBorder="1" applyAlignment="1">
      <alignment horizontal="right"/>
    </xf>
    <xf numFmtId="0" fontId="1" fillId="0" borderId="53" xfId="0" applyFont="1" applyBorder="1"/>
    <xf numFmtId="49" fontId="1" fillId="0" borderId="54" xfId="0" applyNumberFormat="1" applyFont="1" applyBorder="1"/>
    <xf numFmtId="0" fontId="1" fillId="0" borderId="56" xfId="0" applyFont="1" applyBorder="1" applyAlignment="1">
      <alignment horizontal="center"/>
    </xf>
    <xf numFmtId="43" fontId="1" fillId="0" borderId="53" xfId="0" applyNumberFormat="1" applyFont="1" applyBorder="1" applyAlignment="1">
      <alignment horizontal="center"/>
    </xf>
    <xf numFmtId="43" fontId="1" fillId="0" borderId="55" xfId="0" applyNumberFormat="1" applyFont="1" applyBorder="1" applyAlignment="1">
      <alignment horizontal="center"/>
    </xf>
    <xf numFmtId="43" fontId="1" fillId="0" borderId="55" xfId="0" applyNumberFormat="1" applyFont="1" applyBorder="1"/>
    <xf numFmtId="43" fontId="1" fillId="0" borderId="55" xfId="0" applyNumberFormat="1" applyFont="1" applyBorder="1" applyAlignment="1">
      <alignment horizontal="right"/>
    </xf>
    <xf numFmtId="43" fontId="1" fillId="4" borderId="56" xfId="0" applyNumberFormat="1" applyFont="1" applyFill="1" applyBorder="1"/>
    <xf numFmtId="43" fontId="1" fillId="0" borderId="56" xfId="0" applyNumberFormat="1" applyFont="1" applyBorder="1" applyAlignment="1">
      <alignment horizontal="center"/>
    </xf>
    <xf numFmtId="43" fontId="1" fillId="5" borderId="56" xfId="0" applyNumberFormat="1" applyFont="1" applyFill="1" applyBorder="1" applyAlignment="1">
      <alignment horizontal="right"/>
    </xf>
    <xf numFmtId="0" fontId="1" fillId="0" borderId="54" xfId="0" applyFont="1" applyBorder="1"/>
    <xf numFmtId="0" fontId="1" fillId="0" borderId="5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3" fontId="1" fillId="4" borderId="48" xfId="0" applyNumberFormat="1" applyFont="1" applyFill="1" applyBorder="1" applyAlignment="1">
      <alignment horizontal="center"/>
    </xf>
    <xf numFmtId="43" fontId="1" fillId="0" borderId="48" xfId="0" applyNumberFormat="1" applyFont="1" applyBorder="1"/>
    <xf numFmtId="43" fontId="1" fillId="0" borderId="45" xfId="0" applyNumberFormat="1" applyFont="1" applyBorder="1"/>
    <xf numFmtId="43" fontId="1" fillId="4" borderId="52" xfId="0" applyNumberFormat="1" applyFont="1" applyFill="1" applyBorder="1" applyAlignment="1">
      <alignment horizontal="center"/>
    </xf>
    <xf numFmtId="43" fontId="1" fillId="0" borderId="51" xfId="0" applyNumberFormat="1" applyFont="1" applyFill="1" applyBorder="1" applyAlignment="1">
      <alignment horizontal="center"/>
    </xf>
    <xf numFmtId="0" fontId="2" fillId="0" borderId="49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43" fontId="2" fillId="0" borderId="49" xfId="0" applyNumberFormat="1" applyFont="1" applyBorder="1" applyAlignment="1">
      <alignment horizontal="center"/>
    </xf>
    <xf numFmtId="43" fontId="2" fillId="0" borderId="51" xfId="0" applyNumberFormat="1" applyFont="1" applyBorder="1" applyAlignment="1">
      <alignment horizontal="center"/>
    </xf>
    <xf numFmtId="43" fontId="2" fillId="0" borderId="51" xfId="0" applyNumberFormat="1" applyFont="1" applyBorder="1"/>
    <xf numFmtId="43" fontId="2" fillId="0" borderId="51" xfId="0" applyNumberFormat="1" applyFont="1" applyBorder="1" applyAlignment="1">
      <alignment horizontal="right"/>
    </xf>
    <xf numFmtId="44" fontId="2" fillId="5" borderId="39" xfId="0" applyNumberFormat="1" applyFont="1" applyFill="1" applyBorder="1" applyAlignment="1">
      <alignment horizontal="right"/>
    </xf>
    <xf numFmtId="0" fontId="2" fillId="0" borderId="19" xfId="0" applyFont="1" applyBorder="1" applyAlignment="1">
      <alignment horizontal="center" vertical="center"/>
    </xf>
    <xf numFmtId="0" fontId="6" fillId="0" borderId="50" xfId="0" applyFont="1" applyBorder="1"/>
    <xf numFmtId="43" fontId="1" fillId="6" borderId="51" xfId="0" applyNumberFormat="1" applyFont="1" applyFill="1" applyBorder="1" applyAlignment="1" applyProtection="1">
      <alignment horizontal="center"/>
      <protection locked="0"/>
    </xf>
    <xf numFmtId="43" fontId="1" fillId="6" borderId="52" xfId="0" applyNumberFormat="1" applyFont="1" applyFill="1" applyBorder="1" applyAlignment="1" applyProtection="1">
      <alignment horizontal="center"/>
      <protection locked="0"/>
    </xf>
    <xf numFmtId="0" fontId="1" fillId="6" borderId="51" xfId="0" applyFont="1" applyFill="1" applyBorder="1" applyAlignment="1" applyProtection="1">
      <alignment horizontal="center"/>
      <protection locked="0"/>
    </xf>
    <xf numFmtId="43" fontId="1" fillId="6" borderId="49" xfId="0" applyNumberFormat="1" applyFont="1" applyFill="1" applyBorder="1" applyAlignment="1" applyProtection="1">
      <alignment horizontal="center"/>
      <protection locked="0"/>
    </xf>
    <xf numFmtId="3" fontId="1" fillId="6" borderId="55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43" fontId="1" fillId="6" borderId="51" xfId="0" applyNumberFormat="1" applyFont="1" applyFill="1" applyBorder="1" applyProtection="1">
      <protection locked="0"/>
    </xf>
    <xf numFmtId="43" fontId="1" fillId="6" borderId="27" xfId="0" applyNumberFormat="1" applyFont="1" applyFill="1" applyBorder="1" applyAlignment="1" applyProtection="1">
      <alignment horizontal="right"/>
      <protection locked="0"/>
    </xf>
    <xf numFmtId="2" fontId="1" fillId="6" borderId="51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Border="1"/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2" fillId="0" borderId="0" xfId="0" applyFont="1" applyFill="1" applyBorder="1" applyProtection="1"/>
    <xf numFmtId="0" fontId="1" fillId="0" borderId="0" xfId="0" applyFont="1" applyFill="1" applyBorder="1" applyProtection="1"/>
    <xf numFmtId="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4" fontId="2" fillId="0" borderId="38" xfId="0" applyNumberFormat="1" applyFont="1" applyBorder="1" applyAlignment="1">
      <alignment horizontal="center"/>
    </xf>
    <xf numFmtId="0" fontId="2" fillId="0" borderId="50" xfId="0" applyFont="1" applyBorder="1"/>
    <xf numFmtId="0" fontId="1" fillId="0" borderId="0" xfId="0" applyFont="1" applyAlignment="1">
      <alignment horizontal="right"/>
    </xf>
    <xf numFmtId="2" fontId="1" fillId="0" borderId="5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19" xfId="1" applyFont="1" applyBorder="1" applyAlignment="1">
      <alignment vertical="center"/>
    </xf>
    <xf numFmtId="0" fontId="2" fillId="0" borderId="57" xfId="1" applyFont="1" applyBorder="1" applyAlignment="1">
      <alignment horizontal="left" vertical="center"/>
    </xf>
    <xf numFmtId="0" fontId="2" fillId="0" borderId="28" xfId="1" applyFont="1" applyBorder="1" applyAlignment="1">
      <alignment vertical="center"/>
    </xf>
    <xf numFmtId="0" fontId="2" fillId="0" borderId="29" xfId="1" applyFont="1" applyBorder="1" applyAlignment="1">
      <alignment horizontal="left" vertical="center"/>
    </xf>
    <xf numFmtId="0" fontId="2" fillId="0" borderId="42" xfId="1" applyFont="1" applyBorder="1"/>
    <xf numFmtId="0" fontId="2" fillId="0" borderId="44" xfId="1" applyFont="1" applyBorder="1" applyAlignment="1">
      <alignment horizontal="center"/>
    </xf>
    <xf numFmtId="0" fontId="1" fillId="0" borderId="45" xfId="1" applyFont="1" applyBorder="1"/>
    <xf numFmtId="0" fontId="1" fillId="0" borderId="49" xfId="1" applyFont="1" applyBorder="1"/>
    <xf numFmtId="44" fontId="1" fillId="0" borderId="52" xfId="1" applyNumberFormat="1" applyFont="1" applyBorder="1"/>
    <xf numFmtId="0" fontId="2" fillId="8" borderId="58" xfId="1" applyFont="1" applyFill="1" applyBorder="1"/>
    <xf numFmtId="0" fontId="1" fillId="0" borderId="29" xfId="1" applyFont="1" applyBorder="1" applyAlignment="1">
      <alignment vertical="center"/>
    </xf>
    <xf numFmtId="0" fontId="1" fillId="0" borderId="60" xfId="1" applyFont="1" applyBorder="1"/>
    <xf numFmtId="0" fontId="2" fillId="7" borderId="61" xfId="1" applyFont="1" applyFill="1" applyBorder="1" applyAlignment="1">
      <alignment horizontal="center" vertical="center"/>
    </xf>
    <xf numFmtId="0" fontId="1" fillId="0" borderId="28" xfId="1" applyFont="1" applyFill="1" applyBorder="1"/>
    <xf numFmtId="44" fontId="1" fillId="8" borderId="59" xfId="1" applyNumberFormat="1" applyFont="1" applyFill="1" applyBorder="1"/>
    <xf numFmtId="44" fontId="1" fillId="0" borderId="48" xfId="1" applyNumberFormat="1" applyFont="1" applyBorder="1" applyAlignment="1">
      <alignment horizontal="center"/>
    </xf>
    <xf numFmtId="165" fontId="1" fillId="0" borderId="51" xfId="0" applyNumberFormat="1" applyFont="1" applyBorder="1" applyAlignment="1">
      <alignment horizontal="center"/>
    </xf>
  </cellXfs>
  <cellStyles count="2">
    <cellStyle name="Standaard" xfId="0" builtinId="0"/>
    <cellStyle name="Standaard 2" xfId="1" xr:uid="{C01CEDEF-B3A6-4253-90E6-96CFD3F8F4A3}"/>
  </cellStyles>
  <dxfs count="0"/>
  <tableStyles count="0" defaultTableStyle="TableStyleMedium2" defaultPivotStyle="PivotStyleLight16"/>
  <colors>
    <mruColors>
      <color rgb="FFCCFFCC"/>
      <color rgb="FF99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E99D78F7-41FC-4E89-B0A8-8F681C9BA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50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68A57DD6-D553-41CC-BB13-0B7BDB5F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EC85F15A-670B-4AFA-9784-CA1C80DFF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DC5B3D67-ACE7-4F44-B3AB-0411BD998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8ED0BE08-ED1A-4294-86C5-C29B7F69D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9C674A72-552F-4EE0-BD52-641C1677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B70A169E-1FE5-4857-890A-257C62E8C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E4940CB9-AEFE-42D1-9584-2967FFD68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25D4929C-5A68-44CA-A6E1-D48F6784E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83FF6CD0-8E90-4419-B6DB-1E710B79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F98DFD0A-EF6D-45B2-98E1-0C0C60634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378950</xdr:colOff>
      <xdr:row>1</xdr:row>
      <xdr:rowOff>81934</xdr:rowOff>
    </xdr:from>
    <xdr:to>
      <xdr:col>1</xdr:col>
      <xdr:colOff>1471150</xdr:colOff>
      <xdr:row>1</xdr:row>
      <xdr:rowOff>310534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6DD6F2A-C7D9-5A4C-8886-C2880A97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950" y="81934"/>
          <a:ext cx="1092200" cy="2286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8F2E82C6-E0B4-4784-9AE7-61ECBB642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B250EECB-9A74-45B6-A69D-EA546F7D0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93408F94-CBA1-4BEB-8696-0CA1600A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1B020874-C81D-4DF8-B28E-6D04D2537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B865CB8C-C4A1-42A5-BD70-DFFC9E88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9F5EDA6D-0947-4912-89CE-6118F326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378950</xdr:colOff>
      <xdr:row>1</xdr:row>
      <xdr:rowOff>81934</xdr:rowOff>
    </xdr:from>
    <xdr:ext cx="1092200" cy="228600"/>
    <xdr:pic>
      <xdr:nvPicPr>
        <xdr:cNvPr id="2" name="Afbeelding 1">
          <a:extLst>
            <a:ext uri="{FF2B5EF4-FFF2-40B4-BE49-F238E27FC236}">
              <a16:creationId xmlns:a16="http://schemas.microsoft.com/office/drawing/2014/main" id="{F656E3C3-23BA-4F3B-A8DB-30BF9F052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25" y="281959"/>
          <a:ext cx="1092200" cy="2286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378950</xdr:colOff>
      <xdr:row>1</xdr:row>
      <xdr:rowOff>81934</xdr:rowOff>
    </xdr:from>
    <xdr:to>
      <xdr:col>1</xdr:col>
      <xdr:colOff>1471150</xdr:colOff>
      <xdr:row>1</xdr:row>
      <xdr:rowOff>310534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5DD04A5-55B3-4E1F-B023-1A21488A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50" y="285134"/>
          <a:ext cx="1092200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633C1-2FEC-4D58-9562-5B5C07FD8846}">
  <dimension ref="B1:C27"/>
  <sheetViews>
    <sheetView tabSelected="1" workbookViewId="0">
      <selection activeCell="C7" sqref="C7"/>
    </sheetView>
  </sheetViews>
  <sheetFormatPr defaultRowHeight="15.75" x14ac:dyDescent="0.25"/>
  <cols>
    <col min="2" max="2" width="26" customWidth="1"/>
    <col min="3" max="3" width="28.125" customWidth="1"/>
  </cols>
  <sheetData>
    <row r="1" spans="2:3" ht="16.5" thickBot="1" x14ac:dyDescent="0.3"/>
    <row r="2" spans="2:3" ht="33" customHeight="1" thickBot="1" x14ac:dyDescent="0.3">
      <c r="B2" s="230"/>
      <c r="C2" s="231"/>
    </row>
    <row r="3" spans="2:3" x14ac:dyDescent="0.25">
      <c r="B3" s="221" t="s">
        <v>9</v>
      </c>
      <c r="C3" s="229"/>
    </row>
    <row r="4" spans="2:3" ht="16.5" thickBot="1" x14ac:dyDescent="0.3">
      <c r="B4" s="219" t="s">
        <v>100</v>
      </c>
      <c r="C4" s="220" t="s">
        <v>199</v>
      </c>
    </row>
    <row r="5" spans="2:3" ht="16.5" thickBot="1" x14ac:dyDescent="0.3">
      <c r="B5" s="221"/>
      <c r="C5" s="222"/>
    </row>
    <row r="6" spans="2:3" x14ac:dyDescent="0.25">
      <c r="B6" s="223" t="s">
        <v>200</v>
      </c>
      <c r="C6" s="224" t="s">
        <v>201</v>
      </c>
    </row>
    <row r="7" spans="2:3" x14ac:dyDescent="0.25">
      <c r="B7" s="225" t="s">
        <v>203</v>
      </c>
      <c r="C7" s="234" t="e">
        <f>'Almere Parkwijk'!X61</f>
        <v>#DIV/0!</v>
      </c>
    </row>
    <row r="8" spans="2:3" x14ac:dyDescent="0.25">
      <c r="B8" s="226" t="s">
        <v>204</v>
      </c>
      <c r="C8" s="227" t="e">
        <f>'Amersfoort Centraal'!X61</f>
        <v>#DIV/0!</v>
      </c>
    </row>
    <row r="9" spans="2:3" x14ac:dyDescent="0.25">
      <c r="B9" s="226" t="s">
        <v>205</v>
      </c>
      <c r="C9" s="227" t="e">
        <f>'Amsterdam Rai'!X61</f>
        <v>#DIV/0!</v>
      </c>
    </row>
    <row r="10" spans="2:3" x14ac:dyDescent="0.25">
      <c r="B10" s="226" t="s">
        <v>206</v>
      </c>
      <c r="C10" s="227" t="e">
        <f>'Amsterdam Sciencepark'!X61</f>
        <v>#DIV/0!</v>
      </c>
    </row>
    <row r="11" spans="2:3" x14ac:dyDescent="0.25">
      <c r="B11" s="226" t="s">
        <v>207</v>
      </c>
      <c r="C11" s="227" t="e">
        <f>'Amsterdam Zuid'!X61</f>
        <v>#DIV/0!</v>
      </c>
    </row>
    <row r="12" spans="2:3" x14ac:dyDescent="0.25">
      <c r="B12" s="226" t="s">
        <v>208</v>
      </c>
      <c r="C12" s="227" t="e">
        <f>'Anna Paulowna'!X61</f>
        <v>#DIV/0!</v>
      </c>
    </row>
    <row r="13" spans="2:3" x14ac:dyDescent="0.25">
      <c r="B13" s="226" t="s">
        <v>209</v>
      </c>
      <c r="C13" s="227" t="e">
        <f>Castricum!X62</f>
        <v>#DIV/0!</v>
      </c>
    </row>
    <row r="14" spans="2:3" x14ac:dyDescent="0.25">
      <c r="B14" s="226" t="s">
        <v>210</v>
      </c>
      <c r="C14" s="227" t="e">
        <f>'Den Helder'!X61</f>
        <v>#DIV/0!</v>
      </c>
    </row>
    <row r="15" spans="2:3" x14ac:dyDescent="0.25">
      <c r="B15" s="226" t="s">
        <v>211</v>
      </c>
      <c r="C15" s="227" t="e">
        <f>'Heemstede Aerdenhout'!X61</f>
        <v>#DIV/0!</v>
      </c>
    </row>
    <row r="16" spans="2:3" x14ac:dyDescent="0.25">
      <c r="B16" s="226" t="s">
        <v>212</v>
      </c>
      <c r="C16" s="227" t="e">
        <f>Houten!X62</f>
        <v>#DIV/0!</v>
      </c>
    </row>
    <row r="17" spans="2:3" x14ac:dyDescent="0.25">
      <c r="B17" s="226" t="s">
        <v>213</v>
      </c>
      <c r="C17" s="227" t="e">
        <f>'Houten Castellum'!X61</f>
        <v>#DIV/0!</v>
      </c>
    </row>
    <row r="18" spans="2:3" x14ac:dyDescent="0.25">
      <c r="B18" s="226" t="s">
        <v>214</v>
      </c>
      <c r="C18" s="227" t="e">
        <f>'Utrecht Leidsche Rijn'!X61</f>
        <v>#DIV/0!</v>
      </c>
    </row>
    <row r="19" spans="2:3" x14ac:dyDescent="0.25">
      <c r="B19" s="226" t="s">
        <v>215</v>
      </c>
      <c r="C19" s="227" t="e">
        <f>'Utrecht Lunetten'!X61</f>
        <v>#DIV/0!</v>
      </c>
    </row>
    <row r="20" spans="2:3" x14ac:dyDescent="0.25">
      <c r="B20" s="232" t="s">
        <v>227</v>
      </c>
      <c r="C20" s="227" t="e">
        <f>'Utrecht Overvecht'!X61</f>
        <v>#DIV/0!</v>
      </c>
    </row>
    <row r="21" spans="2:3" x14ac:dyDescent="0.25">
      <c r="B21" s="226" t="s">
        <v>216</v>
      </c>
      <c r="C21" s="227" t="e">
        <f>'Utrecht Terwijde'!X61</f>
        <v>#DIV/0!</v>
      </c>
    </row>
    <row r="22" spans="2:3" x14ac:dyDescent="0.25">
      <c r="B22" s="226" t="s">
        <v>217</v>
      </c>
      <c r="C22" s="227" t="e">
        <f>'Utrecht Vaartste Rijn'!X61</f>
        <v>#DIV/0!</v>
      </c>
    </row>
    <row r="23" spans="2:3" x14ac:dyDescent="0.25">
      <c r="B23" s="226" t="s">
        <v>218</v>
      </c>
      <c r="C23" s="227" t="e">
        <f>'Utrecht Zuilen'!X61</f>
        <v>#DIV/0!</v>
      </c>
    </row>
    <row r="24" spans="2:3" x14ac:dyDescent="0.25">
      <c r="B24" s="232" t="s">
        <v>223</v>
      </c>
      <c r="C24" s="227" t="e">
        <f>'Veenendaal Centrum'!X61</f>
        <v>#DIV/0!</v>
      </c>
    </row>
    <row r="25" spans="2:3" x14ac:dyDescent="0.25">
      <c r="B25" s="226" t="s">
        <v>219</v>
      </c>
      <c r="C25" s="227" t="e">
        <f>'Veenendaal West'!X61</f>
        <v>#DIV/0!</v>
      </c>
    </row>
    <row r="26" spans="2:3" ht="16.5" thickBot="1" x14ac:dyDescent="0.3">
      <c r="B26" s="226"/>
      <c r="C26" s="227"/>
    </row>
    <row r="27" spans="2:3" ht="16.5" thickBot="1" x14ac:dyDescent="0.3">
      <c r="B27" s="228" t="s">
        <v>202</v>
      </c>
      <c r="C27" s="233" t="e">
        <f>SUM(C7:C25)</f>
        <v>#DIV/0!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46C7F-5FBF-4DBC-9488-245B2CC7E69F}">
  <sheetPr>
    <pageSetUpPr fitToPage="1"/>
  </sheetPr>
  <dimension ref="B1:Y137"/>
  <sheetViews>
    <sheetView topLeftCell="D43" zoomScale="75" zoomScaleNormal="75" zoomScaleSheetLayoutView="124" workbookViewId="0">
      <selection activeCell="G82" sqref="G82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177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176</v>
      </c>
      <c r="C7" s="152" t="s">
        <v>166</v>
      </c>
      <c r="D7" s="153">
        <v>1300</v>
      </c>
      <c r="E7" s="154" t="s">
        <v>72</v>
      </c>
      <c r="F7" s="155" t="s">
        <v>21</v>
      </c>
      <c r="G7" s="156" t="s">
        <v>60</v>
      </c>
      <c r="H7" s="156" t="s">
        <v>25</v>
      </c>
      <c r="I7" s="192">
        <v>0</v>
      </c>
      <c r="J7" s="158" t="e">
        <f>D7/I7</f>
        <v>#DIV/0!</v>
      </c>
      <c r="K7" s="156">
        <v>0</v>
      </c>
      <c r="L7" s="192">
        <v>0</v>
      </c>
      <c r="M7" s="180" t="e">
        <f>L7*J7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/>
      <c r="C8" s="152"/>
      <c r="D8" s="153"/>
      <c r="E8" s="154"/>
      <c r="F8" s="155"/>
      <c r="G8" s="156"/>
      <c r="H8" s="156"/>
      <c r="I8" s="156"/>
      <c r="J8" s="158"/>
      <c r="K8" s="156"/>
      <c r="L8" s="156"/>
      <c r="M8" s="180"/>
      <c r="N8" s="156"/>
      <c r="P8" s="156"/>
      <c r="Q8" s="156"/>
      <c r="R8" s="156"/>
      <c r="S8" s="156"/>
      <c r="T8" s="160"/>
      <c r="U8" s="155"/>
      <c r="V8" s="156"/>
      <c r="W8" s="156"/>
      <c r="X8" s="161"/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53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5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53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5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VQjy3hXVrT+PIa7M67hsuWs8l5R/jHUZbwUKF294B+ttZh0pHOtnWQ5S5rMbrNiQG2dQisecdilEmubpRGm+Rw==" saltValue="YzDA0Fx4GyhVk0DEX9iy5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BB873-3E49-4A48-9BDC-7F4165CB8E9F}">
  <sheetPr>
    <pageSetUpPr fitToPage="1"/>
  </sheetPr>
  <dimension ref="B1:Y138"/>
  <sheetViews>
    <sheetView topLeftCell="D43" zoomScale="75" zoomScaleNormal="75" zoomScaleSheetLayoutView="124" workbookViewId="0">
      <selection activeCell="G76" sqref="G76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150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787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124</v>
      </c>
      <c r="D8" s="153">
        <v>1347</v>
      </c>
      <c r="E8" s="154" t="s">
        <v>72</v>
      </c>
      <c r="F8" s="155" t="s">
        <v>21</v>
      </c>
      <c r="G8" s="156" t="s">
        <v>123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K8*J8</f>
        <v>#DIV/0!</v>
      </c>
      <c r="N8" s="155" t="s">
        <v>89</v>
      </c>
      <c r="O8" s="156"/>
      <c r="P8" s="156"/>
      <c r="Q8" s="156"/>
      <c r="R8" s="156"/>
      <c r="S8" s="156" t="s">
        <v>76</v>
      </c>
      <c r="T8" s="160"/>
      <c r="U8" s="155"/>
      <c r="V8" s="156"/>
      <c r="W8" s="156"/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350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6" t="s">
        <v>96</v>
      </c>
      <c r="P9" s="156"/>
      <c r="Q9" s="156" t="s">
        <v>102</v>
      </c>
      <c r="R9" s="192">
        <v>0</v>
      </c>
      <c r="S9" s="156" t="s">
        <v>76</v>
      </c>
      <c r="T9" s="193">
        <v>0</v>
      </c>
      <c r="U9" s="155"/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 t="s">
        <v>98</v>
      </c>
      <c r="C10" s="152" t="s">
        <v>149</v>
      </c>
      <c r="D10" s="153">
        <v>520</v>
      </c>
      <c r="E10" s="154" t="s">
        <v>72</v>
      </c>
      <c r="F10" s="155" t="s">
        <v>21</v>
      </c>
      <c r="G10" s="156" t="s">
        <v>94</v>
      </c>
      <c r="H10" s="156" t="s">
        <v>25</v>
      </c>
      <c r="I10" s="192">
        <v>0</v>
      </c>
      <c r="J10" s="158" t="e">
        <f>D10/I10</f>
        <v>#DIV/0!</v>
      </c>
      <c r="K10" s="192">
        <v>0</v>
      </c>
      <c r="L10" s="156">
        <v>0</v>
      </c>
      <c r="M10" s="180" t="e">
        <f>J10*K10</f>
        <v>#DIV/0!</v>
      </c>
      <c r="N10" s="155" t="s">
        <v>95</v>
      </c>
      <c r="O10" s="156" t="s">
        <v>118</v>
      </c>
      <c r="P10" s="192">
        <v>0</v>
      </c>
      <c r="Q10" s="156" t="s">
        <v>113</v>
      </c>
      <c r="R10" s="192">
        <v>0</v>
      </c>
      <c r="S10" s="156" t="s">
        <v>76</v>
      </c>
      <c r="T10" s="193">
        <v>0</v>
      </c>
      <c r="U10" s="155">
        <f>T10*P10</f>
        <v>0</v>
      </c>
      <c r="V10" s="156">
        <f>T10*R10</f>
        <v>0</v>
      </c>
      <c r="W10" s="156">
        <f>U10+V10</f>
        <v>0</v>
      </c>
      <c r="X10" s="161" t="e">
        <f>W10+M10</f>
        <v>#DIV/0!</v>
      </c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 t="s">
        <v>127</v>
      </c>
      <c r="C13" s="152" t="s">
        <v>117</v>
      </c>
      <c r="D13" s="153">
        <v>35</v>
      </c>
      <c r="E13" s="154" t="s">
        <v>72</v>
      </c>
      <c r="F13" s="155" t="s">
        <v>21</v>
      </c>
      <c r="G13" s="156" t="s">
        <v>94</v>
      </c>
      <c r="H13" s="156" t="s">
        <v>25</v>
      </c>
      <c r="I13" s="192">
        <v>0</v>
      </c>
      <c r="J13" s="158" t="e">
        <f>D13/I13</f>
        <v>#DIV/0!</v>
      </c>
      <c r="K13" s="192">
        <v>0</v>
      </c>
      <c r="L13" s="156">
        <v>0</v>
      </c>
      <c r="M13" s="180" t="e">
        <f>J13*K13</f>
        <v>#DIV/0!</v>
      </c>
      <c r="N13" s="155" t="s">
        <v>89</v>
      </c>
      <c r="O13" s="156"/>
      <c r="P13" s="156"/>
      <c r="Q13" s="156"/>
      <c r="R13" s="156"/>
      <c r="S13" s="156" t="s">
        <v>76</v>
      </c>
      <c r="T13" s="160" t="s">
        <v>70</v>
      </c>
      <c r="U13" s="155">
        <v>0</v>
      </c>
      <c r="V13" s="156">
        <v>0</v>
      </c>
      <c r="W13" s="156">
        <f>U13+V13</f>
        <v>0</v>
      </c>
      <c r="X13" s="161" t="e">
        <f>W13+M13</f>
        <v>#DIV/0!</v>
      </c>
    </row>
    <row r="14" spans="2:24" ht="18" customHeight="1" x14ac:dyDescent="0.2">
      <c r="B14" s="151" t="s">
        <v>148</v>
      </c>
      <c r="C14" s="152" t="s">
        <v>117</v>
      </c>
      <c r="D14" s="153">
        <v>80</v>
      </c>
      <c r="E14" s="154" t="s">
        <v>72</v>
      </c>
      <c r="F14" s="155" t="s">
        <v>21</v>
      </c>
      <c r="G14" s="156" t="s">
        <v>94</v>
      </c>
      <c r="H14" s="156" t="s">
        <v>25</v>
      </c>
      <c r="I14" s="192">
        <v>0</v>
      </c>
      <c r="J14" s="158" t="e">
        <f>D14/I14</f>
        <v>#DIV/0!</v>
      </c>
      <c r="K14" s="192">
        <v>0</v>
      </c>
      <c r="L14" s="156">
        <v>0</v>
      </c>
      <c r="M14" s="180" t="e">
        <f>J14*K14</f>
        <v>#DIV/0!</v>
      </c>
      <c r="N14" s="155" t="s">
        <v>89</v>
      </c>
      <c r="O14" s="156"/>
      <c r="P14" s="156"/>
      <c r="Q14" s="156"/>
      <c r="R14" s="156"/>
      <c r="S14" s="156" t="s">
        <v>76</v>
      </c>
      <c r="T14" s="160" t="s">
        <v>70</v>
      </c>
      <c r="U14" s="155">
        <v>0</v>
      </c>
      <c r="V14" s="156">
        <v>0</v>
      </c>
      <c r="W14" s="156">
        <f>U14+V14</f>
        <v>0</v>
      </c>
      <c r="X14" s="161" t="e">
        <f>W14+M14</f>
        <v>#DIV/0!</v>
      </c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 t="s">
        <v>125</v>
      </c>
      <c r="C16" s="152" t="s">
        <v>124</v>
      </c>
      <c r="D16" s="153">
        <v>1347</v>
      </c>
      <c r="E16" s="154" t="s">
        <v>72</v>
      </c>
      <c r="F16" s="155" t="s">
        <v>21</v>
      </c>
      <c r="G16" s="156" t="s">
        <v>123</v>
      </c>
      <c r="H16" s="156" t="s">
        <v>25</v>
      </c>
      <c r="I16" s="192">
        <v>0</v>
      </c>
      <c r="J16" s="158" t="e">
        <f>D16/I16</f>
        <v>#DIV/0!</v>
      </c>
      <c r="K16" s="156">
        <v>0</v>
      </c>
      <c r="L16" s="192">
        <v>0</v>
      </c>
      <c r="M16" s="180" t="e">
        <f>J16*L16</f>
        <v>#DIV/0!</v>
      </c>
      <c r="N16" s="155" t="s">
        <v>89</v>
      </c>
      <c r="O16" s="156"/>
      <c r="P16" s="156"/>
      <c r="Q16" s="156"/>
      <c r="R16" s="156"/>
      <c r="S16" s="156" t="s">
        <v>147</v>
      </c>
      <c r="T16" s="160"/>
      <c r="U16" s="155"/>
      <c r="V16" s="156"/>
      <c r="W16" s="156"/>
      <c r="X16" s="161" t="e">
        <f>W16+M16</f>
        <v>#DIV/0!</v>
      </c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">
      <c r="B26" s="151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5">
      <c r="B27" s="182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6"/>
      <c r="I38" s="156"/>
      <c r="J38" s="158"/>
      <c r="K38" s="156"/>
      <c r="L38" s="156"/>
      <c r="M38" s="180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ht="18" customHeight="1" x14ac:dyDescent="0.2">
      <c r="B39" s="151"/>
      <c r="C39" s="152"/>
      <c r="D39" s="153"/>
      <c r="E39" s="154"/>
      <c r="F39" s="155"/>
      <c r="G39" s="156"/>
      <c r="H39" s="157"/>
      <c r="I39" s="157"/>
      <c r="J39" s="158"/>
      <c r="K39" s="157"/>
      <c r="L39" s="15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s="25" customFormat="1" x14ac:dyDescent="0.25">
      <c r="B40" s="182" t="s">
        <v>44</v>
      </c>
      <c r="D40" s="183"/>
      <c r="E40" s="184"/>
      <c r="F40" s="185"/>
      <c r="G40" s="186"/>
      <c r="H40" s="187"/>
      <c r="I40" s="187"/>
      <c r="J40" s="188" t="e">
        <f>SUM(J7:J39)</f>
        <v>#DIV/0!</v>
      </c>
      <c r="K40" s="187"/>
      <c r="L40" s="187"/>
      <c r="M40" s="159"/>
      <c r="N40" s="155"/>
      <c r="O40" s="156"/>
      <c r="P40" s="156"/>
      <c r="Q40" s="156"/>
      <c r="R40" s="156"/>
      <c r="S40" s="156"/>
      <c r="T40" s="160"/>
      <c r="U40" s="155"/>
      <c r="V40" s="156"/>
      <c r="W40" s="156"/>
      <c r="X40" s="161"/>
    </row>
    <row r="41" spans="2:24" ht="15" x14ac:dyDescent="0.2">
      <c r="B41" s="162"/>
      <c r="C41" s="172"/>
      <c r="D41" s="173"/>
      <c r="E41" s="164"/>
      <c r="F41" s="165"/>
      <c r="G41" s="166"/>
      <c r="H41" s="167"/>
      <c r="I41" s="167"/>
      <c r="J41" s="168"/>
      <c r="K41" s="167"/>
      <c r="L41" s="167"/>
      <c r="M41" s="169"/>
      <c r="N41" s="165"/>
      <c r="O41" s="166"/>
      <c r="P41" s="166"/>
      <c r="Q41" s="166"/>
      <c r="R41" s="166"/>
      <c r="S41" s="166"/>
      <c r="T41" s="170"/>
      <c r="U41" s="165"/>
      <c r="V41" s="166"/>
      <c r="W41" s="166"/>
      <c r="X41" s="171"/>
    </row>
    <row r="42" spans="2:24" x14ac:dyDescent="0.25">
      <c r="B42" s="140" t="s">
        <v>69</v>
      </c>
      <c r="C42" s="141"/>
      <c r="D42" s="142"/>
      <c r="E42" s="143"/>
      <c r="F42" s="144"/>
      <c r="G42" s="145"/>
      <c r="H42" s="146"/>
      <c r="I42" s="146"/>
      <c r="J42" s="147"/>
      <c r="K42" s="146"/>
      <c r="L42" s="146"/>
      <c r="M42" s="148"/>
      <c r="N42" s="144"/>
      <c r="O42" s="145"/>
      <c r="P42" s="145"/>
      <c r="Q42" s="145"/>
      <c r="R42" s="145"/>
      <c r="S42" s="145"/>
      <c r="T42" s="149"/>
      <c r="U42" s="144"/>
      <c r="V42" s="145"/>
      <c r="W42" s="145"/>
      <c r="X42" s="150"/>
    </row>
    <row r="43" spans="2:24" x14ac:dyDescent="0.25">
      <c r="B43" s="151" t="s">
        <v>46</v>
      </c>
      <c r="C43" s="191" t="s">
        <v>91</v>
      </c>
      <c r="D43" s="153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55">
        <v>0</v>
      </c>
      <c r="V43" s="156">
        <v>0</v>
      </c>
      <c r="W43" s="156">
        <f>U43</f>
        <v>0</v>
      </c>
      <c r="X43" s="161">
        <f>W43+M43</f>
        <v>0</v>
      </c>
    </row>
    <row r="44" spans="2:24" ht="15" x14ac:dyDescent="0.2">
      <c r="B44" s="151" t="s">
        <v>45</v>
      </c>
      <c r="C44" s="152"/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47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88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51" t="s">
        <v>77</v>
      </c>
      <c r="C47" s="152"/>
      <c r="D47" s="194">
        <v>0</v>
      </c>
      <c r="E47" s="154" t="s">
        <v>75</v>
      </c>
      <c r="F47" s="155"/>
      <c r="G47" s="156"/>
      <c r="H47" s="157"/>
      <c r="I47" s="157"/>
      <c r="J47" s="158"/>
      <c r="K47" s="157"/>
      <c r="L47" s="157"/>
      <c r="M47" s="159">
        <v>0</v>
      </c>
      <c r="N47" s="155"/>
      <c r="O47" s="156"/>
      <c r="P47" s="156"/>
      <c r="Q47" s="156"/>
      <c r="R47" s="156"/>
      <c r="S47" s="156"/>
      <c r="T47" s="160"/>
      <c r="U47" s="195">
        <v>0</v>
      </c>
      <c r="V47" s="156">
        <v>0</v>
      </c>
      <c r="W47" s="156">
        <f>U47*D47</f>
        <v>0</v>
      </c>
      <c r="X47" s="161">
        <f>W47+M47</f>
        <v>0</v>
      </c>
    </row>
    <row r="48" spans="2:24" ht="15" x14ac:dyDescent="0.2">
      <c r="B48" s="162"/>
      <c r="C48" s="172"/>
      <c r="D48" s="173"/>
      <c r="E48" s="164"/>
      <c r="F48" s="165"/>
      <c r="G48" s="166"/>
      <c r="H48" s="167"/>
      <c r="I48" s="167"/>
      <c r="J48" s="168"/>
      <c r="K48" s="167"/>
      <c r="L48" s="167"/>
      <c r="M48" s="169"/>
      <c r="N48" s="165"/>
      <c r="O48" s="166"/>
      <c r="P48" s="166"/>
      <c r="Q48" s="166"/>
      <c r="R48" s="166"/>
      <c r="S48" s="166"/>
      <c r="T48" s="170"/>
      <c r="U48" s="165"/>
      <c r="V48" s="166"/>
      <c r="W48" s="166"/>
      <c r="X48" s="171"/>
    </row>
    <row r="49" spans="2:25" x14ac:dyDescent="0.25">
      <c r="B49" s="140" t="s">
        <v>48</v>
      </c>
      <c r="C49" s="141"/>
      <c r="D49" s="142"/>
      <c r="E49" s="143"/>
      <c r="F49" s="144"/>
      <c r="G49" s="145"/>
      <c r="H49" s="146"/>
      <c r="I49" s="146"/>
      <c r="J49" s="147"/>
      <c r="K49" s="146"/>
      <c r="L49" s="146"/>
      <c r="M49" s="148"/>
      <c r="N49" s="144"/>
      <c r="O49" s="145"/>
      <c r="P49" s="145"/>
      <c r="Q49" s="145"/>
      <c r="R49" s="145"/>
      <c r="S49" s="145"/>
      <c r="T49" s="149"/>
      <c r="U49" s="144"/>
      <c r="V49" s="145"/>
      <c r="W49" s="145"/>
      <c r="X49" s="150"/>
    </row>
    <row r="50" spans="2:25" ht="15" x14ac:dyDescent="0.2">
      <c r="B50" s="151" t="s">
        <v>8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7</v>
      </c>
      <c r="C51" s="152"/>
      <c r="D51" s="194">
        <v>0</v>
      </c>
      <c r="E51" s="154" t="s">
        <v>83</v>
      </c>
      <c r="F51" s="155"/>
      <c r="G51" s="156"/>
      <c r="H51" s="157"/>
      <c r="I51" s="157"/>
      <c r="J51" s="158"/>
      <c r="K51" s="198">
        <v>0</v>
      </c>
      <c r="L51" s="157"/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49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 t="s">
        <v>70</v>
      </c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84</v>
      </c>
      <c r="C53" s="152" t="s">
        <v>70</v>
      </c>
      <c r="D53" s="200">
        <v>0</v>
      </c>
      <c r="E53" s="154" t="s">
        <v>74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51" t="s">
        <v>87</v>
      </c>
      <c r="C54" s="152"/>
      <c r="D54" s="153">
        <v>0</v>
      </c>
      <c r="E54" s="154" t="s">
        <v>83</v>
      </c>
      <c r="F54" s="155"/>
      <c r="G54" s="156"/>
      <c r="H54" s="157"/>
      <c r="I54" s="157"/>
      <c r="J54" s="158"/>
      <c r="K54" s="198">
        <v>0</v>
      </c>
      <c r="L54" s="157"/>
      <c r="M54" s="159">
        <f>K54*D54</f>
        <v>0</v>
      </c>
      <c r="N54" s="155"/>
      <c r="O54" s="156"/>
      <c r="P54" s="156"/>
      <c r="Q54" s="156"/>
      <c r="R54" s="156"/>
      <c r="S54" s="156"/>
      <c r="T54" s="160"/>
      <c r="U54" s="155">
        <v>0</v>
      </c>
      <c r="V54" s="156">
        <v>0</v>
      </c>
      <c r="W54" s="156">
        <v>0</v>
      </c>
      <c r="X54" s="161">
        <f>M54</f>
        <v>0</v>
      </c>
    </row>
    <row r="55" spans="2:25" ht="15" x14ac:dyDescent="0.2">
      <c r="B55" s="162" t="s">
        <v>85</v>
      </c>
      <c r="C55" s="163" t="s">
        <v>86</v>
      </c>
      <c r="D55" s="196">
        <v>0</v>
      </c>
      <c r="E55" s="164" t="s">
        <v>73</v>
      </c>
      <c r="F55" s="165"/>
      <c r="G55" s="166"/>
      <c r="H55" s="167"/>
      <c r="I55" s="167"/>
      <c r="J55" s="168"/>
      <c r="K55" s="167"/>
      <c r="L55" s="167"/>
      <c r="M55" s="169" t="e">
        <f>SUM(M5:M54)/100*D55</f>
        <v>#DIV/0!</v>
      </c>
      <c r="N55" s="165"/>
      <c r="O55" s="166"/>
      <c r="P55" s="166"/>
      <c r="Q55" s="166"/>
      <c r="R55" s="166"/>
      <c r="S55" s="166"/>
      <c r="T55" s="170"/>
      <c r="U55" s="165">
        <v>0</v>
      </c>
      <c r="V55" s="166">
        <v>0</v>
      </c>
      <c r="W55" s="166">
        <f>SUM(W7:W54)/100*D55</f>
        <v>0</v>
      </c>
      <c r="X55" s="171" t="e">
        <f>W55+M55</f>
        <v>#DIV/0!</v>
      </c>
    </row>
    <row r="56" spans="2:25" s="25" customFormat="1" x14ac:dyDescent="0.25">
      <c r="B56" s="72" t="s">
        <v>55</v>
      </c>
      <c r="C56" s="24"/>
      <c r="D56" s="7"/>
      <c r="E56" s="65"/>
      <c r="F56" s="95"/>
      <c r="G56" s="96"/>
      <c r="H56" s="97"/>
      <c r="I56" s="97"/>
      <c r="J56" s="98"/>
      <c r="K56" s="97"/>
      <c r="L56" s="97"/>
      <c r="M56" s="129" t="e">
        <f>SUM(M5:M55)</f>
        <v>#DIV/0!</v>
      </c>
      <c r="N56" s="99"/>
      <c r="O56" s="100"/>
      <c r="P56" s="100"/>
      <c r="Q56" s="100"/>
      <c r="R56" s="100"/>
      <c r="S56" s="100"/>
      <c r="T56" s="101"/>
      <c r="U56" s="102">
        <f>SUM(U7:U55)</f>
        <v>0</v>
      </c>
      <c r="V56" s="103">
        <f>SUM(V7:V55)</f>
        <v>0</v>
      </c>
      <c r="W56" s="103">
        <f>SUM(W7:W55)</f>
        <v>0</v>
      </c>
      <c r="X56" s="137" t="e">
        <f>SUM(X7:X55)</f>
        <v>#DIV/0!</v>
      </c>
    </row>
    <row r="57" spans="2:25" ht="15" x14ac:dyDescent="0.2">
      <c r="B57" s="64" t="s">
        <v>52</v>
      </c>
      <c r="C57" s="8"/>
      <c r="D57" s="197">
        <v>0</v>
      </c>
      <c r="E57" s="55" t="s">
        <v>73</v>
      </c>
      <c r="F57" s="104"/>
      <c r="G57" s="105"/>
      <c r="H57" s="89"/>
      <c r="I57" s="89"/>
      <c r="J57" s="90"/>
      <c r="K57" s="89"/>
      <c r="L57" s="89"/>
      <c r="M57" s="128" t="e">
        <f>M56/100*D57</f>
        <v>#DIV/0!</v>
      </c>
      <c r="N57" s="87"/>
      <c r="O57" s="88"/>
      <c r="P57" s="88"/>
      <c r="Q57" s="88"/>
      <c r="R57" s="88"/>
      <c r="S57" s="88"/>
      <c r="T57" s="91"/>
      <c r="U57" s="106">
        <v>0</v>
      </c>
      <c r="V57" s="31">
        <v>0</v>
      </c>
      <c r="W57" s="31">
        <f>W56/100*D57</f>
        <v>0</v>
      </c>
      <c r="X57" s="138" t="e">
        <f>W57+M57</f>
        <v>#DIV/0!</v>
      </c>
    </row>
    <row r="58" spans="2:25" ht="15" x14ac:dyDescent="0.2">
      <c r="B58" s="67" t="s">
        <v>55</v>
      </c>
      <c r="C58" s="9"/>
      <c r="D58" s="10"/>
      <c r="E58" s="56"/>
      <c r="F58" s="107"/>
      <c r="G58" s="108"/>
      <c r="H58" s="109"/>
      <c r="I58" s="109"/>
      <c r="J58" s="110"/>
      <c r="K58" s="109"/>
      <c r="L58" s="109"/>
      <c r="M58" s="130" t="e">
        <f>M57+M56</f>
        <v>#DIV/0!</v>
      </c>
      <c r="N58" s="111"/>
      <c r="O58" s="112"/>
      <c r="P58" s="112"/>
      <c r="Q58" s="112"/>
      <c r="R58" s="112"/>
      <c r="S58" s="112"/>
      <c r="T58" s="113"/>
      <c r="U58" s="114"/>
      <c r="V58" s="115"/>
      <c r="W58" s="115">
        <f>W57+W56</f>
        <v>0</v>
      </c>
      <c r="X58" s="139" t="e">
        <f>X57+X56</f>
        <v>#DIV/0!</v>
      </c>
    </row>
    <row r="59" spans="2:25" ht="15" x14ac:dyDescent="0.2">
      <c r="B59" s="64" t="s">
        <v>53</v>
      </c>
      <c r="C59" s="8"/>
      <c r="D59" s="197">
        <v>0</v>
      </c>
      <c r="E59" s="55" t="s">
        <v>73</v>
      </c>
      <c r="F59" s="116"/>
      <c r="G59" s="117"/>
      <c r="H59" s="86"/>
      <c r="I59" s="86"/>
      <c r="J59" s="118"/>
      <c r="K59" s="86"/>
      <c r="L59" s="86"/>
      <c r="M59" s="127" t="e">
        <f>M58/100*D59</f>
        <v>#DIV/0!</v>
      </c>
      <c r="N59" s="82"/>
      <c r="O59" s="83"/>
      <c r="P59" s="83"/>
      <c r="Q59" s="83"/>
      <c r="R59" s="83"/>
      <c r="S59" s="83"/>
      <c r="T59" s="85"/>
      <c r="U59" s="119">
        <v>0</v>
      </c>
      <c r="V59" s="120">
        <v>0</v>
      </c>
      <c r="W59" s="120">
        <f>W58/100*D59</f>
        <v>0</v>
      </c>
      <c r="X59" s="136" t="e">
        <f>W59+M59</f>
        <v>#DIV/0!</v>
      </c>
      <c r="Y59" s="8"/>
    </row>
    <row r="60" spans="2:25" ht="15" x14ac:dyDescent="0.2">
      <c r="B60" s="67" t="s">
        <v>55</v>
      </c>
      <c r="C60" s="9"/>
      <c r="D60" s="10"/>
      <c r="E60" s="56"/>
      <c r="F60" s="107"/>
      <c r="G60" s="108"/>
      <c r="H60" s="109"/>
      <c r="I60" s="109"/>
      <c r="J60" s="110"/>
      <c r="K60" s="109"/>
      <c r="L60" s="109"/>
      <c r="M60" s="130" t="e">
        <f>M59+M58</f>
        <v>#DIV/0!</v>
      </c>
      <c r="N60" s="111"/>
      <c r="O60" s="112"/>
      <c r="P60" s="112"/>
      <c r="Q60" s="112"/>
      <c r="R60" s="112"/>
      <c r="S60" s="112"/>
      <c r="T60" s="113"/>
      <c r="U60" s="114"/>
      <c r="V60" s="115"/>
      <c r="W60" s="115">
        <f>W59+W58</f>
        <v>0</v>
      </c>
      <c r="X60" s="139" t="e">
        <f>X59+X58</f>
        <v>#DIV/0!</v>
      </c>
    </row>
    <row r="61" spans="2:25" ht="15" x14ac:dyDescent="0.2">
      <c r="B61" s="66" t="s">
        <v>63</v>
      </c>
      <c r="C61" s="8"/>
      <c r="D61" s="3"/>
      <c r="E61" s="55"/>
      <c r="F61" s="116"/>
      <c r="G61" s="117"/>
      <c r="H61" s="86"/>
      <c r="I61" s="86"/>
      <c r="J61" s="84"/>
      <c r="K61" s="86"/>
      <c r="L61" s="86"/>
      <c r="M61" s="127"/>
      <c r="N61" s="92"/>
      <c r="O61" s="93"/>
      <c r="P61" s="93"/>
      <c r="Q61" s="93"/>
      <c r="R61" s="93"/>
      <c r="S61" s="93"/>
      <c r="T61" s="94"/>
      <c r="U61" s="121"/>
      <c r="V61" s="122"/>
      <c r="W61" s="122"/>
      <c r="X61" s="199">
        <v>0</v>
      </c>
    </row>
    <row r="62" spans="2:25" s="25" customFormat="1" ht="26.25" customHeight="1" thickBot="1" x14ac:dyDescent="0.3">
      <c r="B62" s="68" t="s">
        <v>54</v>
      </c>
      <c r="C62" s="69"/>
      <c r="D62" s="58"/>
      <c r="E62" s="59"/>
      <c r="F62" s="49"/>
      <c r="G62" s="50"/>
      <c r="H62" s="51"/>
      <c r="I62" s="51"/>
      <c r="J62" s="52"/>
      <c r="K62" s="53"/>
      <c r="L62" s="53"/>
      <c r="M62" s="131" t="s">
        <v>70</v>
      </c>
      <c r="N62" s="57"/>
      <c r="O62" s="58"/>
      <c r="P62" s="58"/>
      <c r="Q62" s="58"/>
      <c r="R62" s="58"/>
      <c r="S62" s="58"/>
      <c r="T62" s="59"/>
      <c r="U62" s="57"/>
      <c r="V62" s="58"/>
      <c r="W62" s="214"/>
      <c r="X62" s="189" t="e">
        <f>X60+X61</f>
        <v>#DIV/0!</v>
      </c>
    </row>
    <row r="63" spans="2:25" x14ac:dyDescent="0.25">
      <c r="B63" s="6" t="s">
        <v>35</v>
      </c>
      <c r="C63" s="2"/>
      <c r="D63" s="11"/>
      <c r="E63" s="209"/>
      <c r="F63" s="209"/>
      <c r="G63" s="209"/>
      <c r="J63" s="23"/>
      <c r="K63" s="208"/>
      <c r="L63" s="208"/>
      <c r="M63" s="208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x14ac:dyDescent="0.25">
      <c r="B64" s="3" t="s">
        <v>22</v>
      </c>
      <c r="C64" s="3" t="s">
        <v>30</v>
      </c>
      <c r="D64" s="11"/>
      <c r="E64" s="209"/>
      <c r="F64" s="209"/>
      <c r="G64" s="209"/>
      <c r="J64" s="23"/>
      <c r="K64" s="208"/>
      <c r="L64" s="208"/>
      <c r="M64" s="211"/>
      <c r="N64" s="209"/>
      <c r="O64" s="209"/>
      <c r="P64" s="209"/>
      <c r="Q64" s="209"/>
      <c r="R64" s="209"/>
      <c r="S64" s="209"/>
      <c r="T64" s="209"/>
      <c r="U64" s="209"/>
      <c r="V64" s="209"/>
      <c r="W64" s="209"/>
    </row>
    <row r="65" spans="2:23" ht="15" x14ac:dyDescent="0.2">
      <c r="B65" s="3" t="s">
        <v>21</v>
      </c>
      <c r="C65" s="3" t="s">
        <v>31</v>
      </c>
      <c r="D65" s="11"/>
      <c r="E65" s="209"/>
      <c r="F65" s="209"/>
      <c r="G65" s="209"/>
      <c r="J65" s="23"/>
      <c r="K65" s="208"/>
      <c r="L65" s="208"/>
      <c r="M65" s="208"/>
      <c r="N65" s="209"/>
      <c r="O65" s="209"/>
      <c r="P65" s="209"/>
      <c r="Q65" s="209"/>
      <c r="R65" s="209"/>
      <c r="S65" s="209"/>
      <c r="T65" s="209"/>
      <c r="U65" s="209"/>
      <c r="V65" s="209"/>
      <c r="W65" s="213"/>
    </row>
    <row r="66" spans="2:23" x14ac:dyDescent="0.25">
      <c r="B66" s="3" t="s">
        <v>23</v>
      </c>
      <c r="C66" s="3" t="s">
        <v>32</v>
      </c>
      <c r="D66" s="11"/>
      <c r="E66" s="209"/>
      <c r="F66" s="209"/>
      <c r="G66" s="209"/>
      <c r="K66" s="208"/>
      <c r="L66" s="208"/>
      <c r="M66" s="25"/>
      <c r="N66" s="209"/>
      <c r="O66" s="209"/>
      <c r="P66" s="209"/>
      <c r="Q66" s="209"/>
      <c r="R66" s="209"/>
      <c r="S66" s="209"/>
      <c r="T66" s="209"/>
      <c r="U66" s="209"/>
      <c r="V66" s="209"/>
      <c r="W66" s="212"/>
    </row>
    <row r="67" spans="2:23" x14ac:dyDescent="0.25">
      <c r="B67" s="4" t="s">
        <v>34</v>
      </c>
      <c r="C67" s="4" t="s">
        <v>33</v>
      </c>
      <c r="D67" s="11"/>
      <c r="E67" s="209"/>
      <c r="F67" s="209"/>
      <c r="G67" s="209"/>
      <c r="K67" s="208"/>
      <c r="L67" s="208"/>
      <c r="M67" s="211"/>
      <c r="N67" s="209"/>
      <c r="O67" s="209"/>
      <c r="P67" s="209"/>
      <c r="Q67" s="209"/>
      <c r="R67" s="209"/>
      <c r="S67" s="209"/>
      <c r="T67" s="209"/>
      <c r="U67" s="209"/>
      <c r="V67" s="209"/>
      <c r="W67" s="209"/>
    </row>
    <row r="68" spans="2:23" x14ac:dyDescent="0.25">
      <c r="B68" s="5" t="s">
        <v>62</v>
      </c>
      <c r="C68" s="30"/>
      <c r="D68" s="11"/>
      <c r="E68" s="209"/>
      <c r="F68" s="1"/>
      <c r="G68" s="1"/>
      <c r="M68" s="25"/>
      <c r="W68" s="210"/>
    </row>
    <row r="69" spans="2:23" x14ac:dyDescent="0.25">
      <c r="B69" s="3" t="s">
        <v>56</v>
      </c>
      <c r="C69" s="3" t="s">
        <v>2</v>
      </c>
      <c r="D69" s="11"/>
      <c r="E69" s="209"/>
      <c r="F69" s="1"/>
      <c r="G69" s="1"/>
      <c r="M69" s="25"/>
    </row>
    <row r="70" spans="2:23" x14ac:dyDescent="0.25">
      <c r="B70" s="3" t="s">
        <v>57</v>
      </c>
      <c r="C70" s="3" t="s">
        <v>3</v>
      </c>
      <c r="D70" s="11"/>
      <c r="E70" s="209"/>
      <c r="F70" s="1"/>
      <c r="G70" s="1"/>
      <c r="M70" s="25"/>
    </row>
    <row r="71" spans="2:23" x14ac:dyDescent="0.25">
      <c r="B71" s="3" t="s">
        <v>58</v>
      </c>
      <c r="C71" s="3" t="s">
        <v>4</v>
      </c>
      <c r="D71" s="11"/>
      <c r="E71" s="209"/>
      <c r="F71" s="1"/>
      <c r="G71" s="1"/>
      <c r="M71" s="25"/>
    </row>
    <row r="72" spans="2:23" x14ac:dyDescent="0.25">
      <c r="B72" s="3" t="s">
        <v>59</v>
      </c>
      <c r="C72" s="3" t="s">
        <v>5</v>
      </c>
      <c r="D72" s="11"/>
      <c r="E72" s="209"/>
      <c r="F72" s="1"/>
      <c r="G72" s="1"/>
      <c r="M72" s="25"/>
    </row>
    <row r="73" spans="2:23" ht="15" x14ac:dyDescent="0.2">
      <c r="B73" s="3" t="s">
        <v>60</v>
      </c>
      <c r="C73" s="3" t="s">
        <v>6</v>
      </c>
      <c r="D73" s="11"/>
      <c r="E73" s="209"/>
      <c r="F73" s="1"/>
      <c r="G73" s="1"/>
    </row>
    <row r="74" spans="2:23" ht="15" x14ac:dyDescent="0.2">
      <c r="B74" s="3" t="s">
        <v>61</v>
      </c>
      <c r="C74" s="3" t="s">
        <v>65</v>
      </c>
      <c r="D74" s="11"/>
      <c r="E74" s="209"/>
      <c r="F74" s="1"/>
      <c r="G74" s="1"/>
    </row>
    <row r="75" spans="2:23" ht="15" x14ac:dyDescent="0.2">
      <c r="B75" s="3" t="s">
        <v>64</v>
      </c>
      <c r="C75" s="3" t="s">
        <v>20</v>
      </c>
      <c r="D75" s="11"/>
      <c r="E75" s="209"/>
      <c r="F75" s="1"/>
      <c r="G75" s="1"/>
    </row>
    <row r="76" spans="2:23" ht="15" x14ac:dyDescent="0.2">
      <c r="B76" s="3" t="s">
        <v>66</v>
      </c>
      <c r="C76" s="29" t="s">
        <v>67</v>
      </c>
      <c r="D76" s="11"/>
      <c r="E76" s="209"/>
      <c r="F76" s="1"/>
      <c r="G76" s="1"/>
    </row>
    <row r="77" spans="2:23" ht="15" x14ac:dyDescent="0.2">
      <c r="B77" s="3" t="s">
        <v>92</v>
      </c>
      <c r="C77" s="29" t="s">
        <v>93</v>
      </c>
      <c r="D77" s="209"/>
      <c r="E77" s="209"/>
      <c r="F77" s="1"/>
      <c r="G77" s="1"/>
    </row>
    <row r="78" spans="2:23" ht="15" x14ac:dyDescent="0.2">
      <c r="B78" s="4" t="s">
        <v>105</v>
      </c>
      <c r="C78" s="21" t="s">
        <v>106</v>
      </c>
      <c r="F78" s="1"/>
      <c r="G78" s="1"/>
    </row>
    <row r="79" spans="2:23" x14ac:dyDescent="0.25">
      <c r="B79" s="6" t="s">
        <v>16</v>
      </c>
      <c r="C79" s="2"/>
      <c r="F79" s="1"/>
      <c r="G79" s="1"/>
    </row>
    <row r="80" spans="2:23" ht="15" x14ac:dyDescent="0.2">
      <c r="B80" s="3" t="s">
        <v>24</v>
      </c>
      <c r="C80" s="3" t="s">
        <v>17</v>
      </c>
      <c r="F80" s="1"/>
      <c r="G80" s="1"/>
    </row>
    <row r="81" spans="2:7" ht="15" x14ac:dyDescent="0.2">
      <c r="B81" s="3" t="s">
        <v>25</v>
      </c>
      <c r="C81" s="3" t="s">
        <v>18</v>
      </c>
      <c r="F81" s="1"/>
      <c r="G81" s="1"/>
    </row>
    <row r="82" spans="2:7" ht="15" x14ac:dyDescent="0.2">
      <c r="B82" s="12" t="s">
        <v>26</v>
      </c>
      <c r="C82" s="3" t="s">
        <v>19</v>
      </c>
      <c r="F82" s="1"/>
      <c r="G82" s="1"/>
    </row>
    <row r="83" spans="2:7" ht="15" x14ac:dyDescent="0.2">
      <c r="B83" s="13" t="s">
        <v>36</v>
      </c>
      <c r="C83" s="4" t="s">
        <v>68</v>
      </c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8"/>
      <c r="F126" s="1"/>
      <c r="G126" s="1"/>
    </row>
    <row r="127" spans="2:9" ht="15" x14ac:dyDescent="0.2">
      <c r="B127" s="16"/>
      <c r="C127" s="208"/>
      <c r="D127" s="208"/>
      <c r="E127" s="208"/>
      <c r="F127" s="208"/>
      <c r="G127" s="208"/>
      <c r="H127" s="208"/>
      <c r="I127" s="208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8"/>
      <c r="F132" s="1"/>
      <c r="G132" s="1"/>
    </row>
    <row r="133" spans="2:7" ht="15" x14ac:dyDescent="0.2">
      <c r="B133" s="14"/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  <row r="138" spans="2:7" ht="15" x14ac:dyDescent="0.2">
      <c r="F138" s="1"/>
      <c r="G138" s="1"/>
    </row>
  </sheetData>
  <sheetProtection algorithmName="SHA-512" hashValue="ZmmhYV2AfogSPCZUTa6s0+mo1cOI+s/1n6B/1ohldN9O48aPlBINytks0LXhpgn7tG8lLHFzp6TuX8CkT2b9xg==" saltValue="I6hQt/BxNh8QNho1oiFfb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3" min="1" max="24" man="1"/>
  </rowBreaks>
  <colBreaks count="1" manualBreakCount="1">
    <brk id="10" max="81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0F22-0643-4CE4-9D52-7AF843FC3B60}">
  <sheetPr>
    <pageSetUpPr fitToPage="1"/>
  </sheetPr>
  <dimension ref="B1:Y137"/>
  <sheetViews>
    <sheetView zoomScale="40" zoomScaleNormal="40" zoomScaleSheetLayoutView="124" workbookViewId="0">
      <selection activeCell="F89" sqref="F89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198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142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70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128</v>
      </c>
      <c r="P8" s="156"/>
      <c r="Q8" s="156"/>
      <c r="R8" s="156">
        <v>0</v>
      </c>
      <c r="S8" s="156"/>
      <c r="T8" s="160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42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112</v>
      </c>
      <c r="P9" s="192">
        <v>0</v>
      </c>
      <c r="Q9" s="156" t="s">
        <v>113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 t="s">
        <v>98</v>
      </c>
      <c r="C10" s="152" t="s">
        <v>197</v>
      </c>
      <c r="D10" s="153">
        <v>175</v>
      </c>
      <c r="E10" s="154" t="s">
        <v>72</v>
      </c>
      <c r="F10" s="155" t="s">
        <v>188</v>
      </c>
      <c r="G10" s="156" t="s">
        <v>196</v>
      </c>
      <c r="H10" s="156" t="s">
        <v>186</v>
      </c>
      <c r="I10" s="192">
        <v>0</v>
      </c>
      <c r="J10" s="158" t="e">
        <f>D10/I10</f>
        <v>#DIV/0!</v>
      </c>
      <c r="K10" s="192">
        <v>0</v>
      </c>
      <c r="L10" s="156">
        <v>0</v>
      </c>
      <c r="M10" s="180" t="e">
        <f>J10*K10</f>
        <v>#DIV/0!</v>
      </c>
      <c r="N10" s="155" t="s">
        <v>181</v>
      </c>
      <c r="O10" s="156"/>
      <c r="P10" s="156"/>
      <c r="Q10" s="156"/>
      <c r="R10" s="156"/>
      <c r="S10" s="156" t="s">
        <v>193</v>
      </c>
      <c r="T10" s="160"/>
      <c r="U10" s="155"/>
      <c r="V10" s="156"/>
      <c r="W10" s="156"/>
      <c r="X10" s="161">
        <v>4939</v>
      </c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 t="s">
        <v>98</v>
      </c>
      <c r="C13" s="152" t="s">
        <v>195</v>
      </c>
      <c r="D13" s="153">
        <v>175</v>
      </c>
      <c r="E13" s="154" t="s">
        <v>72</v>
      </c>
      <c r="F13" s="155" t="s">
        <v>188</v>
      </c>
      <c r="G13" s="156" t="s">
        <v>194</v>
      </c>
      <c r="H13" s="156" t="s">
        <v>186</v>
      </c>
      <c r="I13" s="192">
        <v>0</v>
      </c>
      <c r="J13" s="158" t="e">
        <f>D13/I13</f>
        <v>#DIV/0!</v>
      </c>
      <c r="K13" s="192">
        <v>0</v>
      </c>
      <c r="L13" s="156">
        <v>0</v>
      </c>
      <c r="M13" s="180" t="e">
        <f>J13*K13</f>
        <v>#DIV/0!</v>
      </c>
      <c r="N13" s="155" t="s">
        <v>181</v>
      </c>
      <c r="O13" s="156"/>
      <c r="P13" s="156"/>
      <c r="Q13" s="156"/>
      <c r="R13" s="156"/>
      <c r="S13" s="156" t="s">
        <v>193</v>
      </c>
      <c r="T13" s="160"/>
      <c r="U13" s="155"/>
      <c r="V13" s="156"/>
      <c r="W13" s="156"/>
      <c r="X13" s="161">
        <v>4939</v>
      </c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x14ac:dyDescent="0.25">
      <c r="B76" s="3" t="s">
        <v>92</v>
      </c>
      <c r="C76" s="29" t="s">
        <v>93</v>
      </c>
      <c r="D76" s="209"/>
      <c r="E76" s="209"/>
      <c r="F76" s="1"/>
      <c r="G76" s="1"/>
      <c r="O76" s="25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nKv7oW6c0vbf6flkvX8tvXuKC1ZvU97QqvjB5OifwoEMpGSubVPlYXcGupioebjMDdUdjpP1yf8yPLlCazrGxg==" saltValue="ftydqcCib3BbJ7nAoi346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A8DBD-F551-4B81-8DDA-85A9A6128B52}">
  <sheetPr>
    <pageSetUpPr fitToPage="1"/>
  </sheetPr>
  <dimension ref="B1:Y137"/>
  <sheetViews>
    <sheetView topLeftCell="A27" zoomScale="55" zoomScaleNormal="55" zoomScaleSheetLayoutView="124" workbookViewId="0">
      <selection activeCell="F75" sqref="F75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146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411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/>
      <c r="C8" s="152"/>
      <c r="D8" s="153"/>
      <c r="E8" s="154"/>
      <c r="F8" s="155"/>
      <c r="G8" s="156"/>
      <c r="H8" s="156"/>
      <c r="I8" s="156"/>
      <c r="J8" s="158"/>
      <c r="K8" s="156"/>
      <c r="L8" s="156"/>
      <c r="M8" s="180"/>
      <c r="N8" s="156"/>
      <c r="P8" s="156"/>
      <c r="Q8" s="156"/>
      <c r="R8" s="156"/>
      <c r="S8" s="156"/>
      <c r="T8" s="160"/>
      <c r="U8" s="155"/>
      <c r="V8" s="156"/>
      <c r="W8" s="156"/>
      <c r="X8" s="161"/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 t="s">
        <v>127</v>
      </c>
      <c r="C12" s="152" t="s">
        <v>117</v>
      </c>
      <c r="D12" s="153">
        <v>36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53">
        <v>1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53">
        <v>1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53">
        <v>1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53">
        <v>1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z5lLIVgPfKGzdBqgB/TXjqyntzlrG311KKwNnz3OfEe/caRSamrIVfHqpI5D8aktSRSX75lNCMyRqP6gGNJj1w==" saltValue="Dr+7TQtdHdKaiMzeNU5iZA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FCE-24D2-489D-B6B4-D65012D192E7}">
  <sheetPr>
    <pageSetUpPr fitToPage="1"/>
  </sheetPr>
  <dimension ref="B1:Y137"/>
  <sheetViews>
    <sheetView topLeftCell="D43" zoomScale="75" zoomScaleNormal="75" zoomScaleSheetLayoutView="124" workbookViewId="0">
      <selection activeCell="G78" sqref="G78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145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144</v>
      </c>
      <c r="D7" s="153">
        <v>24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144</v>
      </c>
      <c r="D8" s="153">
        <v>60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144</v>
      </c>
      <c r="D9" s="153">
        <v>36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112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 t="s">
        <v>143</v>
      </c>
      <c r="C14" s="152" t="s">
        <v>142</v>
      </c>
      <c r="D14" s="153">
        <v>15</v>
      </c>
      <c r="E14" s="154" t="s">
        <v>72</v>
      </c>
      <c r="F14" s="155" t="s">
        <v>34</v>
      </c>
      <c r="G14" s="156" t="s">
        <v>134</v>
      </c>
      <c r="H14" s="156" t="s">
        <v>36</v>
      </c>
      <c r="I14" s="192">
        <v>0</v>
      </c>
      <c r="J14" s="158" t="e">
        <f>D14/I14</f>
        <v>#DIV/0!</v>
      </c>
      <c r="K14" s="192">
        <v>0</v>
      </c>
      <c r="L14" s="156">
        <v>0</v>
      </c>
      <c r="M14" s="180" t="e">
        <f>J14*K14</f>
        <v>#DIV/0!</v>
      </c>
      <c r="N14" s="155" t="s">
        <v>95</v>
      </c>
      <c r="O14" s="156" t="s">
        <v>118</v>
      </c>
      <c r="P14" s="192">
        <v>0</v>
      </c>
      <c r="Q14" s="156" t="s">
        <v>102</v>
      </c>
      <c r="R14" s="192">
        <v>0</v>
      </c>
      <c r="S14" s="156" t="s">
        <v>76</v>
      </c>
      <c r="T14" s="193">
        <v>0</v>
      </c>
      <c r="U14" s="155">
        <f>T14*P14</f>
        <v>0</v>
      </c>
      <c r="V14" s="156">
        <f>T14*R14</f>
        <v>0</v>
      </c>
      <c r="W14" s="156">
        <f>U14+V14</f>
        <v>0</v>
      </c>
      <c r="X14" s="161" t="e">
        <f>W14+M14</f>
        <v>#DIV/0!</v>
      </c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 t="s">
        <v>139</v>
      </c>
      <c r="C16" s="152" t="s">
        <v>141</v>
      </c>
      <c r="D16" s="153">
        <v>7</v>
      </c>
      <c r="E16" s="154" t="s">
        <v>72</v>
      </c>
      <c r="F16" s="155" t="s">
        <v>21</v>
      </c>
      <c r="G16" s="156" t="s">
        <v>140</v>
      </c>
      <c r="H16" s="156" t="s">
        <v>26</v>
      </c>
      <c r="I16" s="192">
        <v>0</v>
      </c>
      <c r="J16" s="158" t="e">
        <f>D16/I16</f>
        <v>#DIV/0!</v>
      </c>
      <c r="K16" s="192">
        <v>0</v>
      </c>
      <c r="L16" s="156">
        <v>0</v>
      </c>
      <c r="M16" s="180" t="e">
        <f>J16*K16</f>
        <v>#DIV/0!</v>
      </c>
      <c r="N16" s="156" t="s">
        <v>96</v>
      </c>
      <c r="O16" s="1" t="s">
        <v>70</v>
      </c>
      <c r="P16" s="156"/>
      <c r="Q16" s="156" t="s">
        <v>102</v>
      </c>
      <c r="R16" s="192">
        <v>0</v>
      </c>
      <c r="S16" s="156" t="s">
        <v>76</v>
      </c>
      <c r="T16" s="193">
        <v>0</v>
      </c>
      <c r="U16" s="155"/>
      <c r="V16" s="156">
        <f>T16*R16</f>
        <v>0</v>
      </c>
      <c r="W16" s="156">
        <f>U16+V16</f>
        <v>0</v>
      </c>
      <c r="X16" s="161" t="e">
        <f>W16+M16</f>
        <v>#DIV/0!</v>
      </c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 t="s">
        <v>139</v>
      </c>
      <c r="C18" s="152" t="s">
        <v>138</v>
      </c>
      <c r="D18" s="153">
        <v>2</v>
      </c>
      <c r="E18" s="154" t="s">
        <v>72</v>
      </c>
      <c r="F18" s="155" t="s">
        <v>135</v>
      </c>
      <c r="G18" s="156" t="s">
        <v>134</v>
      </c>
      <c r="H18" s="156" t="s">
        <v>36</v>
      </c>
      <c r="I18" s="192">
        <v>0</v>
      </c>
      <c r="J18" s="158" t="e">
        <f>D18/I18</f>
        <v>#DIV/0!</v>
      </c>
      <c r="K18" s="192">
        <v>0</v>
      </c>
      <c r="L18" s="156">
        <v>0</v>
      </c>
      <c r="M18" s="180" t="e">
        <f>J18*K18</f>
        <v>#DIV/0!</v>
      </c>
      <c r="N18" s="155" t="s">
        <v>96</v>
      </c>
      <c r="O18" s="156"/>
      <c r="P18" s="156"/>
      <c r="Q18" s="156"/>
      <c r="R18" s="156"/>
      <c r="S18" s="156" t="s">
        <v>76</v>
      </c>
      <c r="T18" s="160"/>
      <c r="U18" s="155"/>
      <c r="V18" s="156"/>
      <c r="W18" s="156"/>
      <c r="X18" s="161" t="e">
        <f>W18+M18</f>
        <v>#DIV/0!</v>
      </c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 t="s">
        <v>137</v>
      </c>
      <c r="C20" s="152" t="s">
        <v>136</v>
      </c>
      <c r="D20" s="153">
        <v>2</v>
      </c>
      <c r="E20" s="154" t="s">
        <v>75</v>
      </c>
      <c r="F20" s="155" t="s">
        <v>135</v>
      </c>
      <c r="G20" s="156" t="s">
        <v>134</v>
      </c>
      <c r="H20" s="156" t="s">
        <v>36</v>
      </c>
      <c r="I20" s="192">
        <v>0</v>
      </c>
      <c r="J20" s="158" t="e">
        <f>D20/I20</f>
        <v>#DIV/0!</v>
      </c>
      <c r="K20" s="192">
        <v>0</v>
      </c>
      <c r="L20" s="156">
        <v>0</v>
      </c>
      <c r="M20" s="180" t="e">
        <f>J20*K20</f>
        <v>#DIV/0!</v>
      </c>
      <c r="N20" s="155" t="s">
        <v>133</v>
      </c>
      <c r="O20" s="156"/>
      <c r="P20" s="156"/>
      <c r="Q20" s="156"/>
      <c r="R20" s="156"/>
      <c r="S20" s="156" t="s">
        <v>76</v>
      </c>
      <c r="T20" s="160"/>
      <c r="U20" s="155"/>
      <c r="V20" s="156"/>
      <c r="W20" s="156"/>
      <c r="X20" s="161" t="e">
        <f>W20+M20</f>
        <v>#DIV/0!</v>
      </c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l3tDMPQT8AUfeieqkisABYtMQqb65XVhP3t+y2g+RvkythfNvLOALX7/v4JP/QQtVozNEPGC0PLq+ugR3ECxtQ==" saltValue="RbgugqXgEx3X8TA+qe6WW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5890-EE94-4564-9C22-A614A52A6E46}">
  <sheetPr>
    <pageSetUpPr fitToPage="1"/>
  </sheetPr>
  <dimension ref="B1:Y137"/>
  <sheetViews>
    <sheetView topLeftCell="D43" zoomScale="75" zoomScaleNormal="75" zoomScaleSheetLayoutView="124" workbookViewId="0">
      <selection activeCell="G79" sqref="G79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226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458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160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96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 t="s">
        <v>115</v>
      </c>
      <c r="C11" s="152" t="s">
        <v>117</v>
      </c>
      <c r="D11" s="153">
        <v>427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>D11/I11</f>
        <v>#DIV/0!</v>
      </c>
      <c r="K11" s="156">
        <v>0</v>
      </c>
      <c r="L11" s="192">
        <v>0</v>
      </c>
      <c r="M11" s="180" t="e">
        <f>J11*L11</f>
        <v>#DIV/0!</v>
      </c>
      <c r="N11" s="155" t="s">
        <v>89</v>
      </c>
      <c r="O11" s="156"/>
      <c r="P11" s="156"/>
      <c r="Q11" s="156"/>
      <c r="R11" s="156"/>
      <c r="S11" s="156" t="s">
        <v>147</v>
      </c>
      <c r="T11" s="160"/>
      <c r="U11" s="155"/>
      <c r="V11" s="156"/>
      <c r="W11" s="156"/>
      <c r="X11" s="161" t="e">
        <f>W11+M11</f>
        <v>#DIV/0!</v>
      </c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 t="s">
        <v>225</v>
      </c>
      <c r="C13" s="152" t="s">
        <v>117</v>
      </c>
      <c r="D13" s="153">
        <v>285</v>
      </c>
      <c r="E13" s="154" t="s">
        <v>72</v>
      </c>
      <c r="F13" s="155" t="s">
        <v>21</v>
      </c>
      <c r="G13" s="156" t="s">
        <v>94</v>
      </c>
      <c r="H13" s="156" t="s">
        <v>25</v>
      </c>
      <c r="I13" s="192">
        <v>0</v>
      </c>
      <c r="J13" s="158" t="e">
        <f>D13/I13</f>
        <v>#DIV/0!</v>
      </c>
      <c r="K13" s="156">
        <v>0</v>
      </c>
      <c r="L13" s="192">
        <v>0</v>
      </c>
      <c r="M13" s="180" t="e">
        <f>J13*L13</f>
        <v>#DIV/0!</v>
      </c>
      <c r="N13" s="155" t="s">
        <v>89</v>
      </c>
      <c r="O13" s="156"/>
      <c r="P13" s="156"/>
      <c r="Q13" s="156"/>
      <c r="R13" s="156"/>
      <c r="S13" s="156" t="s">
        <v>147</v>
      </c>
      <c r="T13" s="160"/>
      <c r="U13" s="155"/>
      <c r="V13" s="156"/>
      <c r="W13" s="156"/>
      <c r="X13" s="161" t="e">
        <f>W13+M13</f>
        <v>#DIV/0!</v>
      </c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 t="s">
        <v>224</v>
      </c>
      <c r="C15" s="152" t="s">
        <v>117</v>
      </c>
      <c r="D15" s="153">
        <v>55</v>
      </c>
      <c r="E15" s="154" t="s">
        <v>72</v>
      </c>
      <c r="F15" s="155" t="s">
        <v>21</v>
      </c>
      <c r="G15" s="156" t="s">
        <v>94</v>
      </c>
      <c r="H15" s="156" t="s">
        <v>25</v>
      </c>
      <c r="I15" s="192">
        <v>0</v>
      </c>
      <c r="J15" s="158" t="e">
        <f>D15/I15</f>
        <v>#DIV/0!</v>
      </c>
      <c r="K15" s="156">
        <v>0</v>
      </c>
      <c r="L15" s="192">
        <v>0</v>
      </c>
      <c r="M15" s="180" t="e">
        <f>J15*L15</f>
        <v>#DIV/0!</v>
      </c>
      <c r="N15" s="155" t="s">
        <v>89</v>
      </c>
      <c r="O15" s="156"/>
      <c r="P15" s="156"/>
      <c r="Q15" s="156"/>
      <c r="R15" s="156"/>
      <c r="S15" s="156" t="s">
        <v>147</v>
      </c>
      <c r="T15" s="160"/>
      <c r="U15" s="155"/>
      <c r="V15" s="156"/>
      <c r="W15" s="156"/>
      <c r="X15" s="161" t="e">
        <f>W15+M15</f>
        <v>#DIV/0!</v>
      </c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 t="s">
        <v>125</v>
      </c>
      <c r="C19" s="152" t="s">
        <v>124</v>
      </c>
      <c r="D19" s="153">
        <v>80</v>
      </c>
      <c r="E19" s="154" t="s">
        <v>72</v>
      </c>
      <c r="F19" s="155" t="s">
        <v>21</v>
      </c>
      <c r="G19" s="156" t="s">
        <v>123</v>
      </c>
      <c r="H19" s="156" t="s">
        <v>25</v>
      </c>
      <c r="I19" s="192">
        <v>0</v>
      </c>
      <c r="J19" s="158" t="e">
        <f>D19/I19</f>
        <v>#DIV/0!</v>
      </c>
      <c r="K19" s="156">
        <v>0</v>
      </c>
      <c r="L19" s="192">
        <v>0</v>
      </c>
      <c r="M19" s="180" t="e">
        <f>J19*L19</f>
        <v>#DIV/0!</v>
      </c>
      <c r="N19" s="155" t="s">
        <v>89</v>
      </c>
      <c r="O19" s="156"/>
      <c r="P19" s="156"/>
      <c r="Q19" s="156"/>
      <c r="R19" s="156"/>
      <c r="S19" s="156" t="s">
        <v>147</v>
      </c>
      <c r="T19" s="160"/>
      <c r="U19" s="155"/>
      <c r="V19" s="156"/>
      <c r="W19" s="156"/>
      <c r="X19" s="161" t="e">
        <f>W19+M19</f>
        <v>#DIV/0!</v>
      </c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5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E6tb7ufXjzO9Z7L2Q4prEVDHZ2StdIM3DX4q9ViXbqnoJHIq0HAG3MX/gGP9pgspmjU3WsFOxhP3jPK9inH0xQ==" saltValue="+pfa9+sHTxBxJ5TuZpQ33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28DE-D8D3-4503-AD12-5E7398CBC125}">
  <sheetPr>
    <pageSetUpPr fitToPage="1"/>
  </sheetPr>
  <dimension ref="B1:Y137"/>
  <sheetViews>
    <sheetView topLeftCell="D43" zoomScale="75" zoomScaleNormal="75" zoomScaleSheetLayoutView="124" workbookViewId="0">
      <selection activeCell="F76" sqref="F76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132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265</v>
      </c>
      <c r="E7" s="154" t="s">
        <v>72</v>
      </c>
      <c r="F7" s="155" t="s">
        <v>21</v>
      </c>
      <c r="G7" s="156" t="s">
        <v>108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140</v>
      </c>
      <c r="E8" s="154" t="s">
        <v>72</v>
      </c>
      <c r="F8" s="155" t="s">
        <v>21</v>
      </c>
      <c r="G8" s="156" t="s">
        <v>108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 t="s">
        <v>127</v>
      </c>
      <c r="C12" s="152" t="s">
        <v>117</v>
      </c>
      <c r="D12" s="153">
        <v>36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/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/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o7kITxFO3J9o8ufhkVNYMAOpZHytH82wRsO3WNXYC7snNinGmL5p7SoXeG3zlSrxZZK0qZtOoBfV+Ej9BPOxbQ==" saltValue="cCWaTAIsBLGMdrMJxLYlg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87825-FA44-4924-B5DA-1FCFCDBBD920}">
  <sheetPr>
    <pageSetUpPr fitToPage="1"/>
  </sheetPr>
  <dimension ref="B1:Y137"/>
  <sheetViews>
    <sheetView topLeftCell="D50" zoomScale="75" zoomScaleNormal="75" zoomScaleSheetLayoutView="124" workbookViewId="0">
      <selection activeCell="F83" sqref="F83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131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182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 t="shared" ref="J7:J12" si="0">D7/I7</f>
        <v>#DIV/0!</v>
      </c>
      <c r="K7" s="192">
        <v>0</v>
      </c>
      <c r="L7" s="156">
        <v>0</v>
      </c>
      <c r="M7" s="180" t="e">
        <f t="shared" ref="M7:M12" si="1"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 t="shared" ref="X7:X12" si="2"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240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 t="shared" si="0"/>
        <v>#DIV/0!</v>
      </c>
      <c r="K8" s="192">
        <v>0</v>
      </c>
      <c r="L8" s="156">
        <v>0</v>
      </c>
      <c r="M8" s="180" t="e">
        <f t="shared" si="1"/>
        <v>#DIV/0!</v>
      </c>
      <c r="N8" s="156" t="s">
        <v>96</v>
      </c>
      <c r="O8" s="1" t="s">
        <v>128</v>
      </c>
      <c r="P8" s="156"/>
      <c r="Q8" s="156"/>
      <c r="R8" s="156"/>
      <c r="S8" s="156" t="s">
        <v>76</v>
      </c>
      <c r="T8" s="160"/>
      <c r="U8" s="155"/>
      <c r="V8" s="156">
        <f>T8*R8</f>
        <v>0</v>
      </c>
      <c r="W8" s="156">
        <f>U8+V8</f>
        <v>0</v>
      </c>
      <c r="X8" s="161" t="e">
        <f t="shared" si="2"/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72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 t="shared" si="0"/>
        <v>#DIV/0!</v>
      </c>
      <c r="K9" s="192">
        <v>0</v>
      </c>
      <c r="L9" s="156">
        <v>0</v>
      </c>
      <c r="M9" s="180" t="e">
        <f t="shared" si="1"/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 t="shared" si="2"/>
        <v>#DIV/0!</v>
      </c>
    </row>
    <row r="10" spans="2:24" ht="18" customHeight="1" x14ac:dyDescent="0.2">
      <c r="B10" s="151" t="s">
        <v>98</v>
      </c>
      <c r="C10" s="152" t="s">
        <v>117</v>
      </c>
      <c r="D10" s="153">
        <v>72</v>
      </c>
      <c r="E10" s="154" t="s">
        <v>72</v>
      </c>
      <c r="F10" s="155" t="s">
        <v>21</v>
      </c>
      <c r="G10" s="156" t="s">
        <v>94</v>
      </c>
      <c r="H10" s="156" t="s">
        <v>25</v>
      </c>
      <c r="I10" s="192">
        <v>0</v>
      </c>
      <c r="J10" s="158" t="e">
        <f t="shared" si="0"/>
        <v>#DIV/0!</v>
      </c>
      <c r="K10" s="192">
        <v>0</v>
      </c>
      <c r="L10" s="156">
        <v>0</v>
      </c>
      <c r="M10" s="180" t="e">
        <f t="shared" si="1"/>
        <v>#DIV/0!</v>
      </c>
      <c r="N10" s="155" t="s">
        <v>95</v>
      </c>
      <c r="O10" s="156" t="s">
        <v>112</v>
      </c>
      <c r="P10" s="192">
        <v>0</v>
      </c>
      <c r="Q10" s="156" t="s">
        <v>113</v>
      </c>
      <c r="R10" s="192">
        <v>0</v>
      </c>
      <c r="S10" s="156" t="s">
        <v>76</v>
      </c>
      <c r="T10" s="193">
        <v>0</v>
      </c>
      <c r="U10" s="155">
        <f>T10*P10</f>
        <v>0</v>
      </c>
      <c r="V10" s="156">
        <f>T10*R10</f>
        <v>0</v>
      </c>
      <c r="W10" s="156">
        <f>U10+V10</f>
        <v>0</v>
      </c>
      <c r="X10" s="161" t="e">
        <f t="shared" si="2"/>
        <v>#DIV/0!</v>
      </c>
    </row>
    <row r="11" spans="2:24" ht="18" customHeight="1" x14ac:dyDescent="0.2">
      <c r="B11" s="151" t="s">
        <v>130</v>
      </c>
      <c r="C11" s="152" t="s">
        <v>129</v>
      </c>
      <c r="D11" s="153">
        <v>180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 t="shared" si="0"/>
        <v>#DIV/0!</v>
      </c>
      <c r="K11" s="192">
        <v>0</v>
      </c>
      <c r="L11" s="156">
        <v>0</v>
      </c>
      <c r="M11" s="180" t="e">
        <f t="shared" si="1"/>
        <v>#DIV/0!</v>
      </c>
      <c r="N11" s="155" t="s">
        <v>95</v>
      </c>
      <c r="O11" s="156" t="s">
        <v>128</v>
      </c>
      <c r="P11" s="156"/>
      <c r="Q11" s="156"/>
      <c r="R11" s="156"/>
      <c r="S11" s="156"/>
      <c r="T11" s="160"/>
      <c r="U11" s="155">
        <f>T11*P11</f>
        <v>0</v>
      </c>
      <c r="V11" s="156">
        <f>T11*R11</f>
        <v>0</v>
      </c>
      <c r="W11" s="156">
        <f>U11+V11</f>
        <v>0</v>
      </c>
      <c r="X11" s="161" t="e">
        <f t="shared" si="2"/>
        <v>#DIV/0!</v>
      </c>
    </row>
    <row r="12" spans="2:24" ht="18" customHeight="1" x14ac:dyDescent="0.2">
      <c r="B12" s="151" t="s">
        <v>127</v>
      </c>
      <c r="C12" s="152" t="s">
        <v>117</v>
      </c>
      <c r="D12" s="153">
        <v>32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 t="shared" si="0"/>
        <v>#DIV/0!</v>
      </c>
      <c r="K12" s="192">
        <v>0</v>
      </c>
      <c r="L12" s="156">
        <v>0</v>
      </c>
      <c r="M12" s="180" t="e">
        <f t="shared" si="1"/>
        <v>#DIV/0!</v>
      </c>
      <c r="N12" s="155" t="s">
        <v>89</v>
      </c>
      <c r="O12" s="156" t="s">
        <v>70</v>
      </c>
      <c r="P12" s="156"/>
      <c r="Q12" s="156"/>
      <c r="R12" s="156"/>
      <c r="S12" s="156"/>
      <c r="T12" s="160"/>
      <c r="U12" s="155"/>
      <c r="V12" s="156"/>
      <c r="W12" s="156"/>
      <c r="X12" s="161" t="e">
        <f t="shared" si="2"/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a6xFYfpmSPKl0fhR9tKGZcokesMwKHOXrZ54zLh4AdDnF3qMHGaUgytb7L16hPBcGWNAwBEj4bXX9txh/NNf8g==" saltValue="YF126XYAu04dVlfmbhsoCg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2408-933D-4585-B1C3-877F8AEB2E77}">
  <sheetPr>
    <pageSetUpPr fitToPage="1"/>
  </sheetPr>
  <dimension ref="B1:Y137"/>
  <sheetViews>
    <sheetView topLeftCell="D43" zoomScale="75" zoomScaleNormal="75" zoomScaleSheetLayoutView="124" workbookViewId="0">
      <selection activeCell="F82" sqref="F82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126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33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70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42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112</v>
      </c>
      <c r="P9" s="192">
        <v>0</v>
      </c>
      <c r="Q9" s="156" t="s">
        <v>113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 t="s">
        <v>125</v>
      </c>
      <c r="C12" s="152" t="s">
        <v>124</v>
      </c>
      <c r="D12" s="153">
        <v>60</v>
      </c>
      <c r="E12" s="154" t="s">
        <v>72</v>
      </c>
      <c r="F12" s="155" t="s">
        <v>21</v>
      </c>
      <c r="G12" s="156" t="s">
        <v>123</v>
      </c>
      <c r="H12" s="156" t="s">
        <v>25</v>
      </c>
      <c r="I12" s="192">
        <v>0</v>
      </c>
      <c r="J12" s="158" t="e">
        <f>D12/I12</f>
        <v>#DIV/0!</v>
      </c>
      <c r="K12" s="156">
        <v>0</v>
      </c>
      <c r="L12" s="192">
        <v>0</v>
      </c>
      <c r="M12" s="180" t="e">
        <f>J12*L12</f>
        <v>#DIV/0!</v>
      </c>
      <c r="N12" s="155" t="s">
        <v>89</v>
      </c>
      <c r="O12" s="156"/>
      <c r="P12" s="156"/>
      <c r="Q12" s="156"/>
      <c r="R12" s="156"/>
      <c r="S12" s="156"/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5">
      <c r="B14" s="182" t="s">
        <v>122</v>
      </c>
      <c r="C14" s="215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5">
      <c r="B15" s="182" t="s">
        <v>121</v>
      </c>
      <c r="C15" s="215" t="s">
        <v>120</v>
      </c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WYeTE1D4CIfFHkX9Xyv8Q8sKN9vjUVQwddvI8do0wC8fX6V7OsSk+SABmQYHr3933M4zCvJtrJbjr7Dm7IWbDA==" saltValue="YX23RVxZiXFsUIcKeiJVM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E2D7-9041-42CB-9A2B-8BDCAEA43917}">
  <sheetPr>
    <pageSetUpPr fitToPage="1"/>
  </sheetPr>
  <dimension ref="B1:Y137"/>
  <sheetViews>
    <sheetView topLeftCell="D41" zoomScale="75" zoomScaleNormal="75" zoomScaleSheetLayoutView="124" workbookViewId="0">
      <selection activeCell="G29" sqref="G29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222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221</v>
      </c>
      <c r="D7" s="153">
        <v>440</v>
      </c>
      <c r="E7" s="154" t="s">
        <v>72</v>
      </c>
      <c r="F7" s="155" t="s">
        <v>22</v>
      </c>
      <c r="G7" s="156" t="s">
        <v>56</v>
      </c>
      <c r="H7" s="156" t="s">
        <v>24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220</v>
      </c>
      <c r="D8" s="153">
        <v>164</v>
      </c>
      <c r="E8" s="154" t="s">
        <v>72</v>
      </c>
      <c r="F8" s="155" t="s">
        <v>21</v>
      </c>
      <c r="G8" s="156" t="s">
        <v>108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5" t="s">
        <v>95</v>
      </c>
      <c r="O8" s="156" t="s">
        <v>118</v>
      </c>
      <c r="P8" s="192">
        <v>0</v>
      </c>
      <c r="Q8" s="156" t="s">
        <v>102</v>
      </c>
      <c r="R8" s="192">
        <v>0</v>
      </c>
      <c r="S8" s="156" t="s">
        <v>76</v>
      </c>
      <c r="T8" s="193">
        <v>0</v>
      </c>
      <c r="U8" s="155">
        <f>T8*P8</f>
        <v>0</v>
      </c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 t="s">
        <v>103</v>
      </c>
      <c r="C11" s="152" t="s">
        <v>117</v>
      </c>
      <c r="D11" s="153">
        <v>63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>D11/I11</f>
        <v>#DIV/0!</v>
      </c>
      <c r="K11" s="192">
        <v>0</v>
      </c>
      <c r="L11" s="156">
        <v>0</v>
      </c>
      <c r="M11" s="180" t="e">
        <f>J11*K11</f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/>
      <c r="V11" s="156"/>
      <c r="W11" s="156"/>
      <c r="X11" s="161" t="e">
        <f>W11+M11</f>
        <v>#DIV/0!</v>
      </c>
    </row>
    <row r="12" spans="2:24" ht="18" customHeight="1" x14ac:dyDescent="0.2">
      <c r="B12" s="151" t="s">
        <v>151</v>
      </c>
      <c r="C12" s="152" t="s">
        <v>117</v>
      </c>
      <c r="D12" s="153">
        <v>21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iEEkjkydZSlbbLAsAOB2FUSHpkIRB82ytoQ0jxBbYFEc5RFoWUb1K2caTZzBiyoVlGQMyXmHy0eqqXaw34eYkQ==" saltValue="kASvAE9w31TsU73psxzSSg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137"/>
  <sheetViews>
    <sheetView view="pageBreakPreview" topLeftCell="A19" zoomScale="55" zoomScaleNormal="124" zoomScaleSheetLayoutView="55" workbookViewId="0">
      <selection activeCell="M78" sqref="M78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5.2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104</v>
      </c>
      <c r="D2" s="34"/>
      <c r="E2" s="34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107</v>
      </c>
      <c r="D7" s="153">
        <v>1200</v>
      </c>
      <c r="E7" s="154" t="s">
        <v>72</v>
      </c>
      <c r="F7" s="155" t="s">
        <v>21</v>
      </c>
      <c r="G7" s="156" t="s">
        <v>108</v>
      </c>
      <c r="H7" s="156" t="s">
        <v>25</v>
      </c>
      <c r="I7" s="192">
        <v>0</v>
      </c>
      <c r="J7" s="158" t="e">
        <f t="shared" ref="J7" si="0">D7/I7</f>
        <v>#DIV/0!</v>
      </c>
      <c r="K7" s="192">
        <v>0</v>
      </c>
      <c r="L7" s="156">
        <v>0</v>
      </c>
      <c r="M7" s="180" t="e">
        <f t="shared" ref="M7:M9" si="1"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81">
        <f t="shared" ref="W7:W11" si="2">U7+V7</f>
        <v>0</v>
      </c>
      <c r="X7" s="161" t="e">
        <f t="shared" ref="X7:X11" si="3">W7+M7</f>
        <v>#DIV/0!</v>
      </c>
    </row>
    <row r="8" spans="2:24" ht="18" customHeight="1" x14ac:dyDescent="0.2">
      <c r="B8" s="151" t="s">
        <v>98</v>
      </c>
      <c r="C8" s="152" t="s">
        <v>107</v>
      </c>
      <c r="D8" s="153">
        <v>160</v>
      </c>
      <c r="E8" s="154" t="s">
        <v>72</v>
      </c>
      <c r="F8" s="155" t="s">
        <v>21</v>
      </c>
      <c r="G8" s="156" t="s">
        <v>108</v>
      </c>
      <c r="H8" s="156" t="s">
        <v>25</v>
      </c>
      <c r="I8" s="192">
        <v>0</v>
      </c>
      <c r="J8" s="158" t="e">
        <f t="shared" ref="J8" si="4">D8/I8</f>
        <v>#DIV/0!</v>
      </c>
      <c r="K8" s="192">
        <v>0</v>
      </c>
      <c r="L8" s="156">
        <v>0</v>
      </c>
      <c r="M8" s="180" t="e">
        <f t="shared" si="1"/>
        <v>#DIV/0!</v>
      </c>
      <c r="N8" s="155" t="s">
        <v>96</v>
      </c>
      <c r="O8" s="156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>
        <v>0</v>
      </c>
      <c r="V8" s="156">
        <f>T8*R8</f>
        <v>0</v>
      </c>
      <c r="W8" s="181">
        <f t="shared" si="2"/>
        <v>0</v>
      </c>
      <c r="X8" s="161" t="e">
        <f t="shared" si="3"/>
        <v>#DIV/0!</v>
      </c>
    </row>
    <row r="9" spans="2:24" ht="18" customHeight="1" x14ac:dyDescent="0.2">
      <c r="B9" s="151" t="s">
        <v>98</v>
      </c>
      <c r="C9" s="152" t="s">
        <v>107</v>
      </c>
      <c r="D9" s="153">
        <v>108</v>
      </c>
      <c r="E9" s="154" t="s">
        <v>72</v>
      </c>
      <c r="F9" s="155" t="s">
        <v>21</v>
      </c>
      <c r="G9" s="156" t="s">
        <v>108</v>
      </c>
      <c r="H9" s="156" t="s">
        <v>25</v>
      </c>
      <c r="I9" s="192">
        <v>0</v>
      </c>
      <c r="J9" s="158" t="e">
        <f t="shared" ref="J9" si="5">D9/I9</f>
        <v>#DIV/0!</v>
      </c>
      <c r="K9" s="192">
        <v>0</v>
      </c>
      <c r="L9" s="156">
        <v>0</v>
      </c>
      <c r="M9" s="180" t="e">
        <f t="shared" si="1"/>
        <v>#DIV/0!</v>
      </c>
      <c r="N9" s="155" t="s">
        <v>95</v>
      </c>
      <c r="O9" s="156" t="s">
        <v>112</v>
      </c>
      <c r="P9" s="192">
        <v>0</v>
      </c>
      <c r="Q9" s="156" t="s">
        <v>113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81">
        <f t="shared" si="2"/>
        <v>0</v>
      </c>
      <c r="X9" s="161" t="e">
        <f t="shared" si="3"/>
        <v>#DIV/0!</v>
      </c>
    </row>
    <row r="10" spans="2:24" ht="18" customHeight="1" x14ac:dyDescent="0.2">
      <c r="B10" s="151" t="s">
        <v>98</v>
      </c>
      <c r="C10" s="152" t="s">
        <v>110</v>
      </c>
      <c r="D10" s="153">
        <v>360</v>
      </c>
      <c r="E10" s="154" t="s">
        <v>111</v>
      </c>
      <c r="F10" s="155" t="s">
        <v>21</v>
      </c>
      <c r="G10" s="156" t="s">
        <v>108</v>
      </c>
      <c r="H10" s="156" t="s">
        <v>25</v>
      </c>
      <c r="I10" s="192">
        <v>0</v>
      </c>
      <c r="J10" s="158" t="e">
        <f t="shared" ref="J10" si="6">D10/I10</f>
        <v>#DIV/0!</v>
      </c>
      <c r="K10" s="192">
        <v>0</v>
      </c>
      <c r="L10" s="156">
        <v>0</v>
      </c>
      <c r="M10" s="180" t="e">
        <f t="shared" ref="M10" si="7">J10*K10</f>
        <v>#DIV/0!</v>
      </c>
      <c r="N10" s="155" t="s">
        <v>89</v>
      </c>
      <c r="O10" s="156"/>
      <c r="P10" s="156"/>
      <c r="Q10" s="156"/>
      <c r="R10" s="156"/>
      <c r="S10" s="156" t="s">
        <v>76</v>
      </c>
      <c r="T10" s="160"/>
      <c r="U10" s="155">
        <f>T10*P10</f>
        <v>0</v>
      </c>
      <c r="V10" s="156">
        <f>T10*R10</f>
        <v>0</v>
      </c>
      <c r="W10" s="181">
        <f t="shared" ref="W10" si="8">U10+V10</f>
        <v>0</v>
      </c>
      <c r="X10" s="161" t="e">
        <f t="shared" ref="X10" si="9">W10+M10</f>
        <v>#DIV/0!</v>
      </c>
    </row>
    <row r="11" spans="2:24" ht="18" customHeight="1" x14ac:dyDescent="0.2">
      <c r="B11" s="151" t="s">
        <v>103</v>
      </c>
      <c r="C11" s="152" t="s">
        <v>109</v>
      </c>
      <c r="D11" s="153">
        <v>565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 t="shared" ref="J11" si="10">D11/I11</f>
        <v>#DIV/0!</v>
      </c>
      <c r="K11" s="156">
        <v>0</v>
      </c>
      <c r="L11" s="192">
        <v>0</v>
      </c>
      <c r="M11" s="180" t="e">
        <f>J11*L11</f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>
        <v>0</v>
      </c>
      <c r="V11" s="156">
        <f>Q11*T11</f>
        <v>0</v>
      </c>
      <c r="W11" s="181">
        <f t="shared" si="2"/>
        <v>0</v>
      </c>
      <c r="X11" s="161" t="e">
        <f t="shared" si="3"/>
        <v>#DIV/0!</v>
      </c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81"/>
      <c r="X12" s="161"/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81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81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81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81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81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81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81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81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81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81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81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81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81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81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81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81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81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81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81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81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81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81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81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81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81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 t="shared" ref="X42:X46" si="11"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 t="shared" si="11"/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 t="shared" ref="W44:W46" si="12">U44*D44</f>
        <v>0</v>
      </c>
      <c r="X44" s="161">
        <f t="shared" si="11"/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 t="shared" si="12"/>
        <v>0</v>
      </c>
      <c r="X45" s="161">
        <f t="shared" ref="X45" si="13"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 t="shared" si="12"/>
        <v>0</v>
      </c>
      <c r="X46" s="161">
        <f t="shared" si="11"/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90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94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  <c r="Y55" s="73"/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  <c r="Y57" s="17"/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  <c r="Y59" s="17"/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  <c r="Y60" s="17"/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70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"/>
      <c r="F62" s="20"/>
      <c r="G62" s="20"/>
      <c r="H62" s="17"/>
      <c r="I62" s="17"/>
      <c r="J62" s="19"/>
      <c r="K62" s="18"/>
      <c r="L62" s="18"/>
      <c r="M62" s="18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19"/>
    </row>
    <row r="63" spans="2:25" x14ac:dyDescent="0.25">
      <c r="B63" s="3" t="s">
        <v>22</v>
      </c>
      <c r="C63" s="3" t="s">
        <v>30</v>
      </c>
      <c r="D63" s="11"/>
      <c r="E63" s="20"/>
      <c r="F63" s="20"/>
      <c r="G63" s="20"/>
      <c r="H63" s="17"/>
      <c r="I63" s="17"/>
      <c r="J63" s="19"/>
      <c r="K63" s="18"/>
      <c r="L63" s="18"/>
      <c r="M63" s="201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19"/>
    </row>
    <row r="64" spans="2:25" ht="15" x14ac:dyDescent="0.2">
      <c r="B64" s="3" t="s">
        <v>21</v>
      </c>
      <c r="C64" s="3" t="s">
        <v>31</v>
      </c>
      <c r="D64" s="11"/>
      <c r="E64" s="20"/>
      <c r="F64" s="20"/>
      <c r="G64" s="20"/>
      <c r="H64" s="17"/>
      <c r="I64" s="17"/>
      <c r="J64" s="19"/>
      <c r="K64" s="18"/>
      <c r="L64" s="18"/>
      <c r="M64" s="18"/>
      <c r="N64" s="20"/>
      <c r="O64" s="20"/>
      <c r="P64" s="20"/>
      <c r="Q64" s="20"/>
      <c r="R64" s="20"/>
      <c r="S64" s="20"/>
      <c r="T64" s="20"/>
      <c r="U64" s="20"/>
      <c r="V64" s="20"/>
      <c r="W64" s="202"/>
      <c r="X64" s="19"/>
    </row>
    <row r="65" spans="2:24" x14ac:dyDescent="0.25">
      <c r="B65" s="3" t="s">
        <v>23</v>
      </c>
      <c r="C65" s="3" t="s">
        <v>32</v>
      </c>
      <c r="D65" s="11"/>
      <c r="E65" s="20"/>
      <c r="F65" s="20"/>
      <c r="G65" s="20"/>
      <c r="H65" s="17"/>
      <c r="I65" s="17"/>
      <c r="J65" s="17"/>
      <c r="K65" s="18"/>
      <c r="L65" s="18"/>
      <c r="M65" s="73"/>
      <c r="N65" s="20"/>
      <c r="O65" s="20"/>
      <c r="P65" s="20"/>
      <c r="Q65" s="20"/>
      <c r="R65" s="20"/>
      <c r="S65" s="20"/>
      <c r="T65" s="20"/>
      <c r="U65" s="20"/>
      <c r="V65" s="20"/>
      <c r="W65" s="203"/>
      <c r="X65" s="19"/>
    </row>
    <row r="66" spans="2:24" x14ac:dyDescent="0.25">
      <c r="B66" s="4" t="s">
        <v>34</v>
      </c>
      <c r="C66" s="4" t="s">
        <v>33</v>
      </c>
      <c r="D66" s="11"/>
      <c r="E66" s="20"/>
      <c r="F66" s="20"/>
      <c r="G66" s="20"/>
      <c r="H66" s="17"/>
      <c r="I66" s="17"/>
      <c r="J66" s="17"/>
      <c r="K66" s="18"/>
      <c r="L66" s="18"/>
      <c r="M66" s="201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19"/>
    </row>
    <row r="67" spans="2:24" x14ac:dyDescent="0.25">
      <c r="B67" s="5" t="s">
        <v>62</v>
      </c>
      <c r="C67" s="30"/>
      <c r="D67" s="11"/>
      <c r="E67" s="20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204"/>
      <c r="X67" s="19"/>
    </row>
    <row r="68" spans="2:24" x14ac:dyDescent="0.25">
      <c r="B68" s="3" t="s">
        <v>56</v>
      </c>
      <c r="C68" s="3" t="s">
        <v>2</v>
      </c>
      <c r="D68" s="11"/>
      <c r="E68" s="20"/>
      <c r="F68" s="17"/>
      <c r="G68" s="17"/>
      <c r="H68" s="17"/>
      <c r="I68" s="17"/>
      <c r="J68" s="17"/>
      <c r="K68" s="17"/>
      <c r="L68" s="17"/>
      <c r="M68" s="205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7"/>
    </row>
    <row r="69" spans="2:24" ht="15" x14ac:dyDescent="0.2">
      <c r="B69" s="3" t="s">
        <v>57</v>
      </c>
      <c r="C69" s="3" t="s">
        <v>3</v>
      </c>
      <c r="D69" s="11"/>
      <c r="E69" s="20"/>
      <c r="F69" s="17"/>
      <c r="G69" s="17"/>
      <c r="H69" s="17"/>
      <c r="I69" s="17"/>
      <c r="J69" s="17"/>
      <c r="K69" s="17"/>
      <c r="L69" s="17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7"/>
    </row>
    <row r="70" spans="2:24" ht="15" x14ac:dyDescent="0.2">
      <c r="B70" s="3" t="s">
        <v>58</v>
      </c>
      <c r="C70" s="3" t="s">
        <v>4</v>
      </c>
      <c r="D70" s="11"/>
      <c r="E70" s="20"/>
      <c r="F70" s="17"/>
      <c r="G70" s="17"/>
      <c r="H70" s="17"/>
      <c r="I70" s="17"/>
      <c r="J70" s="17"/>
      <c r="K70" s="17"/>
      <c r="L70" s="17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7"/>
    </row>
    <row r="71" spans="2:24" ht="15" x14ac:dyDescent="0.2">
      <c r="B71" s="3" t="s">
        <v>59</v>
      </c>
      <c r="C71" s="3" t="s">
        <v>5</v>
      </c>
      <c r="D71" s="11"/>
      <c r="E71" s="20"/>
      <c r="F71" s="17"/>
      <c r="G71" s="17"/>
      <c r="H71" s="17"/>
      <c r="I71" s="17"/>
      <c r="J71" s="17"/>
      <c r="K71" s="17"/>
      <c r="L71" s="17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7"/>
    </row>
    <row r="72" spans="2:24" ht="15" x14ac:dyDescent="0.2">
      <c r="B72" s="3" t="s">
        <v>60</v>
      </c>
      <c r="C72" s="3" t="s">
        <v>6</v>
      </c>
      <c r="D72" s="11"/>
      <c r="E72" s="20"/>
      <c r="F72" s="17"/>
      <c r="G72" s="17"/>
      <c r="H72" s="17"/>
      <c r="I72" s="17"/>
      <c r="J72" s="17"/>
      <c r="K72" s="17"/>
      <c r="L72" s="17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7"/>
    </row>
    <row r="73" spans="2:24" ht="15" x14ac:dyDescent="0.2">
      <c r="B73" s="3" t="s">
        <v>61</v>
      </c>
      <c r="C73" s="3" t="s">
        <v>65</v>
      </c>
      <c r="D73" s="11"/>
      <c r="E73" s="20"/>
      <c r="F73" s="17"/>
      <c r="G73" s="17"/>
      <c r="H73" s="17"/>
      <c r="I73" s="17"/>
      <c r="J73" s="17"/>
      <c r="K73" s="17"/>
      <c r="L73" s="17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7"/>
    </row>
    <row r="74" spans="2:24" ht="15" x14ac:dyDescent="0.2">
      <c r="B74" s="3" t="s">
        <v>64</v>
      </c>
      <c r="C74" s="3" t="s">
        <v>20</v>
      </c>
      <c r="D74" s="11"/>
      <c r="E74" s="20"/>
      <c r="F74" s="17"/>
      <c r="G74" s="17"/>
      <c r="H74" s="17"/>
      <c r="I74" s="17"/>
      <c r="J74" s="17"/>
      <c r="K74" s="17"/>
      <c r="L74" s="17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7"/>
    </row>
    <row r="75" spans="2:24" ht="15" x14ac:dyDescent="0.2">
      <c r="B75" s="3" t="s">
        <v>66</v>
      </c>
      <c r="C75" s="29" t="s">
        <v>67</v>
      </c>
      <c r="D75" s="11"/>
      <c r="E75" s="20"/>
      <c r="F75" s="17"/>
      <c r="G75" s="17"/>
      <c r="H75" s="17"/>
      <c r="I75" s="17"/>
      <c r="J75" s="17"/>
      <c r="K75" s="17"/>
      <c r="L75" s="17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7"/>
    </row>
    <row r="76" spans="2:24" ht="15" x14ac:dyDescent="0.2">
      <c r="B76" s="3" t="s">
        <v>92</v>
      </c>
      <c r="C76" s="29" t="s">
        <v>93</v>
      </c>
      <c r="D76" s="20"/>
      <c r="E76" s="20"/>
      <c r="F76" s="17"/>
      <c r="G76" s="17"/>
      <c r="H76" s="17"/>
      <c r="I76" s="17"/>
      <c r="J76" s="17"/>
      <c r="K76" s="17"/>
      <c r="L76" s="17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7"/>
    </row>
    <row r="77" spans="2:24" ht="15" x14ac:dyDescent="0.2">
      <c r="B77" s="4" t="s">
        <v>105</v>
      </c>
      <c r="C77" s="21" t="s">
        <v>106</v>
      </c>
      <c r="D77" s="17"/>
      <c r="E77" s="17"/>
      <c r="F77" s="17"/>
      <c r="G77" s="17"/>
      <c r="H77" s="17"/>
      <c r="I77" s="17"/>
      <c r="J77" s="17"/>
      <c r="K77" s="17"/>
      <c r="L77" s="17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7"/>
    </row>
    <row r="78" spans="2:24" x14ac:dyDescent="0.25">
      <c r="B78" s="6" t="s">
        <v>16</v>
      </c>
      <c r="C78" s="2"/>
      <c r="D78" s="17"/>
      <c r="E78" s="17"/>
      <c r="F78" s="17"/>
      <c r="G78" s="17"/>
      <c r="H78" s="17"/>
      <c r="I78" s="17"/>
      <c r="J78" s="17"/>
      <c r="K78" s="17"/>
      <c r="L78" s="17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7"/>
    </row>
    <row r="79" spans="2:24" ht="15" x14ac:dyDescent="0.2">
      <c r="B79" s="3" t="s">
        <v>24</v>
      </c>
      <c r="C79" s="3" t="s">
        <v>17</v>
      </c>
      <c r="D79" s="17"/>
      <c r="E79" s="17"/>
      <c r="F79" s="17"/>
      <c r="G79" s="17"/>
      <c r="H79" s="17"/>
      <c r="I79" s="17"/>
      <c r="J79" s="17"/>
      <c r="K79" s="17"/>
      <c r="L79" s="17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7"/>
    </row>
    <row r="80" spans="2:24" ht="15" x14ac:dyDescent="0.2">
      <c r="B80" s="3" t="s">
        <v>25</v>
      </c>
      <c r="C80" s="3" t="s">
        <v>18</v>
      </c>
      <c r="D80" s="17"/>
      <c r="E80" s="17"/>
      <c r="F80" s="17"/>
      <c r="G80" s="17"/>
      <c r="H80" s="17"/>
      <c r="I80" s="17"/>
      <c r="J80" s="17"/>
      <c r="K80" s="17"/>
      <c r="L80" s="17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7"/>
    </row>
    <row r="81" spans="2:24" ht="15" x14ac:dyDescent="0.2">
      <c r="B81" s="12" t="s">
        <v>26</v>
      </c>
      <c r="C81" s="3" t="s">
        <v>19</v>
      </c>
      <c r="D81" s="17"/>
      <c r="E81" s="17"/>
      <c r="F81" s="17"/>
      <c r="G81" s="17"/>
      <c r="H81" s="17"/>
      <c r="I81" s="17"/>
      <c r="J81" s="17"/>
      <c r="K81" s="17"/>
      <c r="L81" s="17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7"/>
    </row>
    <row r="82" spans="2:24" ht="15" x14ac:dyDescent="0.2">
      <c r="B82" s="13" t="s">
        <v>36</v>
      </c>
      <c r="C82" s="4" t="s">
        <v>68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9"/>
    </row>
    <row r="83" spans="2:24" ht="15" x14ac:dyDescent="0.2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9"/>
    </row>
    <row r="84" spans="2:24" ht="15" x14ac:dyDescent="0.2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9"/>
    </row>
    <row r="85" spans="2:24" ht="15" x14ac:dyDescent="0.2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9"/>
    </row>
    <row r="86" spans="2:24" ht="15" x14ac:dyDescent="0.2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9"/>
    </row>
    <row r="87" spans="2:24" ht="15" x14ac:dyDescent="0.2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9"/>
    </row>
    <row r="88" spans="2:24" ht="15" x14ac:dyDescent="0.2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9"/>
    </row>
    <row r="89" spans="2:24" ht="15" x14ac:dyDescent="0.2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9"/>
    </row>
    <row r="90" spans="2:24" ht="15" x14ac:dyDescent="0.2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9"/>
    </row>
    <row r="91" spans="2:24" ht="15" x14ac:dyDescent="0.2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9"/>
    </row>
    <row r="92" spans="2:24" ht="15" x14ac:dyDescent="0.2">
      <c r="B92" s="8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9"/>
    </row>
    <row r="93" spans="2:24" ht="15" x14ac:dyDescent="0.2">
      <c r="B93" s="8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9"/>
    </row>
    <row r="94" spans="2:24" ht="15" x14ac:dyDescent="0.2">
      <c r="B94" s="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9"/>
    </row>
    <row r="95" spans="2:24" ht="15" x14ac:dyDescent="0.2">
      <c r="B95" s="8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9"/>
    </row>
    <row r="96" spans="2:24" ht="15" x14ac:dyDescent="0.2">
      <c r="B96" s="8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9"/>
    </row>
    <row r="97" spans="2:24" ht="15" x14ac:dyDescent="0.2">
      <c r="B97" s="8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9"/>
    </row>
    <row r="98" spans="2:24" ht="15" x14ac:dyDescent="0.2">
      <c r="B98" s="8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9"/>
    </row>
    <row r="99" spans="2:24" ht="15" x14ac:dyDescent="0.2">
      <c r="B99" s="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9"/>
    </row>
    <row r="100" spans="2:24" ht="15" x14ac:dyDescent="0.2">
      <c r="B100" s="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9"/>
    </row>
    <row r="101" spans="2:24" ht="15" x14ac:dyDescent="0.2">
      <c r="B101" s="8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9"/>
    </row>
    <row r="102" spans="2:24" ht="15" x14ac:dyDescent="0.2">
      <c r="B102" s="8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9"/>
    </row>
    <row r="103" spans="2:24" ht="15" x14ac:dyDescent="0.2">
      <c r="B103" s="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9"/>
    </row>
    <row r="104" spans="2:24" ht="15" x14ac:dyDescent="0.2">
      <c r="B104" s="8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9"/>
    </row>
    <row r="105" spans="2:24" ht="15" x14ac:dyDescent="0.2">
      <c r="B105" s="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9"/>
    </row>
    <row r="106" spans="2:24" ht="15" x14ac:dyDescent="0.2">
      <c r="B106" s="8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9"/>
    </row>
    <row r="107" spans="2:24" ht="15" x14ac:dyDescent="0.2">
      <c r="B107" s="8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9"/>
    </row>
    <row r="108" spans="2:24" ht="15" x14ac:dyDescent="0.2">
      <c r="B108" s="8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9"/>
    </row>
    <row r="109" spans="2:24" ht="15" x14ac:dyDescent="0.2">
      <c r="B109" s="8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9"/>
    </row>
    <row r="110" spans="2:24" ht="15" x14ac:dyDescent="0.2">
      <c r="B110" s="8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9"/>
    </row>
    <row r="111" spans="2:24" ht="15" x14ac:dyDescent="0.2">
      <c r="B111" s="8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9"/>
    </row>
    <row r="112" spans="2:24" ht="15" x14ac:dyDescent="0.2">
      <c r="B112" s="8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9"/>
    </row>
    <row r="113" spans="2:24" ht="15" x14ac:dyDescent="0.2">
      <c r="B113" s="8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9"/>
    </row>
    <row r="114" spans="2:24" ht="15" x14ac:dyDescent="0.2">
      <c r="B114" s="8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9"/>
    </row>
    <row r="115" spans="2:24" ht="15" x14ac:dyDescent="0.2">
      <c r="B115" s="8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9"/>
    </row>
    <row r="116" spans="2:24" ht="15" x14ac:dyDescent="0.2">
      <c r="B116" s="8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9"/>
    </row>
    <row r="117" spans="2:24" ht="15" x14ac:dyDescent="0.2">
      <c r="B117" s="8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9"/>
    </row>
    <row r="118" spans="2:24" ht="15" x14ac:dyDescent="0.2">
      <c r="B118" s="8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9"/>
    </row>
    <row r="119" spans="2:24" ht="15" x14ac:dyDescent="0.2">
      <c r="B119" s="8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9"/>
    </row>
    <row r="120" spans="2:24" ht="15" x14ac:dyDescent="0.2">
      <c r="B120" s="8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9"/>
    </row>
    <row r="121" spans="2:24" ht="15" x14ac:dyDescent="0.2">
      <c r="B121" s="8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9"/>
    </row>
    <row r="122" spans="2:24" ht="15" x14ac:dyDescent="0.2">
      <c r="B122" s="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9"/>
    </row>
    <row r="123" spans="2:24" ht="15" x14ac:dyDescent="0.2">
      <c r="B123" s="8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9"/>
    </row>
    <row r="124" spans="2:24" ht="15" x14ac:dyDescent="0.2">
      <c r="B124" s="8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9"/>
    </row>
    <row r="125" spans="2:24" ht="15" x14ac:dyDescent="0.2">
      <c r="B125" s="8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9"/>
    </row>
    <row r="126" spans="2:24" ht="15" x14ac:dyDescent="0.2">
      <c r="B126" s="16"/>
      <c r="C126" s="18"/>
      <c r="D126" s="18"/>
      <c r="E126" s="18"/>
      <c r="F126" s="18"/>
      <c r="G126" s="18"/>
      <c r="H126" s="18"/>
      <c r="I126" s="18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9"/>
    </row>
    <row r="127" spans="2:24" ht="15" x14ac:dyDescent="0.2">
      <c r="B127" s="8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9"/>
    </row>
    <row r="128" spans="2:24" ht="15" x14ac:dyDescent="0.2">
      <c r="B128" s="8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9"/>
    </row>
    <row r="129" spans="2:24" ht="15" x14ac:dyDescent="0.2">
      <c r="B129" s="8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9"/>
    </row>
    <row r="130" spans="2:24" ht="15" x14ac:dyDescent="0.2">
      <c r="B130" s="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9"/>
    </row>
    <row r="131" spans="2:24" ht="15" x14ac:dyDescent="0.2">
      <c r="B131" s="8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9"/>
    </row>
    <row r="132" spans="2:24" ht="15" x14ac:dyDescent="0.2">
      <c r="B132" s="14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9"/>
    </row>
    <row r="133" spans="2:24" ht="15" x14ac:dyDescent="0.2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9"/>
    </row>
    <row r="134" spans="2:24" ht="15" x14ac:dyDescent="0.2">
      <c r="F134" s="1"/>
      <c r="G134" s="1"/>
    </row>
    <row r="135" spans="2:24" ht="15" x14ac:dyDescent="0.2">
      <c r="F135" s="1"/>
      <c r="G135" s="1"/>
    </row>
    <row r="136" spans="2:24" ht="15" x14ac:dyDescent="0.2">
      <c r="F136" s="1"/>
      <c r="G136" s="1"/>
    </row>
    <row r="137" spans="2:24" ht="15" x14ac:dyDescent="0.2">
      <c r="F137" s="1"/>
      <c r="G137" s="1"/>
    </row>
  </sheetData>
  <sheetProtection algorithmName="SHA-512" hashValue="l1+TZk3UzYx7xPg0GT4e9yYH3KCXOIk+MV35irv4saXUc+8dnE68McayGiyHkRbvBedkl/jv5ae/vLRncYn1Ww==" saltValue="znil3MAhsI6TCJW1ubnuBQ==" spinCount="100000" sheet="1" objects="1" scenarios="1"/>
  <phoneticPr fontId="5" type="noConversion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colBreaks count="1" manualBreakCount="1">
    <brk id="10" max="82" man="1"/>
  </colBreaks>
  <ignoredErrors>
    <ignoredError sqref="X51 M57:X57 X55 M58:X58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55DA-3E53-49DB-9093-DEE6D0C454A1}">
  <sheetPr>
    <pageSetUpPr fitToPage="1"/>
  </sheetPr>
  <dimension ref="B1:Y137"/>
  <sheetViews>
    <sheetView topLeftCell="A21" zoomScale="55" zoomScaleNormal="55" zoomScaleSheetLayoutView="124" workbookViewId="0">
      <selection activeCell="C85" sqref="C85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119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310</v>
      </c>
      <c r="E7" s="154" t="s">
        <v>72</v>
      </c>
      <c r="F7" s="155" t="s">
        <v>21</v>
      </c>
      <c r="G7" s="156" t="s">
        <v>108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70</v>
      </c>
      <c r="E8" s="154" t="s">
        <v>72</v>
      </c>
      <c r="F8" s="155" t="s">
        <v>21</v>
      </c>
      <c r="G8" s="156" t="s">
        <v>108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O8" s="1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42</v>
      </c>
      <c r="E9" s="154" t="s">
        <v>72</v>
      </c>
      <c r="F9" s="155" t="s">
        <v>21</v>
      </c>
      <c r="G9" s="156" t="s">
        <v>108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 t="s">
        <v>103</v>
      </c>
      <c r="C11" s="152" t="s">
        <v>117</v>
      </c>
      <c r="D11" s="153">
        <v>245</v>
      </c>
      <c r="E11" s="154" t="s">
        <v>72</v>
      </c>
      <c r="F11" s="155" t="s">
        <v>21</v>
      </c>
      <c r="G11" s="156" t="s">
        <v>59</v>
      </c>
      <c r="H11" s="156" t="s">
        <v>25</v>
      </c>
      <c r="I11" s="192">
        <v>0</v>
      </c>
      <c r="J11" s="158" t="e">
        <f>D11/I11</f>
        <v>#DIV/0!</v>
      </c>
      <c r="K11" s="192">
        <v>0</v>
      </c>
      <c r="L11" s="156">
        <v>0</v>
      </c>
      <c r="M11" s="180" t="e">
        <f>J11*K11</f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/>
      <c r="V11" s="156"/>
      <c r="W11" s="156"/>
      <c r="X11" s="161" t="e">
        <f>W11+M11</f>
        <v>#DIV/0!</v>
      </c>
    </row>
    <row r="12" spans="2:24" ht="18" customHeight="1" x14ac:dyDescent="0.2">
      <c r="B12" s="151" t="s">
        <v>115</v>
      </c>
      <c r="C12" s="152" t="s">
        <v>116</v>
      </c>
      <c r="D12" s="153">
        <v>320</v>
      </c>
      <c r="E12" s="154" t="s">
        <v>72</v>
      </c>
      <c r="F12" s="155" t="s">
        <v>21</v>
      </c>
      <c r="G12" s="156" t="s">
        <v>59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 t="s">
        <v>115</v>
      </c>
      <c r="C13" s="152" t="s">
        <v>114</v>
      </c>
      <c r="D13" s="153">
        <v>15</v>
      </c>
      <c r="E13" s="154" t="s">
        <v>72</v>
      </c>
      <c r="F13" s="155" t="s">
        <v>23</v>
      </c>
      <c r="G13" s="156" t="s">
        <v>66</v>
      </c>
      <c r="H13" s="156" t="s">
        <v>26</v>
      </c>
      <c r="I13" s="192">
        <v>0</v>
      </c>
      <c r="J13" s="158" t="e">
        <f>D13/I13</f>
        <v>#DIV/0!</v>
      </c>
      <c r="K13" s="192">
        <v>0</v>
      </c>
      <c r="L13" s="156">
        <v>0</v>
      </c>
      <c r="M13" s="180" t="e">
        <f>J13*K13</f>
        <v>#DIV/0!</v>
      </c>
      <c r="N13" s="155" t="s">
        <v>89</v>
      </c>
      <c r="O13" s="156" t="s">
        <v>70</v>
      </c>
      <c r="P13" s="156"/>
      <c r="Q13" s="156"/>
      <c r="R13" s="156"/>
      <c r="S13" s="156" t="s">
        <v>76</v>
      </c>
      <c r="T13" s="160"/>
      <c r="U13" s="155"/>
      <c r="V13" s="156"/>
      <c r="W13" s="156"/>
      <c r="X13" s="161" t="e">
        <f>W13+M13</f>
        <v>#DIV/0!</v>
      </c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x14ac:dyDescent="0.25">
      <c r="B72" s="3" t="s">
        <v>60</v>
      </c>
      <c r="C72" s="3" t="s">
        <v>6</v>
      </c>
      <c r="D72" s="11"/>
      <c r="E72" s="209"/>
      <c r="F72" s="1"/>
      <c r="G72" s="1"/>
      <c r="M72" s="25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NjaH2kYd88liCjylIJ0j4KD/HQbec3PnuFYlKhdqL/CALSUcHMXm7fEJU8BXy9dDFSXmJ5gWP4mWUvHCpgSBqA==" saltValue="NObt7rfszI6yl73V/mhmMg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D36C-3D1A-449F-A369-AE8921655924}">
  <sheetPr>
    <pageSetUpPr fitToPage="1"/>
  </sheetPr>
  <dimension ref="B1:Y137"/>
  <sheetViews>
    <sheetView view="pageBreakPreview" topLeftCell="H46" zoomScaleNormal="124" zoomScaleSheetLayoutView="100" workbookViewId="0">
      <selection activeCell="K10" sqref="K10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4.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192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10338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1320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5" t="s">
        <v>96</v>
      </c>
      <c r="O8" s="156" t="s">
        <v>70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>
        <v>0</v>
      </c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792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 t="s">
        <v>160</v>
      </c>
      <c r="C10" s="152" t="s">
        <v>117</v>
      </c>
      <c r="D10" s="153">
        <v>1646</v>
      </c>
      <c r="E10" s="154" t="s">
        <v>72</v>
      </c>
      <c r="F10" s="155" t="s">
        <v>21</v>
      </c>
      <c r="G10" s="156" t="s">
        <v>94</v>
      </c>
      <c r="H10" s="156" t="s">
        <v>25</v>
      </c>
      <c r="I10" s="192">
        <v>0</v>
      </c>
      <c r="J10" s="158" t="e">
        <f>D10/I10</f>
        <v>#DIV/0!</v>
      </c>
      <c r="K10" s="192">
        <v>0</v>
      </c>
      <c r="L10" s="156">
        <v>0</v>
      </c>
      <c r="M10" s="180" t="e">
        <f>J10*K10</f>
        <v>#DIV/0!</v>
      </c>
      <c r="N10" s="155" t="s">
        <v>89</v>
      </c>
      <c r="O10" s="156" t="s">
        <v>191</v>
      </c>
      <c r="P10" s="192">
        <v>0</v>
      </c>
      <c r="Q10" s="156" t="s">
        <v>113</v>
      </c>
      <c r="R10" s="192">
        <v>0</v>
      </c>
      <c r="S10" s="156" t="s">
        <v>76</v>
      </c>
      <c r="T10" s="193">
        <v>0</v>
      </c>
      <c r="U10" s="155">
        <f>T10*P10</f>
        <v>0</v>
      </c>
      <c r="V10" s="156">
        <f>T10*R10</f>
        <v>0</v>
      </c>
      <c r="W10" s="156">
        <f>U10+V10</f>
        <v>0</v>
      </c>
      <c r="X10" s="161" t="e">
        <f>W10+M10</f>
        <v>#DIV/0!</v>
      </c>
    </row>
    <row r="11" spans="2:24" ht="18" customHeight="1" x14ac:dyDescent="0.2">
      <c r="B11" s="151" t="s">
        <v>127</v>
      </c>
      <c r="C11" s="152" t="s">
        <v>117</v>
      </c>
      <c r="D11" s="153">
        <v>155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>D11/I11</f>
        <v>#DIV/0!</v>
      </c>
      <c r="K11" s="192">
        <v>0</v>
      </c>
      <c r="L11" s="156">
        <v>0</v>
      </c>
      <c r="M11" s="180" t="e">
        <f>J11*K11</f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>
        <v>0</v>
      </c>
      <c r="V11" s="156">
        <f>Q11*T11</f>
        <v>0</v>
      </c>
      <c r="W11" s="156">
        <f>U11+V11</f>
        <v>0</v>
      </c>
      <c r="X11" s="161" t="e">
        <f>W11+M11</f>
        <v>#DIV/0!</v>
      </c>
    </row>
    <row r="12" spans="2:24" ht="18" customHeight="1" x14ac:dyDescent="0.2">
      <c r="B12" s="151" t="s">
        <v>190</v>
      </c>
      <c r="C12" s="152" t="s">
        <v>117</v>
      </c>
      <c r="D12" s="153">
        <v>1012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>
        <v>0</v>
      </c>
      <c r="V12" s="156">
        <f>Q12*T12</f>
        <v>0</v>
      </c>
      <c r="W12" s="156">
        <f>U12+V12</f>
        <v>0</v>
      </c>
      <c r="X12" s="161" t="e">
        <f>W12+M12</f>
        <v>#DIV/0!</v>
      </c>
    </row>
    <row r="13" spans="2:24" ht="18" customHeight="1" x14ac:dyDescent="0.2">
      <c r="B13" s="151" t="s">
        <v>151</v>
      </c>
      <c r="C13" s="152" t="s">
        <v>117</v>
      </c>
      <c r="D13" s="153">
        <v>91</v>
      </c>
      <c r="E13" s="154" t="s">
        <v>72</v>
      </c>
      <c r="F13" s="155" t="s">
        <v>21</v>
      </c>
      <c r="G13" s="156" t="s">
        <v>94</v>
      </c>
      <c r="H13" s="156" t="s">
        <v>25</v>
      </c>
      <c r="I13" s="192">
        <v>0</v>
      </c>
      <c r="J13" s="158" t="e">
        <f>D13/I13</f>
        <v>#DIV/0!</v>
      </c>
      <c r="K13" s="192">
        <v>0</v>
      </c>
      <c r="L13" s="156">
        <v>0</v>
      </c>
      <c r="M13" s="180" t="e">
        <f>J13*K13</f>
        <v>#DIV/0!</v>
      </c>
      <c r="N13" s="155" t="s">
        <v>89</v>
      </c>
      <c r="O13" s="156" t="s">
        <v>70</v>
      </c>
      <c r="P13" s="156"/>
      <c r="Q13" s="156"/>
      <c r="R13" s="156"/>
      <c r="S13" s="156" t="s">
        <v>76</v>
      </c>
      <c r="T13" s="160"/>
      <c r="U13" s="155">
        <v>0</v>
      </c>
      <c r="V13" s="156">
        <f>Q13*T13</f>
        <v>0</v>
      </c>
      <c r="W13" s="156">
        <f>U13+V13</f>
        <v>0</v>
      </c>
      <c r="X13" s="161" t="e">
        <f>W13+M13</f>
        <v>#DIV/0!</v>
      </c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 t="s">
        <v>117</v>
      </c>
      <c r="C20" s="152" t="s">
        <v>189</v>
      </c>
      <c r="D20" s="153">
        <v>2400</v>
      </c>
      <c r="E20" s="154" t="s">
        <v>72</v>
      </c>
      <c r="F20" s="155" t="s">
        <v>188</v>
      </c>
      <c r="G20" s="156" t="s">
        <v>187</v>
      </c>
      <c r="H20" s="156" t="s">
        <v>186</v>
      </c>
      <c r="I20" s="192">
        <v>0</v>
      </c>
      <c r="J20" s="158" t="e">
        <f>D20/I20</f>
        <v>#DIV/0!</v>
      </c>
      <c r="K20" s="192">
        <v>0</v>
      </c>
      <c r="L20" s="156">
        <v>0</v>
      </c>
      <c r="M20" s="180" t="e">
        <f>J20*K20</f>
        <v>#DIV/0!</v>
      </c>
      <c r="N20" s="155" t="s">
        <v>181</v>
      </c>
      <c r="O20" s="156" t="s">
        <v>180</v>
      </c>
      <c r="P20" s="156"/>
      <c r="Q20" s="156"/>
      <c r="R20" s="156"/>
      <c r="S20" s="156" t="s">
        <v>179</v>
      </c>
      <c r="T20" s="160"/>
      <c r="U20" s="155" t="s">
        <v>178</v>
      </c>
      <c r="V20" s="156" t="s">
        <v>178</v>
      </c>
      <c r="W20" s="156" t="s">
        <v>178</v>
      </c>
      <c r="X20" s="161" t="e">
        <f>M20</f>
        <v>#DIV/0!</v>
      </c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235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>
        <f>W21+M21</f>
        <v>0</v>
      </c>
    </row>
    <row r="22" spans="2:24" ht="18" customHeight="1" x14ac:dyDescent="0.2">
      <c r="B22" s="151" t="s">
        <v>117</v>
      </c>
      <c r="C22" s="152" t="s">
        <v>185</v>
      </c>
      <c r="D22" s="153">
        <v>500</v>
      </c>
      <c r="E22" s="154" t="s">
        <v>72</v>
      </c>
      <c r="F22" s="155" t="s">
        <v>184</v>
      </c>
      <c r="G22" s="156" t="s">
        <v>183</v>
      </c>
      <c r="H22" s="156" t="s">
        <v>182</v>
      </c>
      <c r="I22" s="192">
        <v>0</v>
      </c>
      <c r="J22" s="158" t="e">
        <f>D22/I22</f>
        <v>#DIV/0!</v>
      </c>
      <c r="K22" s="192">
        <v>0</v>
      </c>
      <c r="L22" s="156">
        <v>0</v>
      </c>
      <c r="M22" s="180" t="e">
        <f>J22*K22</f>
        <v>#DIV/0!</v>
      </c>
      <c r="N22" s="155" t="s">
        <v>181</v>
      </c>
      <c r="O22" s="156" t="s">
        <v>180</v>
      </c>
      <c r="P22" s="156"/>
      <c r="Q22" s="156"/>
      <c r="R22" s="156"/>
      <c r="S22" s="156" t="s">
        <v>179</v>
      </c>
      <c r="T22" s="160"/>
      <c r="U22" s="155" t="s">
        <v>178</v>
      </c>
      <c r="V22" s="156" t="s">
        <v>178</v>
      </c>
      <c r="W22" s="156" t="s">
        <v>178</v>
      </c>
      <c r="X22" s="161" t="e">
        <f>M22</f>
        <v>#DIV/0!</v>
      </c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8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ht="15" x14ac:dyDescent="0.2">
      <c r="B69" s="3" t="s">
        <v>57</v>
      </c>
      <c r="C69" s="3" t="s">
        <v>3</v>
      </c>
      <c r="D69" s="11"/>
      <c r="E69" s="209"/>
      <c r="F69" s="1"/>
      <c r="G69" s="1"/>
    </row>
    <row r="70" spans="2:23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Uch0GFCwtXZlb2qw3t8ereIh+DDFpyvSuAjJjtUf8YwB/lhS9lA6Qjg365mgPlYdKrU4nm0/jtZcO5U90k4Fkg==" saltValue="iH0bvcawjA6L2lGHR0YtK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colBreaks count="1" manualBreakCount="1">
    <brk id="10" max="8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1063-F996-461E-8258-7B6FB9705D3A}">
  <sheetPr>
    <pageSetUpPr fitToPage="1"/>
  </sheetPr>
  <dimension ref="B1:Y137"/>
  <sheetViews>
    <sheetView topLeftCell="E47" zoomScale="75" zoomScaleNormal="75" zoomScaleSheetLayoutView="124" workbookViewId="0">
      <selection activeCell="H81" sqref="H81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175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174</v>
      </c>
      <c r="C7" s="152" t="s">
        <v>117</v>
      </c>
      <c r="D7" s="153">
        <v>873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 t="shared" ref="J7:J12" si="0">D7/I7</f>
        <v>#DIV/0!</v>
      </c>
      <c r="K7" s="192">
        <v>0</v>
      </c>
      <c r="L7" s="156">
        <v>0</v>
      </c>
      <c r="M7" s="180" t="e">
        <f t="shared" ref="M7:M12" si="1"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 t="shared" ref="W7:W12" si="2">U7+V7</f>
        <v>0</v>
      </c>
      <c r="X7" s="161" t="e">
        <f t="shared" ref="X7:X12" si="3">W7+M7</f>
        <v>#DIV/0!</v>
      </c>
    </row>
    <row r="8" spans="2:24" ht="18" customHeight="1" x14ac:dyDescent="0.2">
      <c r="B8" s="151" t="s">
        <v>174</v>
      </c>
      <c r="C8" s="152" t="s">
        <v>117</v>
      </c>
      <c r="D8" s="153">
        <v>270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 t="shared" si="0"/>
        <v>#DIV/0!</v>
      </c>
      <c r="K8" s="192">
        <v>0</v>
      </c>
      <c r="L8" s="156">
        <v>0</v>
      </c>
      <c r="M8" s="180" t="e">
        <f t="shared" si="1"/>
        <v>#DIV/0!</v>
      </c>
      <c r="N8" s="156" t="s">
        <v>96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 t="shared" si="2"/>
        <v>0</v>
      </c>
      <c r="X8" s="161" t="e">
        <f t="shared" si="3"/>
        <v>#DIV/0!</v>
      </c>
    </row>
    <row r="9" spans="2:24" ht="18" customHeight="1" x14ac:dyDescent="0.2">
      <c r="B9" s="151" t="s">
        <v>174</v>
      </c>
      <c r="C9" s="152" t="s">
        <v>117</v>
      </c>
      <c r="D9" s="153">
        <v>162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 t="shared" si="0"/>
        <v>#DIV/0!</v>
      </c>
      <c r="K9" s="192">
        <v>0</v>
      </c>
      <c r="L9" s="156">
        <v>0</v>
      </c>
      <c r="M9" s="180" t="e">
        <f t="shared" si="1"/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 t="shared" si="2"/>
        <v>0</v>
      </c>
      <c r="X9" s="161" t="e">
        <f t="shared" si="3"/>
        <v>#DIV/0!</v>
      </c>
    </row>
    <row r="10" spans="2:24" ht="18" customHeight="1" x14ac:dyDescent="0.2">
      <c r="B10" s="151" t="s">
        <v>148</v>
      </c>
      <c r="C10" s="152" t="s">
        <v>117</v>
      </c>
      <c r="D10" s="153">
        <v>937</v>
      </c>
      <c r="E10" s="154" t="s">
        <v>72</v>
      </c>
      <c r="F10" s="155" t="s">
        <v>21</v>
      </c>
      <c r="G10" s="156" t="s">
        <v>94</v>
      </c>
      <c r="H10" s="156" t="s">
        <v>25</v>
      </c>
      <c r="I10" s="192">
        <v>0</v>
      </c>
      <c r="J10" s="158" t="e">
        <f t="shared" si="0"/>
        <v>#DIV/0!</v>
      </c>
      <c r="K10" s="192">
        <v>0</v>
      </c>
      <c r="L10" s="156">
        <v>0</v>
      </c>
      <c r="M10" s="180" t="e">
        <f t="shared" si="1"/>
        <v>#DIV/0!</v>
      </c>
      <c r="N10" s="155" t="s">
        <v>89</v>
      </c>
      <c r="O10" s="156" t="s">
        <v>70</v>
      </c>
      <c r="P10" s="156"/>
      <c r="Q10" s="156"/>
      <c r="R10" s="156"/>
      <c r="S10" s="156" t="s">
        <v>76</v>
      </c>
      <c r="T10" s="160"/>
      <c r="U10" s="155">
        <v>0</v>
      </c>
      <c r="V10" s="156">
        <f>Q10*T10</f>
        <v>0</v>
      </c>
      <c r="W10" s="156">
        <f t="shared" si="2"/>
        <v>0</v>
      </c>
      <c r="X10" s="161" t="e">
        <f t="shared" si="3"/>
        <v>#DIV/0!</v>
      </c>
    </row>
    <row r="11" spans="2:24" ht="18" customHeight="1" x14ac:dyDescent="0.2">
      <c r="B11" s="151" t="s">
        <v>151</v>
      </c>
      <c r="C11" s="152" t="s">
        <v>117</v>
      </c>
      <c r="D11" s="153">
        <v>39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 t="shared" si="0"/>
        <v>#DIV/0!</v>
      </c>
      <c r="K11" s="192">
        <v>0</v>
      </c>
      <c r="L11" s="156">
        <v>0</v>
      </c>
      <c r="M11" s="180" t="e">
        <f t="shared" si="1"/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>
        <v>0</v>
      </c>
      <c r="V11" s="156">
        <f>Q11*T11</f>
        <v>0</v>
      </c>
      <c r="W11" s="156">
        <f t="shared" si="2"/>
        <v>0</v>
      </c>
      <c r="X11" s="161" t="e">
        <f t="shared" si="3"/>
        <v>#DIV/0!</v>
      </c>
    </row>
    <row r="12" spans="2:24" ht="18" customHeight="1" x14ac:dyDescent="0.2">
      <c r="B12" s="151" t="s">
        <v>162</v>
      </c>
      <c r="C12" s="152" t="s">
        <v>117</v>
      </c>
      <c r="D12" s="153">
        <v>26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 t="shared" si="0"/>
        <v>#DIV/0!</v>
      </c>
      <c r="K12" s="192">
        <v>0</v>
      </c>
      <c r="L12" s="156">
        <v>0</v>
      </c>
      <c r="M12" s="180" t="e">
        <f t="shared" si="1"/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>
        <v>0</v>
      </c>
      <c r="V12" s="156">
        <f>Q12*T12</f>
        <v>0</v>
      </c>
      <c r="W12" s="156">
        <f t="shared" si="2"/>
        <v>0</v>
      </c>
      <c r="X12" s="161" t="e">
        <f t="shared" si="3"/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 t="s">
        <v>173</v>
      </c>
      <c r="C14" s="152" t="s">
        <v>124</v>
      </c>
      <c r="D14" s="153">
        <v>515</v>
      </c>
      <c r="E14" s="154" t="s">
        <v>72</v>
      </c>
      <c r="F14" s="155" t="s">
        <v>21</v>
      </c>
      <c r="G14" s="156" t="s">
        <v>123</v>
      </c>
      <c r="H14" s="156" t="s">
        <v>25</v>
      </c>
      <c r="I14" s="192">
        <v>0</v>
      </c>
      <c r="J14" s="158" t="e">
        <f>D14/I14</f>
        <v>#DIV/0!</v>
      </c>
      <c r="K14" s="156">
        <v>0</v>
      </c>
      <c r="L14" s="192">
        <v>0</v>
      </c>
      <c r="M14" s="180" t="e">
        <f>J14*L14</f>
        <v>#DIV/0!</v>
      </c>
      <c r="N14" s="155" t="s">
        <v>89</v>
      </c>
      <c r="O14" s="156"/>
      <c r="P14" s="156"/>
      <c r="Q14" s="156"/>
      <c r="R14" s="156"/>
      <c r="S14" s="156" t="s">
        <v>147</v>
      </c>
      <c r="T14" s="160"/>
      <c r="U14" s="155"/>
      <c r="V14" s="156"/>
      <c r="W14" s="156"/>
      <c r="X14" s="161" t="e">
        <f>W14+M14</f>
        <v>#DIV/0!</v>
      </c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 t="s">
        <v>172</v>
      </c>
      <c r="C16" s="152" t="s">
        <v>171</v>
      </c>
      <c r="D16" s="153">
        <v>36</v>
      </c>
      <c r="E16" s="154" t="s">
        <v>72</v>
      </c>
      <c r="F16" s="155" t="s">
        <v>21</v>
      </c>
      <c r="G16" s="156" t="s">
        <v>94</v>
      </c>
      <c r="H16" s="156" t="s">
        <v>25</v>
      </c>
      <c r="I16" s="192">
        <v>0</v>
      </c>
      <c r="J16" s="158" t="e">
        <f>D16/I16</f>
        <v>#DIV/0!</v>
      </c>
      <c r="K16" s="192">
        <v>0</v>
      </c>
      <c r="L16" s="156">
        <v>0</v>
      </c>
      <c r="M16" s="180" t="e">
        <f>J16*K16</f>
        <v>#DIV/0!</v>
      </c>
      <c r="N16" s="155" t="s">
        <v>89</v>
      </c>
      <c r="O16" s="156" t="s">
        <v>70</v>
      </c>
      <c r="P16" s="156"/>
      <c r="Q16" s="156"/>
      <c r="R16" s="156"/>
      <c r="S16" s="156" t="s">
        <v>76</v>
      </c>
      <c r="T16" s="160"/>
      <c r="U16" s="155">
        <v>0</v>
      </c>
      <c r="V16" s="156">
        <f>Q16*T16</f>
        <v>0</v>
      </c>
      <c r="W16" s="156">
        <f>U16+V16</f>
        <v>0</v>
      </c>
      <c r="X16" s="161" t="e">
        <f>W16+M16</f>
        <v>#DIV/0!</v>
      </c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170</v>
      </c>
      <c r="D51" s="217" t="e">
        <f>J39*0.05</f>
        <v>#DIV/0!</v>
      </c>
      <c r="E51" s="154" t="s">
        <v>169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 t="e">
        <f>K51*D51</f>
        <v>#DIV/0!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 t="e">
        <f>M51</f>
        <v>#DIV/0!</v>
      </c>
    </row>
    <row r="52" spans="2:25" ht="15" x14ac:dyDescent="0.2">
      <c r="B52" s="151" t="s">
        <v>84</v>
      </c>
      <c r="C52" s="152" t="s">
        <v>90</v>
      </c>
      <c r="D52" s="192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5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R/qJ41oOv51nredKl7rTRFIoAtRHYKWPFZxALHrAWal4LZ5jfQaTtgSz+0iLpaoc/I9qylopIXq29qg/4jr0EQ==" saltValue="ICMzhLyWjVlTFvN6W0uOT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D391-1638-424F-BF57-BF88E9641F0C}">
  <sheetPr>
    <pageSetUpPr fitToPage="1"/>
  </sheetPr>
  <dimension ref="B1:Y137"/>
  <sheetViews>
    <sheetView topLeftCell="J43" zoomScale="75" zoomScaleNormal="75" zoomScaleSheetLayoutView="124" workbookViewId="0">
      <selection activeCell="K77" sqref="K77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161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214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50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 t="s">
        <v>160</v>
      </c>
      <c r="C11" s="152" t="s">
        <v>117</v>
      </c>
      <c r="D11" s="153">
        <v>39</v>
      </c>
      <c r="E11" s="154" t="s">
        <v>72</v>
      </c>
      <c r="F11" s="155" t="s">
        <v>21</v>
      </c>
      <c r="G11" s="156" t="s">
        <v>94</v>
      </c>
      <c r="H11" s="156" t="s">
        <v>25</v>
      </c>
      <c r="I11" s="192">
        <v>0</v>
      </c>
      <c r="J11" s="158" t="e">
        <f>D11/I11</f>
        <v>#DIV/0!</v>
      </c>
      <c r="K11" s="192">
        <v>0</v>
      </c>
      <c r="L11" s="156">
        <v>0</v>
      </c>
      <c r="M11" s="180" t="e">
        <f>J11*K11</f>
        <v>#DIV/0!</v>
      </c>
      <c r="N11" s="155" t="s">
        <v>89</v>
      </c>
      <c r="O11" s="156" t="s">
        <v>70</v>
      </c>
      <c r="P11" s="156"/>
      <c r="Q11" s="156"/>
      <c r="R11" s="156"/>
      <c r="S11" s="156" t="s">
        <v>76</v>
      </c>
      <c r="T11" s="160"/>
      <c r="U11" s="155">
        <v>0</v>
      </c>
      <c r="V11" s="156">
        <f>Q11*T11</f>
        <v>0</v>
      </c>
      <c r="W11" s="156">
        <f>U11+V11</f>
        <v>0</v>
      </c>
      <c r="X11" s="161" t="e">
        <f>W11+M11</f>
        <v>#DIV/0!</v>
      </c>
    </row>
    <row r="12" spans="2:24" ht="18" customHeight="1" x14ac:dyDescent="0.2">
      <c r="B12" s="151" t="s">
        <v>127</v>
      </c>
      <c r="C12" s="152" t="s">
        <v>117</v>
      </c>
      <c r="D12" s="153">
        <v>26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>
        <v>0</v>
      </c>
      <c r="V12" s="156">
        <f>Q12*T12</f>
        <v>0</v>
      </c>
      <c r="W12" s="156">
        <f>U12+V12</f>
        <v>0</v>
      </c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 t="s">
        <v>159</v>
      </c>
      <c r="C14" s="152" t="s">
        <v>158</v>
      </c>
      <c r="D14" s="153">
        <v>26</v>
      </c>
      <c r="E14" s="154" t="s">
        <v>72</v>
      </c>
      <c r="F14" s="155" t="s">
        <v>21</v>
      </c>
      <c r="G14" s="156" t="s">
        <v>59</v>
      </c>
      <c r="H14" s="156" t="s">
        <v>26</v>
      </c>
      <c r="I14" s="192">
        <v>0</v>
      </c>
      <c r="J14" s="158" t="e">
        <f>D14/I14</f>
        <v>#DIV/0!</v>
      </c>
      <c r="K14" s="192">
        <v>0</v>
      </c>
      <c r="L14" s="156">
        <v>0</v>
      </c>
      <c r="M14" s="180" t="e">
        <f>J14*K14</f>
        <v>#DIV/0!</v>
      </c>
      <c r="N14" s="155" t="s">
        <v>89</v>
      </c>
      <c r="O14" s="156" t="s">
        <v>70</v>
      </c>
      <c r="P14" s="156"/>
      <c r="Q14" s="156"/>
      <c r="R14" s="156"/>
      <c r="S14" s="156" t="s">
        <v>76</v>
      </c>
      <c r="T14" s="160"/>
      <c r="U14" s="155">
        <v>0</v>
      </c>
      <c r="V14" s="156">
        <f>Q14*T14</f>
        <v>0</v>
      </c>
      <c r="W14" s="156">
        <f>U14+V14</f>
        <v>0</v>
      </c>
      <c r="X14" s="161" t="e">
        <f>W14+M14</f>
        <v>#DIV/0!</v>
      </c>
    </row>
    <row r="15" spans="2:24" ht="18" customHeight="1" x14ac:dyDescent="0.2">
      <c r="B15" s="151" t="s">
        <v>157</v>
      </c>
      <c r="C15" s="152" t="s">
        <v>156</v>
      </c>
      <c r="D15" s="153">
        <v>18</v>
      </c>
      <c r="E15" s="154" t="s">
        <v>72</v>
      </c>
      <c r="F15" s="155" t="s">
        <v>21</v>
      </c>
      <c r="G15" s="156" t="s">
        <v>94</v>
      </c>
      <c r="H15" s="156" t="s">
        <v>25</v>
      </c>
      <c r="I15" s="192">
        <v>0</v>
      </c>
      <c r="J15" s="158" t="e">
        <f>D15/I15</f>
        <v>#DIV/0!</v>
      </c>
      <c r="K15" s="192">
        <v>0</v>
      </c>
      <c r="L15" s="156">
        <v>0</v>
      </c>
      <c r="M15" s="180" t="e">
        <f>J15*K15</f>
        <v>#DIV/0!</v>
      </c>
      <c r="N15" s="155" t="s">
        <v>89</v>
      </c>
      <c r="O15" s="156" t="s">
        <v>70</v>
      </c>
      <c r="P15" s="156"/>
      <c r="Q15" s="156"/>
      <c r="R15" s="156"/>
      <c r="S15" s="156" t="s">
        <v>76</v>
      </c>
      <c r="T15" s="160"/>
      <c r="U15" s="155">
        <v>0</v>
      </c>
      <c r="V15" s="156">
        <f>Q15*T15</f>
        <v>0</v>
      </c>
      <c r="W15" s="156">
        <f>U15+V15</f>
        <v>0</v>
      </c>
      <c r="X15" s="161" t="e">
        <f>W15+M15</f>
        <v>#DIV/0!</v>
      </c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155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3" x14ac:dyDescent="0.25">
      <c r="B71" s="3" t="s">
        <v>59</v>
      </c>
      <c r="C71" s="3" t="s">
        <v>5</v>
      </c>
      <c r="D71" s="11"/>
      <c r="E71" s="209"/>
      <c r="F71" s="1"/>
      <c r="G71" s="1"/>
      <c r="M71" s="25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4xNJ3u9PdpYdHJmNRuCjT28Fp2TwRCWFpvifTHSf1UVl1L5tBk9+Hk8EKJrgHnIn2AU+EKowoG2ukRTKig/0Eg==" saltValue="5dtvyzY6xoG1o67yIdnKP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C69BE-DB8F-4316-81E1-4E813929F2A8}">
  <sheetPr>
    <pageSetUpPr fitToPage="1"/>
  </sheetPr>
  <dimension ref="B1:Y137"/>
  <sheetViews>
    <sheetView topLeftCell="D50" zoomScale="75" zoomScaleNormal="75" zoomScaleSheetLayoutView="124" workbookViewId="0">
      <selection activeCell="K77" sqref="K77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163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3448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98</v>
      </c>
      <c r="C8" s="152" t="s">
        <v>117</v>
      </c>
      <c r="D8" s="153">
        <v>560</v>
      </c>
      <c r="E8" s="154" t="s">
        <v>72</v>
      </c>
      <c r="F8" s="155" t="s">
        <v>21</v>
      </c>
      <c r="G8" s="156" t="s">
        <v>94</v>
      </c>
      <c r="H8" s="156" t="s">
        <v>25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6" t="s">
        <v>96</v>
      </c>
      <c r="P8" s="156"/>
      <c r="Q8" s="156" t="s">
        <v>102</v>
      </c>
      <c r="R8" s="192">
        <v>0</v>
      </c>
      <c r="S8" s="156" t="s">
        <v>76</v>
      </c>
      <c r="T8" s="193">
        <v>0</v>
      </c>
      <c r="U8" s="155"/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 t="s">
        <v>98</v>
      </c>
      <c r="C9" s="152" t="s">
        <v>117</v>
      </c>
      <c r="D9" s="153">
        <v>336</v>
      </c>
      <c r="E9" s="154" t="s">
        <v>72</v>
      </c>
      <c r="F9" s="155" t="s">
        <v>21</v>
      </c>
      <c r="G9" s="156" t="s">
        <v>94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5" t="s">
        <v>95</v>
      </c>
      <c r="O9" s="156" t="s">
        <v>118</v>
      </c>
      <c r="P9" s="192">
        <v>0</v>
      </c>
      <c r="Q9" s="156" t="s">
        <v>102</v>
      </c>
      <c r="R9" s="192">
        <v>0</v>
      </c>
      <c r="S9" s="156" t="s">
        <v>76</v>
      </c>
      <c r="T9" s="193">
        <v>0</v>
      </c>
      <c r="U9" s="155">
        <f>T9*P9</f>
        <v>0</v>
      </c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 t="s">
        <v>98</v>
      </c>
      <c r="C10" s="152" t="s">
        <v>117</v>
      </c>
      <c r="D10" s="153">
        <v>336</v>
      </c>
      <c r="E10" s="154" t="s">
        <v>72</v>
      </c>
      <c r="F10" s="155" t="s">
        <v>21</v>
      </c>
      <c r="G10" s="156" t="s">
        <v>94</v>
      </c>
      <c r="H10" s="156" t="s">
        <v>25</v>
      </c>
      <c r="I10" s="192">
        <v>0</v>
      </c>
      <c r="J10" s="158" t="e">
        <f>D10/I10</f>
        <v>#DIV/0!</v>
      </c>
      <c r="K10" s="192">
        <v>0</v>
      </c>
      <c r="L10" s="156">
        <v>0</v>
      </c>
      <c r="M10" s="180" t="e">
        <f>J10*K10</f>
        <v>#DIV/0!</v>
      </c>
      <c r="N10" s="155" t="s">
        <v>95</v>
      </c>
      <c r="O10" s="156" t="s">
        <v>112</v>
      </c>
      <c r="P10" s="192">
        <v>0</v>
      </c>
      <c r="Q10" s="156" t="s">
        <v>113</v>
      </c>
      <c r="R10" s="192">
        <v>0</v>
      </c>
      <c r="S10" s="156" t="s">
        <v>76</v>
      </c>
      <c r="T10" s="193">
        <v>0</v>
      </c>
      <c r="U10" s="155">
        <f>T10*P10</f>
        <v>0</v>
      </c>
      <c r="V10" s="156">
        <f>T10*R10</f>
        <v>0</v>
      </c>
      <c r="W10" s="156">
        <f>U10+V10</f>
        <v>0</v>
      </c>
      <c r="X10" s="161" t="e">
        <f>W10+M10</f>
        <v>#DIV/0!</v>
      </c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 t="s">
        <v>148</v>
      </c>
      <c r="C12" s="152" t="s">
        <v>117</v>
      </c>
      <c r="D12" s="153">
        <v>1119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>
        <v>0</v>
      </c>
      <c r="V12" s="156">
        <f>Q12*T12</f>
        <v>0</v>
      </c>
      <c r="W12" s="156">
        <f>U12+V12</f>
        <v>0</v>
      </c>
      <c r="X12" s="161" t="e">
        <f>W12+M12</f>
        <v>#DIV/0!</v>
      </c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 t="s">
        <v>162</v>
      </c>
      <c r="C14" s="152" t="s">
        <v>117</v>
      </c>
      <c r="D14" s="153">
        <v>144</v>
      </c>
      <c r="E14" s="154" t="s">
        <v>72</v>
      </c>
      <c r="F14" s="155" t="s">
        <v>21</v>
      </c>
      <c r="G14" s="156" t="s">
        <v>94</v>
      </c>
      <c r="H14" s="156" t="s">
        <v>25</v>
      </c>
      <c r="I14" s="192">
        <v>0</v>
      </c>
      <c r="J14" s="158" t="e">
        <f>D14/I14</f>
        <v>#DIV/0!</v>
      </c>
      <c r="K14" s="192">
        <v>0</v>
      </c>
      <c r="L14" s="156">
        <v>0</v>
      </c>
      <c r="M14" s="180" t="e">
        <f>J14*K14</f>
        <v>#DIV/0!</v>
      </c>
      <c r="N14" s="155" t="s">
        <v>89</v>
      </c>
      <c r="O14" s="156" t="s">
        <v>70</v>
      </c>
      <c r="P14" s="156"/>
      <c r="Q14" s="156"/>
      <c r="R14" s="156"/>
      <c r="S14" s="156" t="s">
        <v>76</v>
      </c>
      <c r="T14" s="160"/>
      <c r="U14" s="155">
        <v>0</v>
      </c>
      <c r="V14" s="156">
        <f>Q14*T14</f>
        <v>0</v>
      </c>
      <c r="W14" s="156">
        <f>U14+V14</f>
        <v>0</v>
      </c>
      <c r="X14" s="161" t="e">
        <f>W14+M14</f>
        <v>#DIV/0!</v>
      </c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 t="s">
        <v>127</v>
      </c>
      <c r="C16" s="152" t="s">
        <v>117</v>
      </c>
      <c r="D16" s="153">
        <v>52</v>
      </c>
      <c r="E16" s="154" t="s">
        <v>72</v>
      </c>
      <c r="F16" s="155" t="s">
        <v>21</v>
      </c>
      <c r="G16" s="156" t="s">
        <v>94</v>
      </c>
      <c r="H16" s="156" t="s">
        <v>25</v>
      </c>
      <c r="I16" s="192">
        <v>0</v>
      </c>
      <c r="J16" s="158" t="e">
        <f>D16/I16</f>
        <v>#DIV/0!</v>
      </c>
      <c r="K16" s="192">
        <v>0</v>
      </c>
      <c r="L16" s="156">
        <v>0</v>
      </c>
      <c r="M16" s="180" t="e">
        <f>J16*K16</f>
        <v>#DIV/0!</v>
      </c>
      <c r="N16" s="155" t="s">
        <v>89</v>
      </c>
      <c r="O16" s="156" t="s">
        <v>70</v>
      </c>
      <c r="P16" s="156"/>
      <c r="Q16" s="156"/>
      <c r="R16" s="156"/>
      <c r="S16" s="156" t="s">
        <v>76</v>
      </c>
      <c r="T16" s="160"/>
      <c r="U16" s="155">
        <v>0</v>
      </c>
      <c r="V16" s="156">
        <f>Q16*T16</f>
        <v>0</v>
      </c>
      <c r="W16" s="156">
        <f>U16+V16</f>
        <v>0</v>
      </c>
      <c r="X16" s="161" t="e">
        <f>W16+M16</f>
        <v>#DIV/0!</v>
      </c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/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90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4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4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5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16"/>
    </row>
    <row r="67" spans="2:24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4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4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4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4" x14ac:dyDescent="0.25">
      <c r="B71" s="3" t="s">
        <v>59</v>
      </c>
      <c r="C71" s="3" t="s">
        <v>5</v>
      </c>
      <c r="D71" s="11"/>
      <c r="E71" s="209"/>
      <c r="F71" s="1"/>
      <c r="G71" s="1"/>
      <c r="M71" s="25"/>
    </row>
    <row r="72" spans="2:24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4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4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4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4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4" ht="15" x14ac:dyDescent="0.2">
      <c r="B77" s="4" t="s">
        <v>105</v>
      </c>
      <c r="C77" s="21" t="s">
        <v>106</v>
      </c>
      <c r="F77" s="1"/>
      <c r="G77" s="1"/>
    </row>
    <row r="78" spans="2:24" x14ac:dyDescent="0.25">
      <c r="B78" s="6" t="s">
        <v>16</v>
      </c>
      <c r="C78" s="2"/>
      <c r="F78" s="1"/>
      <c r="G78" s="1"/>
    </row>
    <row r="79" spans="2:24" ht="15" x14ac:dyDescent="0.2">
      <c r="B79" s="3" t="s">
        <v>24</v>
      </c>
      <c r="C79" s="3" t="s">
        <v>17</v>
      </c>
      <c r="F79" s="1"/>
      <c r="G79" s="1"/>
    </row>
    <row r="80" spans="2:24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DiAYbdfrjn+uQppvPOwnild9N4UPBvPOTKkNWoTbaHWoALlbhaTySqDBtKXLw6UEqrT1I3B57+HS3cK6tArifg==" saltValue="1K+D8MOJsB/qOn6BO3KrHA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5AC6-0228-4233-AB38-094B02B1AFA2}">
  <sheetPr>
    <pageSetUpPr fitToPage="1"/>
  </sheetPr>
  <dimension ref="B1:Y137"/>
  <sheetViews>
    <sheetView topLeftCell="D40" zoomScale="75" zoomScaleNormal="75" zoomScaleSheetLayoutView="124" workbookViewId="0">
      <selection activeCell="G72" sqref="G72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154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117</v>
      </c>
      <c r="D7" s="153">
        <v>31</v>
      </c>
      <c r="E7" s="154" t="s">
        <v>72</v>
      </c>
      <c r="F7" s="155" t="s">
        <v>21</v>
      </c>
      <c r="G7" s="156" t="s">
        <v>94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 t="s">
        <v>153</v>
      </c>
      <c r="C8" s="152" t="s">
        <v>152</v>
      </c>
      <c r="D8" s="153">
        <v>15</v>
      </c>
      <c r="E8" s="154" t="s">
        <v>72</v>
      </c>
      <c r="F8" s="155" t="s">
        <v>135</v>
      </c>
      <c r="G8" s="156" t="s">
        <v>66</v>
      </c>
      <c r="H8" s="156" t="s">
        <v>36</v>
      </c>
      <c r="I8" s="192">
        <v>0</v>
      </c>
      <c r="J8" s="158" t="e">
        <f>D8/I8</f>
        <v>#DIV/0!</v>
      </c>
      <c r="K8" s="192">
        <v>0</v>
      </c>
      <c r="L8" s="156">
        <v>0</v>
      </c>
      <c r="M8" s="180" t="e">
        <f>J8*K8</f>
        <v>#DIV/0!</v>
      </c>
      <c r="N8" s="155" t="s">
        <v>89</v>
      </c>
      <c r="O8" s="156" t="s">
        <v>118</v>
      </c>
      <c r="P8" s="192">
        <v>0</v>
      </c>
      <c r="Q8" s="156" t="s">
        <v>102</v>
      </c>
      <c r="R8" s="192">
        <v>0</v>
      </c>
      <c r="S8" s="156" t="s">
        <v>76</v>
      </c>
      <c r="T8" s="193">
        <v>0</v>
      </c>
      <c r="U8" s="155">
        <f>P8*T8</f>
        <v>0</v>
      </c>
      <c r="V8" s="156">
        <f>T8*R8</f>
        <v>0</v>
      </c>
      <c r="W8" s="156">
        <f>U8+V8</f>
        <v>0</v>
      </c>
      <c r="X8" s="161" t="e">
        <f>W8+M8</f>
        <v>#DIV/0!</v>
      </c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 t="s">
        <v>103</v>
      </c>
      <c r="C12" s="152" t="s">
        <v>117</v>
      </c>
      <c r="D12" s="153">
        <v>100</v>
      </c>
      <c r="E12" s="154" t="s">
        <v>72</v>
      </c>
      <c r="F12" s="155" t="s">
        <v>21</v>
      </c>
      <c r="G12" s="156" t="s">
        <v>94</v>
      </c>
      <c r="H12" s="156" t="s">
        <v>25</v>
      </c>
      <c r="I12" s="192">
        <v>0</v>
      </c>
      <c r="J12" s="158" t="e">
        <f>D12/I12</f>
        <v>#DIV/0!</v>
      </c>
      <c r="K12" s="192">
        <v>0</v>
      </c>
      <c r="L12" s="156">
        <v>0</v>
      </c>
      <c r="M12" s="180" t="e">
        <f>J12*K12</f>
        <v>#DIV/0!</v>
      </c>
      <c r="N12" s="155" t="s">
        <v>89</v>
      </c>
      <c r="O12" s="156" t="s">
        <v>70</v>
      </c>
      <c r="P12" s="156"/>
      <c r="Q12" s="156"/>
      <c r="R12" s="156"/>
      <c r="S12" s="156" t="s">
        <v>76</v>
      </c>
      <c r="T12" s="160"/>
      <c r="U12" s="155"/>
      <c r="V12" s="156"/>
      <c r="W12" s="156"/>
      <c r="X12" s="161" t="e">
        <f>W12+M12</f>
        <v>#DIV/0!</v>
      </c>
    </row>
    <row r="13" spans="2:24" ht="18" customHeight="1" x14ac:dyDescent="0.2">
      <c r="B13" s="151" t="s">
        <v>151</v>
      </c>
      <c r="C13" s="152" t="s">
        <v>117</v>
      </c>
      <c r="D13" s="153">
        <v>47</v>
      </c>
      <c r="E13" s="154" t="s">
        <v>72</v>
      </c>
      <c r="F13" s="155" t="s">
        <v>21</v>
      </c>
      <c r="G13" s="156" t="s">
        <v>94</v>
      </c>
      <c r="H13" s="156" t="s">
        <v>25</v>
      </c>
      <c r="I13" s="192">
        <v>0</v>
      </c>
      <c r="J13" s="158" t="e">
        <f>D13/I13</f>
        <v>#DIV/0!</v>
      </c>
      <c r="K13" s="192">
        <v>0</v>
      </c>
      <c r="L13" s="156">
        <v>0</v>
      </c>
      <c r="M13" s="180" t="e">
        <f>J13*K13</f>
        <v>#DIV/0!</v>
      </c>
      <c r="N13" s="155" t="s">
        <v>89</v>
      </c>
      <c r="O13" s="156" t="s">
        <v>70</v>
      </c>
      <c r="P13" s="156"/>
      <c r="Q13" s="156"/>
      <c r="R13" s="156"/>
      <c r="S13" s="156" t="s">
        <v>76</v>
      </c>
      <c r="T13" s="160"/>
      <c r="U13" s="155"/>
      <c r="V13" s="156"/>
      <c r="W13" s="156"/>
      <c r="X13" s="161" t="e">
        <f>W13+M13</f>
        <v>#DIV/0!</v>
      </c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>W42+M42</f>
        <v>0</v>
      </c>
    </row>
    <row r="43" spans="2:24" ht="15" x14ac:dyDescent="0.2">
      <c r="B43" s="151" t="s">
        <v>45</v>
      </c>
      <c r="C43" s="152" t="s">
        <v>70</v>
      </c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>W43+M43</f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88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77</v>
      </c>
      <c r="C46" s="152" t="s">
        <v>70</v>
      </c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X59+X60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x14ac:dyDescent="0.25">
      <c r="B70" s="3" t="s">
        <v>58</v>
      </c>
      <c r="C70" s="3" t="s">
        <v>4</v>
      </c>
      <c r="D70" s="11"/>
      <c r="E70" s="209"/>
      <c r="F70" s="1"/>
      <c r="G70" s="1"/>
      <c r="M70" s="25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x14ac:dyDescent="0.25">
      <c r="B72" s="3" t="s">
        <v>60</v>
      </c>
      <c r="C72" s="3" t="s">
        <v>6</v>
      </c>
      <c r="D72" s="11"/>
      <c r="E72" s="209"/>
      <c r="F72" s="1"/>
      <c r="G72" s="1"/>
      <c r="M72" s="25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sC3yHC3l7Ssj8zz93mMDfpe570YpsOL5nVPuxPqbNTZlMgHm6CN9H9otgPw9uImSL8YRCzvACbl9tgFyhujwaw==" saltValue="daGfRSsw40rhrzmEcUjDrw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398C-649F-449E-A85F-204465B835B6}">
  <sheetPr>
    <pageSetUpPr fitToPage="1"/>
  </sheetPr>
  <dimension ref="B1:Y138"/>
  <sheetViews>
    <sheetView topLeftCell="D1" zoomScale="75" zoomScaleNormal="75" zoomScaleSheetLayoutView="124" workbookViewId="0">
      <selection activeCell="J7" sqref="J7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165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98</v>
      </c>
      <c r="C7" s="152" t="s">
        <v>164</v>
      </c>
      <c r="D7" s="153">
        <v>935</v>
      </c>
      <c r="E7" s="154" t="s">
        <v>72</v>
      </c>
      <c r="F7" s="155" t="s">
        <v>21</v>
      </c>
      <c r="G7" s="156" t="s">
        <v>108</v>
      </c>
      <c r="H7" s="156" t="s">
        <v>25</v>
      </c>
      <c r="I7" s="192">
        <v>0</v>
      </c>
      <c r="J7" s="158" t="e">
        <f>D7/I7</f>
        <v>#DIV/0!</v>
      </c>
      <c r="K7" s="192">
        <v>0</v>
      </c>
      <c r="L7" s="156">
        <v>0</v>
      </c>
      <c r="M7" s="180" t="e">
        <f>J7*K7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>U7+V7</f>
        <v>0</v>
      </c>
      <c r="X7" s="161" t="e">
        <f>W7+M7</f>
        <v>#DIV/0!</v>
      </c>
    </row>
    <row r="8" spans="2:24" ht="18" customHeight="1" x14ac:dyDescent="0.2">
      <c r="B8" s="151"/>
      <c r="C8" s="152"/>
      <c r="D8" s="153"/>
      <c r="E8" s="154"/>
      <c r="F8" s="155"/>
      <c r="G8" s="156"/>
      <c r="H8" s="156"/>
      <c r="I8" s="156"/>
      <c r="J8" s="158"/>
      <c r="K8" s="156"/>
      <c r="L8" s="156"/>
      <c r="M8" s="180"/>
      <c r="N8" s="155"/>
      <c r="O8" s="156"/>
      <c r="P8" s="156"/>
      <c r="Q8" s="156"/>
      <c r="R8" s="156"/>
      <c r="S8" s="156"/>
      <c r="T8" s="160"/>
      <c r="U8" s="155"/>
      <c r="V8" s="156"/>
      <c r="W8" s="156"/>
      <c r="X8" s="161"/>
    </row>
    <row r="9" spans="2:24" ht="18" customHeight="1" x14ac:dyDescent="0.2">
      <c r="B9" s="151" t="s">
        <v>98</v>
      </c>
      <c r="C9" s="152" t="s">
        <v>164</v>
      </c>
      <c r="D9" s="153">
        <v>113</v>
      </c>
      <c r="E9" s="154" t="s">
        <v>72</v>
      </c>
      <c r="F9" s="155" t="s">
        <v>21</v>
      </c>
      <c r="G9" s="156" t="s">
        <v>108</v>
      </c>
      <c r="H9" s="156" t="s">
        <v>25</v>
      </c>
      <c r="I9" s="192">
        <v>0</v>
      </c>
      <c r="J9" s="158" t="e">
        <f>D9/I9</f>
        <v>#DIV/0!</v>
      </c>
      <c r="K9" s="192">
        <v>0</v>
      </c>
      <c r="L9" s="156">
        <v>0</v>
      </c>
      <c r="M9" s="180" t="e">
        <f>J9*K9</f>
        <v>#DIV/0!</v>
      </c>
      <c r="N9" s="156" t="s">
        <v>96</v>
      </c>
      <c r="P9" s="156"/>
      <c r="Q9" s="156" t="s">
        <v>102</v>
      </c>
      <c r="R9" s="192">
        <v>0</v>
      </c>
      <c r="S9" s="156" t="s">
        <v>76</v>
      </c>
      <c r="T9" s="193">
        <v>0</v>
      </c>
      <c r="U9" s="155"/>
      <c r="V9" s="156">
        <f>T9*R9</f>
        <v>0</v>
      </c>
      <c r="W9" s="156">
        <f>U9+V9</f>
        <v>0</v>
      </c>
      <c r="X9" s="161" t="e">
        <f>W9+M9</f>
        <v>#DIV/0!</v>
      </c>
    </row>
    <row r="10" spans="2:24" ht="18" customHeight="1" x14ac:dyDescent="0.2">
      <c r="B10" s="151" t="s">
        <v>98</v>
      </c>
      <c r="C10" s="152" t="s">
        <v>164</v>
      </c>
      <c r="D10" s="153">
        <v>75</v>
      </c>
      <c r="E10" s="154" t="s">
        <v>72</v>
      </c>
      <c r="F10" s="155" t="s">
        <v>21</v>
      </c>
      <c r="G10" s="156" t="s">
        <v>108</v>
      </c>
      <c r="H10" s="156" t="s">
        <v>25</v>
      </c>
      <c r="I10" s="192">
        <v>0</v>
      </c>
      <c r="J10" s="158" t="e">
        <f>D10/I10</f>
        <v>#DIV/0!</v>
      </c>
      <c r="K10" s="192">
        <v>0</v>
      </c>
      <c r="L10" s="156">
        <v>0</v>
      </c>
      <c r="M10" s="180" t="e">
        <f>J10*K10</f>
        <v>#DIV/0!</v>
      </c>
      <c r="N10" s="155" t="s">
        <v>95</v>
      </c>
      <c r="O10" s="156" t="s">
        <v>118</v>
      </c>
      <c r="P10" s="192">
        <v>0</v>
      </c>
      <c r="Q10" s="156" t="s">
        <v>113</v>
      </c>
      <c r="R10" s="192">
        <v>0</v>
      </c>
      <c r="S10" s="156" t="s">
        <v>76</v>
      </c>
      <c r="T10" s="193">
        <v>0</v>
      </c>
      <c r="U10" s="155">
        <f>T10*P10</f>
        <v>0</v>
      </c>
      <c r="V10" s="156">
        <f>T10*R10</f>
        <v>0</v>
      </c>
      <c r="W10" s="156">
        <f>U10+V10</f>
        <v>0</v>
      </c>
      <c r="X10" s="161" t="e">
        <f>W10+M10</f>
        <v>#DIV/0!</v>
      </c>
    </row>
    <row r="11" spans="2:24" ht="18" customHeight="1" x14ac:dyDescent="0.2">
      <c r="B11" s="151" t="s">
        <v>98</v>
      </c>
      <c r="C11" s="152" t="s">
        <v>164</v>
      </c>
      <c r="D11" s="153">
        <v>75</v>
      </c>
      <c r="E11" s="154" t="s">
        <v>72</v>
      </c>
      <c r="F11" s="155" t="s">
        <v>21</v>
      </c>
      <c r="G11" s="156" t="s">
        <v>108</v>
      </c>
      <c r="H11" s="156" t="s">
        <v>25</v>
      </c>
      <c r="I11" s="192">
        <v>0</v>
      </c>
      <c r="J11" s="158" t="e">
        <f>D11/I11</f>
        <v>#DIV/0!</v>
      </c>
      <c r="K11" s="192">
        <v>0</v>
      </c>
      <c r="L11" s="156">
        <v>0</v>
      </c>
      <c r="M11" s="180" t="e">
        <f>J11*K11</f>
        <v>#DIV/0!</v>
      </c>
      <c r="N11" s="155" t="s">
        <v>95</v>
      </c>
      <c r="O11" s="156" t="s">
        <v>112</v>
      </c>
      <c r="P11" s="192">
        <v>0</v>
      </c>
      <c r="Q11" s="156" t="s">
        <v>113</v>
      </c>
      <c r="R11" s="192">
        <v>0</v>
      </c>
      <c r="S11" s="156" t="s">
        <v>76</v>
      </c>
      <c r="T11" s="193">
        <v>0</v>
      </c>
      <c r="U11" s="155">
        <f>T11*P11</f>
        <v>0</v>
      </c>
      <c r="V11" s="156">
        <f>T11*R11</f>
        <v>0</v>
      </c>
      <c r="W11" s="156">
        <f>U11+V11</f>
        <v>0</v>
      </c>
      <c r="X11" s="161" t="e">
        <f>W11+M11</f>
        <v>#DIV/0!</v>
      </c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">
      <c r="B26" s="151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5">
      <c r="B27" s="182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6"/>
      <c r="I38" s="156"/>
      <c r="J38" s="158"/>
      <c r="K38" s="156"/>
      <c r="L38" s="156"/>
      <c r="M38" s="180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ht="18" customHeight="1" x14ac:dyDescent="0.2">
      <c r="B39" s="151"/>
      <c r="C39" s="152"/>
      <c r="D39" s="153"/>
      <c r="E39" s="154"/>
      <c r="F39" s="155"/>
      <c r="G39" s="156"/>
      <c r="H39" s="157"/>
      <c r="I39" s="157"/>
      <c r="J39" s="158"/>
      <c r="K39" s="157"/>
      <c r="L39" s="15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s="25" customFormat="1" x14ac:dyDescent="0.25">
      <c r="B40" s="182" t="s">
        <v>44</v>
      </c>
      <c r="D40" s="183"/>
      <c r="E40" s="184"/>
      <c r="F40" s="185"/>
      <c r="G40" s="186"/>
      <c r="H40" s="187"/>
      <c r="I40" s="187"/>
      <c r="J40" s="188" t="e">
        <f>SUM(J7:J39)</f>
        <v>#DIV/0!</v>
      </c>
      <c r="K40" s="187"/>
      <c r="L40" s="187"/>
      <c r="M40" s="159"/>
      <c r="N40" s="155"/>
      <c r="O40" s="156"/>
      <c r="P40" s="156"/>
      <c r="Q40" s="156"/>
      <c r="R40" s="156"/>
      <c r="S40" s="156"/>
      <c r="T40" s="160"/>
      <c r="U40" s="155"/>
      <c r="V40" s="156"/>
      <c r="W40" s="156"/>
      <c r="X40" s="161"/>
    </row>
    <row r="41" spans="2:24" ht="15" x14ac:dyDescent="0.2">
      <c r="B41" s="162"/>
      <c r="C41" s="172"/>
      <c r="D41" s="173"/>
      <c r="E41" s="164"/>
      <c r="F41" s="165"/>
      <c r="G41" s="166"/>
      <c r="H41" s="167"/>
      <c r="I41" s="167"/>
      <c r="J41" s="168"/>
      <c r="K41" s="167"/>
      <c r="L41" s="167"/>
      <c r="M41" s="169"/>
      <c r="N41" s="165"/>
      <c r="O41" s="166"/>
      <c r="P41" s="166"/>
      <c r="Q41" s="166"/>
      <c r="R41" s="166"/>
      <c r="S41" s="166"/>
      <c r="T41" s="170"/>
      <c r="U41" s="165"/>
      <c r="V41" s="166"/>
      <c r="W41" s="166"/>
      <c r="X41" s="171"/>
    </row>
    <row r="42" spans="2:24" x14ac:dyDescent="0.25">
      <c r="B42" s="140" t="s">
        <v>69</v>
      </c>
      <c r="C42" s="141"/>
      <c r="D42" s="142"/>
      <c r="E42" s="143"/>
      <c r="F42" s="144"/>
      <c r="G42" s="145"/>
      <c r="H42" s="146"/>
      <c r="I42" s="146"/>
      <c r="J42" s="147"/>
      <c r="K42" s="146"/>
      <c r="L42" s="146"/>
      <c r="M42" s="148"/>
      <c r="N42" s="144"/>
      <c r="O42" s="145"/>
      <c r="P42" s="145"/>
      <c r="Q42" s="145"/>
      <c r="R42" s="145"/>
      <c r="S42" s="145"/>
      <c r="T42" s="149"/>
      <c r="U42" s="144"/>
      <c r="V42" s="145"/>
      <c r="W42" s="145"/>
      <c r="X42" s="150"/>
    </row>
    <row r="43" spans="2:24" x14ac:dyDescent="0.25">
      <c r="B43" s="151" t="s">
        <v>46</v>
      </c>
      <c r="C43" s="191" t="s">
        <v>91</v>
      </c>
      <c r="D43" s="153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55">
        <v>0</v>
      </c>
      <c r="V43" s="156">
        <v>0</v>
      </c>
      <c r="W43" s="156">
        <f>U43</f>
        <v>0</v>
      </c>
      <c r="X43" s="161">
        <f>W43+M43</f>
        <v>0</v>
      </c>
    </row>
    <row r="44" spans="2:24" ht="15" x14ac:dyDescent="0.2">
      <c r="B44" s="151" t="s">
        <v>45</v>
      </c>
      <c r="C44" s="152"/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>U44*D44</f>
        <v>0</v>
      </c>
      <c r="X44" s="161">
        <f>W44+M44</f>
        <v>0</v>
      </c>
    </row>
    <row r="45" spans="2:24" ht="15" x14ac:dyDescent="0.2">
      <c r="B45" s="151" t="s">
        <v>47</v>
      </c>
      <c r="C45" s="152" t="s">
        <v>70</v>
      </c>
      <c r="D45" s="194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95">
        <v>0</v>
      </c>
      <c r="V45" s="156">
        <v>0</v>
      </c>
      <c r="W45" s="156">
        <f>U45*D45</f>
        <v>0</v>
      </c>
      <c r="X45" s="161">
        <f>W45+M45</f>
        <v>0</v>
      </c>
    </row>
    <row r="46" spans="2:24" ht="15" x14ac:dyDescent="0.2">
      <c r="B46" s="151" t="s">
        <v>88</v>
      </c>
      <c r="C46" s="152"/>
      <c r="D46" s="194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95">
        <v>0</v>
      </c>
      <c r="V46" s="156">
        <v>0</v>
      </c>
      <c r="W46" s="156">
        <f>U46*D46</f>
        <v>0</v>
      </c>
      <c r="X46" s="161">
        <f>W46+M46</f>
        <v>0</v>
      </c>
    </row>
    <row r="47" spans="2:24" ht="15" x14ac:dyDescent="0.2">
      <c r="B47" s="151" t="s">
        <v>77</v>
      </c>
      <c r="C47" s="152"/>
      <c r="D47" s="194">
        <v>0</v>
      </c>
      <c r="E47" s="154" t="s">
        <v>75</v>
      </c>
      <c r="F47" s="155"/>
      <c r="G47" s="156"/>
      <c r="H47" s="157"/>
      <c r="I47" s="157"/>
      <c r="J47" s="158"/>
      <c r="K47" s="157"/>
      <c r="L47" s="157"/>
      <c r="M47" s="159">
        <v>0</v>
      </c>
      <c r="N47" s="155"/>
      <c r="O47" s="156"/>
      <c r="P47" s="156"/>
      <c r="Q47" s="156"/>
      <c r="R47" s="156"/>
      <c r="S47" s="156"/>
      <c r="T47" s="160"/>
      <c r="U47" s="195">
        <v>0</v>
      </c>
      <c r="V47" s="156">
        <v>0</v>
      </c>
      <c r="W47" s="156">
        <f>U47*D47</f>
        <v>0</v>
      </c>
      <c r="X47" s="161">
        <f>W47+M47</f>
        <v>0</v>
      </c>
    </row>
    <row r="48" spans="2:24" ht="15" x14ac:dyDescent="0.2">
      <c r="B48" s="162"/>
      <c r="C48" s="172"/>
      <c r="D48" s="173"/>
      <c r="E48" s="164"/>
      <c r="F48" s="165"/>
      <c r="G48" s="166"/>
      <c r="H48" s="167"/>
      <c r="I48" s="167"/>
      <c r="J48" s="168"/>
      <c r="K48" s="167"/>
      <c r="L48" s="167"/>
      <c r="M48" s="169"/>
      <c r="N48" s="165"/>
      <c r="O48" s="166"/>
      <c r="P48" s="166"/>
      <c r="Q48" s="166"/>
      <c r="R48" s="166"/>
      <c r="S48" s="166"/>
      <c r="T48" s="170"/>
      <c r="U48" s="165"/>
      <c r="V48" s="166"/>
      <c r="W48" s="166"/>
      <c r="X48" s="171"/>
    </row>
    <row r="49" spans="2:25" x14ac:dyDescent="0.25">
      <c r="B49" s="140" t="s">
        <v>48</v>
      </c>
      <c r="C49" s="141"/>
      <c r="D49" s="142"/>
      <c r="E49" s="143"/>
      <c r="F49" s="144"/>
      <c r="G49" s="145"/>
      <c r="H49" s="146"/>
      <c r="I49" s="146"/>
      <c r="J49" s="147"/>
      <c r="K49" s="146"/>
      <c r="L49" s="146"/>
      <c r="M49" s="148"/>
      <c r="N49" s="144"/>
      <c r="O49" s="145"/>
      <c r="P49" s="145"/>
      <c r="Q49" s="145"/>
      <c r="R49" s="145"/>
      <c r="S49" s="145"/>
      <c r="T49" s="149"/>
      <c r="U49" s="144"/>
      <c r="V49" s="145"/>
      <c r="W49" s="145"/>
      <c r="X49" s="150"/>
    </row>
    <row r="50" spans="2:25" ht="15" x14ac:dyDescent="0.2">
      <c r="B50" s="151" t="s">
        <v>8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7</v>
      </c>
      <c r="C51" s="152"/>
      <c r="D51" s="194">
        <v>0</v>
      </c>
      <c r="E51" s="154" t="s">
        <v>83</v>
      </c>
      <c r="F51" s="155"/>
      <c r="G51" s="156"/>
      <c r="H51" s="157"/>
      <c r="I51" s="157"/>
      <c r="J51" s="158"/>
      <c r="K51" s="198">
        <v>0</v>
      </c>
      <c r="L51" s="157"/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49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 t="s">
        <v>70</v>
      </c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84</v>
      </c>
      <c r="C53" s="152" t="s">
        <v>70</v>
      </c>
      <c r="D53" s="200">
        <v>0</v>
      </c>
      <c r="E53" s="154" t="s">
        <v>74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51" t="s">
        <v>87</v>
      </c>
      <c r="C54" s="152"/>
      <c r="D54" s="153">
        <v>0</v>
      </c>
      <c r="E54" s="154" t="s">
        <v>83</v>
      </c>
      <c r="F54" s="155"/>
      <c r="G54" s="156"/>
      <c r="H54" s="157"/>
      <c r="I54" s="157"/>
      <c r="J54" s="158"/>
      <c r="K54" s="198">
        <v>0</v>
      </c>
      <c r="L54" s="157"/>
      <c r="M54" s="159">
        <f>K54*D54</f>
        <v>0</v>
      </c>
      <c r="N54" s="155"/>
      <c r="O54" s="156"/>
      <c r="P54" s="156"/>
      <c r="Q54" s="156"/>
      <c r="R54" s="156"/>
      <c r="S54" s="156"/>
      <c r="T54" s="160"/>
      <c r="U54" s="155">
        <v>0</v>
      </c>
      <c r="V54" s="156">
        <v>0</v>
      </c>
      <c r="W54" s="156">
        <v>0</v>
      </c>
      <c r="X54" s="161">
        <f>M54</f>
        <v>0</v>
      </c>
    </row>
    <row r="55" spans="2:25" ht="15" x14ac:dyDescent="0.2">
      <c r="B55" s="162" t="s">
        <v>85</v>
      </c>
      <c r="C55" s="163" t="s">
        <v>86</v>
      </c>
      <c r="D55" s="196">
        <v>0</v>
      </c>
      <c r="E55" s="164" t="s">
        <v>73</v>
      </c>
      <c r="F55" s="165"/>
      <c r="G55" s="166"/>
      <c r="H55" s="167"/>
      <c r="I55" s="167"/>
      <c r="J55" s="168"/>
      <c r="K55" s="167"/>
      <c r="L55" s="167"/>
      <c r="M55" s="169" t="e">
        <f>SUM(M5:M54)/100*D55</f>
        <v>#DIV/0!</v>
      </c>
      <c r="N55" s="165"/>
      <c r="O55" s="166"/>
      <c r="P55" s="166"/>
      <c r="Q55" s="166"/>
      <c r="R55" s="166"/>
      <c r="S55" s="166"/>
      <c r="T55" s="170"/>
      <c r="U55" s="165">
        <v>0</v>
      </c>
      <c r="V55" s="166">
        <v>0</v>
      </c>
      <c r="W55" s="166">
        <f>SUM(W7:W54)/100*D55</f>
        <v>0</v>
      </c>
      <c r="X55" s="171" t="e">
        <f>W55+M55</f>
        <v>#DIV/0!</v>
      </c>
    </row>
    <row r="56" spans="2:25" s="25" customFormat="1" x14ac:dyDescent="0.25">
      <c r="B56" s="72" t="s">
        <v>55</v>
      </c>
      <c r="C56" s="24"/>
      <c r="D56" s="7"/>
      <c r="E56" s="65"/>
      <c r="F56" s="95"/>
      <c r="G56" s="96"/>
      <c r="H56" s="97"/>
      <c r="I56" s="97"/>
      <c r="J56" s="98"/>
      <c r="K56" s="97"/>
      <c r="L56" s="97"/>
      <c r="M56" s="129" t="e">
        <f>SUM(M5:M55)</f>
        <v>#DIV/0!</v>
      </c>
      <c r="N56" s="99"/>
      <c r="O56" s="100"/>
      <c r="P56" s="100"/>
      <c r="Q56" s="100"/>
      <c r="R56" s="100"/>
      <c r="S56" s="100"/>
      <c r="T56" s="101"/>
      <c r="U56" s="102">
        <f>SUM(U7:U55)</f>
        <v>0</v>
      </c>
      <c r="V56" s="103">
        <f>SUM(V7:V55)</f>
        <v>0</v>
      </c>
      <c r="W56" s="103">
        <f>SUM(W7:W55)</f>
        <v>0</v>
      </c>
      <c r="X56" s="137" t="e">
        <f>SUM(X7:X55)</f>
        <v>#DIV/0!</v>
      </c>
    </row>
    <row r="57" spans="2:25" ht="15" x14ac:dyDescent="0.2">
      <c r="B57" s="64" t="s">
        <v>52</v>
      </c>
      <c r="C57" s="8"/>
      <c r="D57" s="197">
        <v>0</v>
      </c>
      <c r="E57" s="55" t="s">
        <v>73</v>
      </c>
      <c r="F57" s="104"/>
      <c r="G57" s="105"/>
      <c r="H57" s="89"/>
      <c r="I57" s="89"/>
      <c r="J57" s="90"/>
      <c r="K57" s="89"/>
      <c r="L57" s="89"/>
      <c r="M57" s="128" t="e">
        <f>M56/100*D57</f>
        <v>#DIV/0!</v>
      </c>
      <c r="N57" s="87"/>
      <c r="O57" s="88"/>
      <c r="P57" s="88"/>
      <c r="Q57" s="88"/>
      <c r="R57" s="88"/>
      <c r="S57" s="88"/>
      <c r="T57" s="91"/>
      <c r="U57" s="106">
        <v>0</v>
      </c>
      <c r="V57" s="31">
        <v>0</v>
      </c>
      <c r="W57" s="31">
        <f>W56/100*D57</f>
        <v>0</v>
      </c>
      <c r="X57" s="138" t="e">
        <f>W57+M57</f>
        <v>#DIV/0!</v>
      </c>
    </row>
    <row r="58" spans="2:25" ht="15" x14ac:dyDescent="0.2">
      <c r="B58" s="67" t="s">
        <v>55</v>
      </c>
      <c r="C58" s="9"/>
      <c r="D58" s="10"/>
      <c r="E58" s="56"/>
      <c r="F58" s="107"/>
      <c r="G58" s="108"/>
      <c r="H58" s="109"/>
      <c r="I58" s="109"/>
      <c r="J58" s="110"/>
      <c r="K58" s="109"/>
      <c r="L58" s="109"/>
      <c r="M58" s="130" t="e">
        <f>M57+M56</f>
        <v>#DIV/0!</v>
      </c>
      <c r="N58" s="111"/>
      <c r="O58" s="112"/>
      <c r="P58" s="112"/>
      <c r="Q58" s="112"/>
      <c r="R58" s="112"/>
      <c r="S58" s="112"/>
      <c r="T58" s="113"/>
      <c r="U58" s="114"/>
      <c r="V58" s="115"/>
      <c r="W58" s="115">
        <f>W57+W56</f>
        <v>0</v>
      </c>
      <c r="X58" s="139" t="e">
        <f>X57+X56</f>
        <v>#DIV/0!</v>
      </c>
    </row>
    <row r="59" spans="2:25" ht="15" x14ac:dyDescent="0.2">
      <c r="B59" s="64" t="s">
        <v>53</v>
      </c>
      <c r="C59" s="8"/>
      <c r="D59" s="197">
        <v>0</v>
      </c>
      <c r="E59" s="55" t="s">
        <v>73</v>
      </c>
      <c r="F59" s="116"/>
      <c r="G59" s="117"/>
      <c r="H59" s="86"/>
      <c r="I59" s="86"/>
      <c r="J59" s="118"/>
      <c r="K59" s="86"/>
      <c r="L59" s="86"/>
      <c r="M59" s="127" t="e">
        <f>M58/100*D59</f>
        <v>#DIV/0!</v>
      </c>
      <c r="N59" s="82"/>
      <c r="O59" s="83"/>
      <c r="P59" s="83"/>
      <c r="Q59" s="83"/>
      <c r="R59" s="83"/>
      <c r="S59" s="83"/>
      <c r="T59" s="85"/>
      <c r="U59" s="119">
        <v>0</v>
      </c>
      <c r="V59" s="120">
        <v>0</v>
      </c>
      <c r="W59" s="120">
        <f>W58/100*D59</f>
        <v>0</v>
      </c>
      <c r="X59" s="136" t="e">
        <f>W59+M59</f>
        <v>#DIV/0!</v>
      </c>
      <c r="Y59" s="8"/>
    </row>
    <row r="60" spans="2:25" ht="15" x14ac:dyDescent="0.2">
      <c r="B60" s="67" t="s">
        <v>55</v>
      </c>
      <c r="C60" s="9"/>
      <c r="D60" s="10"/>
      <c r="E60" s="56"/>
      <c r="F60" s="107"/>
      <c r="G60" s="108"/>
      <c r="H60" s="109"/>
      <c r="I60" s="109"/>
      <c r="J60" s="110"/>
      <c r="K60" s="109"/>
      <c r="L60" s="109"/>
      <c r="M60" s="130" t="e">
        <f>M59+M58</f>
        <v>#DIV/0!</v>
      </c>
      <c r="N60" s="111"/>
      <c r="O60" s="112"/>
      <c r="P60" s="112"/>
      <c r="Q60" s="112"/>
      <c r="R60" s="112"/>
      <c r="S60" s="112"/>
      <c r="T60" s="113"/>
      <c r="U60" s="114"/>
      <c r="V60" s="115"/>
      <c r="W60" s="115">
        <f>W59+W58</f>
        <v>0</v>
      </c>
      <c r="X60" s="139" t="e">
        <f>X59+X58</f>
        <v>#DIV/0!</v>
      </c>
    </row>
    <row r="61" spans="2:25" ht="15" x14ac:dyDescent="0.2">
      <c r="B61" s="66" t="s">
        <v>63</v>
      </c>
      <c r="C61" s="8"/>
      <c r="D61" s="3"/>
      <c r="E61" s="55"/>
      <c r="F61" s="116"/>
      <c r="G61" s="117"/>
      <c r="H61" s="86"/>
      <c r="I61" s="86"/>
      <c r="J61" s="84"/>
      <c r="K61" s="86"/>
      <c r="L61" s="86"/>
      <c r="M61" s="127"/>
      <c r="N61" s="92"/>
      <c r="O61" s="93"/>
      <c r="P61" s="93"/>
      <c r="Q61" s="93"/>
      <c r="R61" s="93"/>
      <c r="S61" s="93"/>
      <c r="T61" s="94"/>
      <c r="U61" s="121"/>
      <c r="V61" s="122"/>
      <c r="W61" s="122"/>
      <c r="X61" s="199">
        <v>0</v>
      </c>
    </row>
    <row r="62" spans="2:25" s="25" customFormat="1" ht="26.25" customHeight="1" thickBot="1" x14ac:dyDescent="0.3">
      <c r="B62" s="68" t="s">
        <v>54</v>
      </c>
      <c r="C62" s="69"/>
      <c r="D62" s="58"/>
      <c r="E62" s="59"/>
      <c r="F62" s="49"/>
      <c r="G62" s="50"/>
      <c r="H62" s="51"/>
      <c r="I62" s="51"/>
      <c r="J62" s="52"/>
      <c r="K62" s="53"/>
      <c r="L62" s="53"/>
      <c r="M62" s="131" t="s">
        <v>70</v>
      </c>
      <c r="N62" s="57"/>
      <c r="O62" s="58"/>
      <c r="P62" s="58"/>
      <c r="Q62" s="58"/>
      <c r="R62" s="58"/>
      <c r="S62" s="58"/>
      <c r="T62" s="59"/>
      <c r="U62" s="57"/>
      <c r="V62" s="58"/>
      <c r="W62" s="214"/>
      <c r="X62" s="189" t="e">
        <f>X60+X61</f>
        <v>#DIV/0!</v>
      </c>
    </row>
    <row r="63" spans="2:25" x14ac:dyDescent="0.25">
      <c r="B63" s="6" t="s">
        <v>35</v>
      </c>
      <c r="C63" s="2"/>
      <c r="D63" s="11"/>
      <c r="E63" s="209"/>
      <c r="F63" s="209"/>
      <c r="G63" s="209"/>
      <c r="J63" s="23"/>
      <c r="K63" s="208"/>
      <c r="L63" s="208"/>
      <c r="M63" s="208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x14ac:dyDescent="0.25">
      <c r="B64" s="3" t="s">
        <v>22</v>
      </c>
      <c r="C64" s="3" t="s">
        <v>30</v>
      </c>
      <c r="D64" s="11"/>
      <c r="E64" s="209"/>
      <c r="F64" s="209"/>
      <c r="G64" s="209"/>
      <c r="J64" s="23"/>
      <c r="K64" s="208"/>
      <c r="L64" s="208"/>
      <c r="M64" s="211"/>
      <c r="N64" s="209"/>
      <c r="O64" s="209"/>
      <c r="P64" s="209"/>
      <c r="Q64" s="209"/>
      <c r="R64" s="209"/>
      <c r="S64" s="209"/>
      <c r="T64" s="209"/>
      <c r="U64" s="209"/>
      <c r="V64" s="209"/>
      <c r="W64" s="209"/>
    </row>
    <row r="65" spans="2:23" ht="15" x14ac:dyDescent="0.2">
      <c r="B65" s="3" t="s">
        <v>21</v>
      </c>
      <c r="C65" s="3" t="s">
        <v>31</v>
      </c>
      <c r="D65" s="11"/>
      <c r="E65" s="209"/>
      <c r="F65" s="209"/>
      <c r="G65" s="209"/>
      <c r="J65" s="23"/>
      <c r="K65" s="208"/>
      <c r="L65" s="208"/>
      <c r="M65" s="208"/>
      <c r="N65" s="209"/>
      <c r="O65" s="209"/>
      <c r="P65" s="209"/>
      <c r="Q65" s="209"/>
      <c r="R65" s="209"/>
      <c r="S65" s="209"/>
      <c r="T65" s="209"/>
      <c r="U65" s="209"/>
      <c r="V65" s="209"/>
      <c r="W65" s="213"/>
    </row>
    <row r="66" spans="2:23" x14ac:dyDescent="0.25">
      <c r="B66" s="3" t="s">
        <v>23</v>
      </c>
      <c r="C66" s="3" t="s">
        <v>32</v>
      </c>
      <c r="D66" s="11"/>
      <c r="E66" s="209"/>
      <c r="F66" s="209"/>
      <c r="G66" s="209"/>
      <c r="K66" s="208"/>
      <c r="L66" s="208"/>
      <c r="M66" s="25"/>
      <c r="N66" s="209"/>
      <c r="O66" s="209"/>
      <c r="P66" s="209"/>
      <c r="Q66" s="209"/>
      <c r="R66" s="209"/>
      <c r="S66" s="209"/>
      <c r="T66" s="209"/>
      <c r="U66" s="209"/>
      <c r="V66" s="209"/>
      <c r="W66" s="212"/>
    </row>
    <row r="67" spans="2:23" x14ac:dyDescent="0.25">
      <c r="B67" s="4" t="s">
        <v>34</v>
      </c>
      <c r="C67" s="4" t="s">
        <v>33</v>
      </c>
      <c r="D67" s="11"/>
      <c r="E67" s="209"/>
      <c r="F67" s="209"/>
      <c r="G67" s="209"/>
      <c r="K67" s="208"/>
      <c r="L67" s="208"/>
      <c r="M67" s="211"/>
      <c r="N67" s="209"/>
      <c r="O67" s="209"/>
      <c r="P67" s="209"/>
      <c r="Q67" s="209"/>
      <c r="R67" s="209"/>
      <c r="S67" s="209"/>
      <c r="T67" s="209"/>
      <c r="U67" s="209"/>
      <c r="V67" s="209"/>
      <c r="W67" s="209"/>
    </row>
    <row r="68" spans="2:23" x14ac:dyDescent="0.25">
      <c r="B68" s="5" t="s">
        <v>62</v>
      </c>
      <c r="C68" s="30"/>
      <c r="D68" s="11"/>
      <c r="E68" s="209"/>
      <c r="F68" s="1"/>
      <c r="G68" s="1"/>
      <c r="M68" s="25"/>
      <c r="W68" s="210"/>
    </row>
    <row r="69" spans="2:23" x14ac:dyDescent="0.25">
      <c r="B69" s="3" t="s">
        <v>56</v>
      </c>
      <c r="C69" s="3" t="s">
        <v>2</v>
      </c>
      <c r="D69" s="11"/>
      <c r="E69" s="209"/>
      <c r="F69" s="1"/>
      <c r="G69" s="1"/>
      <c r="M69" s="25"/>
    </row>
    <row r="70" spans="2:23" x14ac:dyDescent="0.25">
      <c r="B70" s="3" t="s">
        <v>57</v>
      </c>
      <c r="C70" s="3" t="s">
        <v>3</v>
      </c>
      <c r="D70" s="11"/>
      <c r="E70" s="209"/>
      <c r="F70" s="1"/>
      <c r="G70" s="1"/>
      <c r="M70" s="25"/>
    </row>
    <row r="71" spans="2:23" x14ac:dyDescent="0.25">
      <c r="B71" s="3" t="s">
        <v>58</v>
      </c>
      <c r="C71" s="3" t="s">
        <v>4</v>
      </c>
      <c r="D71" s="11"/>
      <c r="E71" s="209"/>
      <c r="F71" s="1"/>
      <c r="G71" s="1"/>
      <c r="M71" s="25"/>
    </row>
    <row r="72" spans="2:23" x14ac:dyDescent="0.25">
      <c r="B72" s="3" t="s">
        <v>59</v>
      </c>
      <c r="C72" s="3" t="s">
        <v>5</v>
      </c>
      <c r="D72" s="11"/>
      <c r="E72" s="209"/>
      <c r="F72" s="1"/>
      <c r="G72" s="1"/>
      <c r="M72" s="25"/>
    </row>
    <row r="73" spans="2:23" ht="15" x14ac:dyDescent="0.2">
      <c r="B73" s="3" t="s">
        <v>60</v>
      </c>
      <c r="C73" s="3" t="s">
        <v>6</v>
      </c>
      <c r="D73" s="11"/>
      <c r="E73" s="209"/>
      <c r="F73" s="1"/>
      <c r="G73" s="1"/>
    </row>
    <row r="74" spans="2:23" x14ac:dyDescent="0.25">
      <c r="B74" s="3" t="s">
        <v>61</v>
      </c>
      <c r="C74" s="3" t="s">
        <v>65</v>
      </c>
      <c r="D74" s="11"/>
      <c r="E74" s="209"/>
      <c r="F74" s="1"/>
      <c r="G74" s="1"/>
      <c r="L74" s="25"/>
    </row>
    <row r="75" spans="2:23" ht="15" x14ac:dyDescent="0.2">
      <c r="B75" s="3" t="s">
        <v>64</v>
      </c>
      <c r="C75" s="3" t="s">
        <v>20</v>
      </c>
      <c r="D75" s="11"/>
      <c r="E75" s="209"/>
      <c r="F75" s="1"/>
      <c r="G75" s="1"/>
    </row>
    <row r="76" spans="2:23" ht="15" x14ac:dyDescent="0.2">
      <c r="B76" s="3" t="s">
        <v>66</v>
      </c>
      <c r="C76" s="29" t="s">
        <v>67</v>
      </c>
      <c r="D76" s="11"/>
      <c r="E76" s="209"/>
      <c r="F76" s="1"/>
      <c r="G76" s="1"/>
    </row>
    <row r="77" spans="2:23" ht="15" x14ac:dyDescent="0.2">
      <c r="B77" s="3" t="s">
        <v>92</v>
      </c>
      <c r="C77" s="29" t="s">
        <v>93</v>
      </c>
      <c r="D77" s="209"/>
      <c r="E77" s="209"/>
      <c r="F77" s="1"/>
      <c r="G77" s="1"/>
    </row>
    <row r="78" spans="2:23" ht="15" x14ac:dyDescent="0.2">
      <c r="B78" s="4" t="s">
        <v>105</v>
      </c>
      <c r="C78" s="21" t="s">
        <v>106</v>
      </c>
      <c r="F78" s="1"/>
      <c r="G78" s="1"/>
    </row>
    <row r="79" spans="2:23" x14ac:dyDescent="0.25">
      <c r="B79" s="6" t="s">
        <v>16</v>
      </c>
      <c r="C79" s="2"/>
      <c r="F79" s="1"/>
      <c r="G79" s="1"/>
    </row>
    <row r="80" spans="2:23" ht="15" x14ac:dyDescent="0.2">
      <c r="B80" s="3" t="s">
        <v>24</v>
      </c>
      <c r="C80" s="3" t="s">
        <v>17</v>
      </c>
      <c r="F80" s="1"/>
      <c r="G80" s="1"/>
    </row>
    <row r="81" spans="2:7" ht="15" x14ac:dyDescent="0.2">
      <c r="B81" s="3" t="s">
        <v>25</v>
      </c>
      <c r="C81" s="3" t="s">
        <v>18</v>
      </c>
      <c r="F81" s="1"/>
      <c r="G81" s="1"/>
    </row>
    <row r="82" spans="2:7" ht="15" x14ac:dyDescent="0.2">
      <c r="B82" s="12" t="s">
        <v>26</v>
      </c>
      <c r="C82" s="3" t="s">
        <v>19</v>
      </c>
      <c r="F82" s="1"/>
      <c r="G82" s="1"/>
    </row>
    <row r="83" spans="2:7" ht="15" x14ac:dyDescent="0.2">
      <c r="B83" s="13" t="s">
        <v>36</v>
      </c>
      <c r="C83" s="4" t="s">
        <v>68</v>
      </c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8"/>
      <c r="F126" s="1"/>
      <c r="G126" s="1"/>
    </row>
    <row r="127" spans="2:9" ht="15" x14ac:dyDescent="0.2">
      <c r="B127" s="16"/>
      <c r="C127" s="208"/>
      <c r="D127" s="208"/>
      <c r="E127" s="208"/>
      <c r="F127" s="208"/>
      <c r="G127" s="208"/>
      <c r="H127" s="208"/>
      <c r="I127" s="208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8"/>
      <c r="F132" s="1"/>
      <c r="G132" s="1"/>
    </row>
    <row r="133" spans="2:7" ht="15" x14ac:dyDescent="0.2">
      <c r="B133" s="14"/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  <row r="138" spans="2:7" ht="15" x14ac:dyDescent="0.2">
      <c r="F138" s="1"/>
      <c r="G138" s="1"/>
    </row>
  </sheetData>
  <sheetProtection algorithmName="SHA-512" hashValue="OF+hhE8Nx9lL5SnTIxCs+oJDHdcHN3HH4lmp5pENPaSvWWRoiYAn8Ddru5vrEtncMwi0kOLMbs4sCd0i2uxUrw==" saltValue="z5ze1qqwITamHQ0FEB6mx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3" min="1" max="24" man="1"/>
  </rowBreaks>
  <colBreaks count="1" manualBreakCount="1">
    <brk id="10" max="8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A8A4F-152A-40D0-88F6-203339214C93}">
  <sheetPr>
    <pageSetUpPr fitToPage="1"/>
  </sheetPr>
  <dimension ref="B1:Y137"/>
  <sheetViews>
    <sheetView topLeftCell="J43" zoomScale="75" zoomScaleNormal="75" zoomScaleSheetLayoutView="124" workbookViewId="0">
      <selection activeCell="C64" sqref="C64"/>
    </sheetView>
  </sheetViews>
  <sheetFormatPr defaultColWidth="10.875" defaultRowHeight="15.75" x14ac:dyDescent="0.25"/>
  <cols>
    <col min="1" max="1" width="2.5" style="1" customWidth="1"/>
    <col min="2" max="2" width="37.375" style="1" customWidth="1"/>
    <col min="3" max="3" width="71.875" style="1" customWidth="1"/>
    <col min="4" max="4" width="11.75" style="1" customWidth="1"/>
    <col min="5" max="5" width="5.375" style="1" customWidth="1"/>
    <col min="6" max="6" width="11.75" customWidth="1"/>
    <col min="7" max="7" width="15" customWidth="1"/>
    <col min="8" max="8" width="13.5" style="1" customWidth="1"/>
    <col min="9" max="9" width="13" style="1" customWidth="1"/>
    <col min="10" max="11" width="11.625" style="1" customWidth="1"/>
    <col min="12" max="12" width="11.75" style="1" customWidth="1"/>
    <col min="13" max="13" width="16.875" style="1" customWidth="1"/>
    <col min="14" max="14" width="9.625" style="1" customWidth="1"/>
    <col min="15" max="15" width="12.125" style="1" customWidth="1"/>
    <col min="16" max="16" width="10.875" style="1"/>
    <col min="17" max="18" width="11.75" style="1" customWidth="1"/>
    <col min="19" max="19" width="12.75" style="1" customWidth="1"/>
    <col min="20" max="20" width="10.875" style="1"/>
    <col min="21" max="21" width="16.5" style="1" customWidth="1"/>
    <col min="22" max="22" width="15.25" style="1" customWidth="1"/>
    <col min="23" max="23" width="15.75" style="1" customWidth="1"/>
    <col min="24" max="24" width="18.625" style="23" customWidth="1"/>
    <col min="25" max="25" width="1.875" style="1" customWidth="1"/>
    <col min="26" max="16384" width="10.875" style="1"/>
  </cols>
  <sheetData>
    <row r="1" spans="2:24" ht="16.5" thickBot="1" x14ac:dyDescent="0.3"/>
    <row r="2" spans="2:24" ht="32.1" customHeight="1" x14ac:dyDescent="0.2">
      <c r="B2" s="32"/>
      <c r="C2" s="33" t="s">
        <v>168</v>
      </c>
      <c r="D2" s="35"/>
      <c r="E2" s="35"/>
      <c r="F2" s="46" t="s">
        <v>10</v>
      </c>
      <c r="G2" s="35" t="s">
        <v>10</v>
      </c>
      <c r="H2" s="35" t="s">
        <v>12</v>
      </c>
      <c r="I2" s="35" t="s">
        <v>37</v>
      </c>
      <c r="J2" s="35" t="s">
        <v>39</v>
      </c>
      <c r="K2" s="35" t="s">
        <v>38</v>
      </c>
      <c r="L2" s="35" t="s">
        <v>38</v>
      </c>
      <c r="M2" s="123" t="s">
        <v>41</v>
      </c>
      <c r="N2" s="46" t="s">
        <v>15</v>
      </c>
      <c r="O2" s="35" t="s">
        <v>51</v>
      </c>
      <c r="P2" s="35"/>
      <c r="Q2" s="35" t="s">
        <v>27</v>
      </c>
      <c r="R2" s="35"/>
      <c r="S2" s="35" t="s">
        <v>50</v>
      </c>
      <c r="T2" s="37" t="s">
        <v>28</v>
      </c>
      <c r="U2" s="46" t="s">
        <v>70</v>
      </c>
      <c r="V2" s="35" t="s">
        <v>27</v>
      </c>
      <c r="W2" s="36" t="s">
        <v>70</v>
      </c>
      <c r="X2" s="132" t="s">
        <v>44</v>
      </c>
    </row>
    <row r="3" spans="2:24" ht="19.5" customHeight="1" x14ac:dyDescent="0.2">
      <c r="B3" s="38" t="s">
        <v>9</v>
      </c>
      <c r="C3" s="28"/>
      <c r="D3" s="22"/>
      <c r="E3" s="15"/>
      <c r="F3" s="47" t="s">
        <v>79</v>
      </c>
      <c r="G3" s="26" t="s">
        <v>15</v>
      </c>
      <c r="H3" s="26" t="s">
        <v>11</v>
      </c>
      <c r="I3" s="26" t="s">
        <v>15</v>
      </c>
      <c r="J3" s="26" t="s">
        <v>40</v>
      </c>
      <c r="K3" s="26" t="s">
        <v>80</v>
      </c>
      <c r="L3" s="26" t="s">
        <v>82</v>
      </c>
      <c r="M3" s="124" t="s">
        <v>42</v>
      </c>
      <c r="N3" s="54" t="s">
        <v>13</v>
      </c>
      <c r="O3" s="26" t="s">
        <v>14</v>
      </c>
      <c r="P3" s="26" t="s">
        <v>101</v>
      </c>
      <c r="Q3" s="26" t="s">
        <v>29</v>
      </c>
      <c r="R3" s="26" t="s">
        <v>101</v>
      </c>
      <c r="S3" s="26" t="s">
        <v>15</v>
      </c>
      <c r="T3" s="39" t="s">
        <v>70</v>
      </c>
      <c r="U3" s="54" t="s">
        <v>43</v>
      </c>
      <c r="V3" s="26" t="s">
        <v>29</v>
      </c>
      <c r="W3" s="27" t="s">
        <v>44</v>
      </c>
      <c r="X3" s="133" t="s">
        <v>42</v>
      </c>
    </row>
    <row r="4" spans="2:24" ht="19.5" customHeight="1" thickBot="1" x14ac:dyDescent="0.25">
      <c r="B4" s="40" t="s">
        <v>100</v>
      </c>
      <c r="C4" s="71">
        <v>2022</v>
      </c>
      <c r="D4" s="41"/>
      <c r="E4" s="42"/>
      <c r="F4" s="190" t="s">
        <v>78</v>
      </c>
      <c r="G4" s="43"/>
      <c r="H4" s="43"/>
      <c r="I4" s="43"/>
      <c r="J4" s="43"/>
      <c r="K4" s="43" t="s">
        <v>81</v>
      </c>
      <c r="L4" s="43" t="s">
        <v>81</v>
      </c>
      <c r="M4" s="125"/>
      <c r="N4" s="48"/>
      <c r="O4" s="43"/>
      <c r="P4" s="43"/>
      <c r="Q4" s="43"/>
      <c r="R4" s="43"/>
      <c r="S4" s="43"/>
      <c r="T4" s="45"/>
      <c r="U4" s="48"/>
      <c r="V4" s="43"/>
      <c r="W4" s="44"/>
      <c r="X4" s="134"/>
    </row>
    <row r="5" spans="2:24" ht="18" customHeight="1" x14ac:dyDescent="0.25">
      <c r="B5" s="60" t="s">
        <v>0</v>
      </c>
      <c r="C5" s="61" t="s">
        <v>1</v>
      </c>
      <c r="D5" s="62" t="s">
        <v>71</v>
      </c>
      <c r="E5" s="63"/>
      <c r="F5" s="74"/>
      <c r="G5" s="75"/>
      <c r="H5" s="76"/>
      <c r="I5" s="76"/>
      <c r="J5" s="77"/>
      <c r="K5" s="76"/>
      <c r="L5" s="76"/>
      <c r="M5" s="126"/>
      <c r="N5" s="78"/>
      <c r="O5" s="79"/>
      <c r="P5" s="79"/>
      <c r="Q5" s="79"/>
      <c r="R5" s="79"/>
      <c r="S5" s="79" t="s">
        <v>99</v>
      </c>
      <c r="T5" s="80"/>
      <c r="U5" s="81"/>
      <c r="V5" s="79"/>
      <c r="W5" s="79"/>
      <c r="X5" s="135"/>
    </row>
    <row r="6" spans="2:24" ht="18" customHeight="1" x14ac:dyDescent="0.25">
      <c r="B6" s="140"/>
      <c r="C6" s="174"/>
      <c r="D6" s="175"/>
      <c r="E6" s="176"/>
      <c r="F6" s="144"/>
      <c r="G6" s="145"/>
      <c r="H6" s="145"/>
      <c r="I6" s="145"/>
      <c r="J6" s="147"/>
      <c r="K6" s="145"/>
      <c r="L6" s="145"/>
      <c r="M6" s="177"/>
      <c r="N6" s="144"/>
      <c r="O6" s="146"/>
      <c r="P6" s="146"/>
      <c r="Q6" s="146"/>
      <c r="R6" s="146"/>
      <c r="S6" s="146"/>
      <c r="T6" s="178"/>
      <c r="U6" s="179"/>
      <c r="V6" s="146"/>
      <c r="W6" s="146"/>
      <c r="X6" s="150"/>
    </row>
    <row r="7" spans="2:24" ht="18" customHeight="1" x14ac:dyDescent="0.2">
      <c r="B7" s="151" t="s">
        <v>167</v>
      </c>
      <c r="C7" s="152" t="s">
        <v>166</v>
      </c>
      <c r="D7" s="153">
        <v>300</v>
      </c>
      <c r="E7" s="154" t="s">
        <v>72</v>
      </c>
      <c r="F7" s="155" t="s">
        <v>21</v>
      </c>
      <c r="G7" s="156" t="s">
        <v>60</v>
      </c>
      <c r="H7" s="156" t="s">
        <v>25</v>
      </c>
      <c r="I7" s="192">
        <v>0</v>
      </c>
      <c r="J7" s="158" t="e">
        <f>D7/I7</f>
        <v>#DIV/0!</v>
      </c>
      <c r="K7" s="156">
        <v>0</v>
      </c>
      <c r="L7" s="192">
        <v>0</v>
      </c>
      <c r="M7" s="180" t="e">
        <f>L7*J7</f>
        <v>#DIV/0!</v>
      </c>
      <c r="N7" s="155" t="s">
        <v>89</v>
      </c>
      <c r="O7" s="156" t="s">
        <v>70</v>
      </c>
      <c r="P7" s="156"/>
      <c r="Q7" s="156" t="s">
        <v>97</v>
      </c>
      <c r="R7" s="192">
        <v>0</v>
      </c>
      <c r="S7" s="156" t="s">
        <v>76</v>
      </c>
      <c r="T7" s="193">
        <v>0</v>
      </c>
      <c r="U7" s="155">
        <v>0</v>
      </c>
      <c r="V7" s="156">
        <f>T7*R7</f>
        <v>0</v>
      </c>
      <c r="W7" s="156">
        <f t="shared" ref="W7" si="0">U7+V7</f>
        <v>0</v>
      </c>
      <c r="X7" s="161" t="e">
        <f t="shared" ref="X7" si="1">W7+M7</f>
        <v>#DIV/0!</v>
      </c>
    </row>
    <row r="8" spans="2:24" ht="18" customHeight="1" x14ac:dyDescent="0.2">
      <c r="B8" s="151"/>
      <c r="C8" s="152"/>
      <c r="D8" s="153"/>
      <c r="E8" s="154"/>
      <c r="F8" s="155"/>
      <c r="G8" s="156"/>
      <c r="H8" s="156"/>
      <c r="I8" s="156"/>
      <c r="J8" s="158"/>
      <c r="K8" s="156"/>
      <c r="L8" s="156"/>
      <c r="M8" s="180"/>
      <c r="N8" s="156"/>
      <c r="P8" s="156"/>
      <c r="Q8" s="156"/>
      <c r="R8" s="156"/>
      <c r="S8" s="156"/>
      <c r="T8" s="160"/>
      <c r="U8" s="155"/>
      <c r="V8" s="156"/>
      <c r="W8" s="156"/>
      <c r="X8" s="161"/>
    </row>
    <row r="9" spans="2:24" ht="18" customHeight="1" x14ac:dyDescent="0.2">
      <c r="B9" s="151"/>
      <c r="C9" s="152"/>
      <c r="D9" s="153"/>
      <c r="E9" s="154"/>
      <c r="F9" s="155"/>
      <c r="G9" s="156"/>
      <c r="H9" s="156"/>
      <c r="I9" s="156"/>
      <c r="J9" s="158"/>
      <c r="K9" s="156"/>
      <c r="L9" s="156"/>
      <c r="M9" s="180"/>
      <c r="N9" s="155"/>
      <c r="O9" s="156"/>
      <c r="P9" s="156"/>
      <c r="Q9" s="156"/>
      <c r="R9" s="156"/>
      <c r="S9" s="156"/>
      <c r="T9" s="160"/>
      <c r="U9" s="155"/>
      <c r="V9" s="156"/>
      <c r="W9" s="156"/>
      <c r="X9" s="161"/>
    </row>
    <row r="10" spans="2:24" ht="18" customHeight="1" x14ac:dyDescent="0.2">
      <c r="B10" s="151"/>
      <c r="C10" s="152"/>
      <c r="D10" s="153"/>
      <c r="E10" s="154"/>
      <c r="F10" s="155"/>
      <c r="G10" s="156"/>
      <c r="H10" s="156"/>
      <c r="I10" s="156"/>
      <c r="J10" s="158"/>
      <c r="K10" s="156"/>
      <c r="L10" s="156"/>
      <c r="M10" s="180"/>
      <c r="N10" s="155"/>
      <c r="O10" s="156"/>
      <c r="P10" s="156"/>
      <c r="Q10" s="156"/>
      <c r="R10" s="156"/>
      <c r="S10" s="156"/>
      <c r="T10" s="160"/>
      <c r="U10" s="155"/>
      <c r="V10" s="156"/>
      <c r="W10" s="156"/>
      <c r="X10" s="161"/>
    </row>
    <row r="11" spans="2:24" ht="18" customHeight="1" x14ac:dyDescent="0.2">
      <c r="B11" s="151"/>
      <c r="C11" s="152"/>
      <c r="D11" s="153"/>
      <c r="E11" s="154"/>
      <c r="F11" s="155"/>
      <c r="G11" s="156"/>
      <c r="H11" s="156"/>
      <c r="I11" s="156"/>
      <c r="J11" s="158"/>
      <c r="K11" s="156"/>
      <c r="L11" s="156"/>
      <c r="M11" s="180"/>
      <c r="N11" s="155"/>
      <c r="O11" s="156"/>
      <c r="P11" s="156"/>
      <c r="Q11" s="156"/>
      <c r="R11" s="156"/>
      <c r="S11" s="156"/>
      <c r="T11" s="160"/>
      <c r="U11" s="155"/>
      <c r="V11" s="156"/>
      <c r="W11" s="156"/>
      <c r="X11" s="161"/>
    </row>
    <row r="12" spans="2:24" ht="18" customHeight="1" x14ac:dyDescent="0.2">
      <c r="B12" s="151"/>
      <c r="C12" s="152"/>
      <c r="D12" s="153"/>
      <c r="E12" s="154"/>
      <c r="F12" s="155"/>
      <c r="G12" s="156"/>
      <c r="H12" s="156"/>
      <c r="I12" s="156"/>
      <c r="J12" s="158"/>
      <c r="K12" s="156"/>
      <c r="L12" s="156"/>
      <c r="M12" s="180"/>
      <c r="N12" s="155"/>
      <c r="O12" s="156"/>
      <c r="P12" s="156"/>
      <c r="Q12" s="156"/>
      <c r="R12" s="156"/>
      <c r="S12" s="156"/>
      <c r="T12" s="160"/>
      <c r="U12" s="155"/>
      <c r="V12" s="156"/>
      <c r="W12" s="156"/>
      <c r="X12" s="161"/>
    </row>
    <row r="13" spans="2:24" ht="18" customHeight="1" x14ac:dyDescent="0.2">
      <c r="B13" s="151"/>
      <c r="C13" s="152"/>
      <c r="D13" s="153"/>
      <c r="E13" s="154"/>
      <c r="F13" s="155"/>
      <c r="G13" s="156"/>
      <c r="H13" s="156"/>
      <c r="I13" s="156"/>
      <c r="J13" s="158"/>
      <c r="K13" s="156"/>
      <c r="L13" s="156"/>
      <c r="M13" s="180"/>
      <c r="N13" s="155"/>
      <c r="O13" s="156"/>
      <c r="P13" s="156"/>
      <c r="Q13" s="156"/>
      <c r="R13" s="156"/>
      <c r="S13" s="156"/>
      <c r="T13" s="160"/>
      <c r="U13" s="155"/>
      <c r="V13" s="156"/>
      <c r="W13" s="156"/>
      <c r="X13" s="161"/>
    </row>
    <row r="14" spans="2:24" ht="18" customHeight="1" x14ac:dyDescent="0.2">
      <c r="B14" s="151"/>
      <c r="C14" s="152"/>
      <c r="D14" s="153"/>
      <c r="E14" s="154"/>
      <c r="F14" s="155"/>
      <c r="G14" s="156"/>
      <c r="H14" s="156"/>
      <c r="I14" s="156"/>
      <c r="J14" s="158"/>
      <c r="K14" s="156"/>
      <c r="L14" s="156"/>
      <c r="M14" s="180"/>
      <c r="N14" s="155"/>
      <c r="O14" s="156"/>
      <c r="P14" s="156"/>
      <c r="Q14" s="156"/>
      <c r="R14" s="156"/>
      <c r="S14" s="156"/>
      <c r="T14" s="160"/>
      <c r="U14" s="155"/>
      <c r="V14" s="156"/>
      <c r="W14" s="156"/>
      <c r="X14" s="161"/>
    </row>
    <row r="15" spans="2:24" ht="18" customHeight="1" x14ac:dyDescent="0.2">
      <c r="B15" s="151"/>
      <c r="C15" s="152"/>
      <c r="D15" s="153"/>
      <c r="E15" s="154"/>
      <c r="F15" s="155"/>
      <c r="G15" s="156"/>
      <c r="H15" s="156"/>
      <c r="I15" s="156"/>
      <c r="J15" s="158"/>
      <c r="K15" s="156"/>
      <c r="L15" s="156"/>
      <c r="M15" s="180"/>
      <c r="N15" s="155"/>
      <c r="O15" s="156"/>
      <c r="P15" s="156"/>
      <c r="Q15" s="156"/>
      <c r="R15" s="156"/>
      <c r="S15" s="156"/>
      <c r="T15" s="160"/>
      <c r="U15" s="155"/>
      <c r="V15" s="156"/>
      <c r="W15" s="156"/>
      <c r="X15" s="161"/>
    </row>
    <row r="16" spans="2:24" ht="18" customHeight="1" x14ac:dyDescent="0.2">
      <c r="B16" s="151"/>
      <c r="C16" s="152"/>
      <c r="D16" s="153"/>
      <c r="E16" s="154"/>
      <c r="F16" s="155"/>
      <c r="G16" s="156"/>
      <c r="H16" s="156"/>
      <c r="I16" s="156"/>
      <c r="J16" s="158"/>
      <c r="K16" s="156"/>
      <c r="L16" s="156"/>
      <c r="M16" s="180"/>
      <c r="N16" s="155"/>
      <c r="O16" s="156"/>
      <c r="P16" s="156"/>
      <c r="Q16" s="156"/>
      <c r="R16" s="156"/>
      <c r="S16" s="156"/>
      <c r="T16" s="160"/>
      <c r="U16" s="155"/>
      <c r="V16" s="156"/>
      <c r="W16" s="156"/>
      <c r="X16" s="161"/>
    </row>
    <row r="17" spans="2:24" ht="18" customHeight="1" x14ac:dyDescent="0.2">
      <c r="B17" s="151"/>
      <c r="C17" s="152"/>
      <c r="D17" s="153"/>
      <c r="E17" s="154"/>
      <c r="F17" s="155"/>
      <c r="G17" s="156"/>
      <c r="H17" s="156"/>
      <c r="I17" s="156"/>
      <c r="J17" s="158"/>
      <c r="K17" s="156"/>
      <c r="L17" s="156"/>
      <c r="M17" s="180"/>
      <c r="N17" s="155"/>
      <c r="O17" s="156"/>
      <c r="P17" s="156"/>
      <c r="Q17" s="156"/>
      <c r="R17" s="156"/>
      <c r="S17" s="156"/>
      <c r="T17" s="160"/>
      <c r="U17" s="155"/>
      <c r="V17" s="156"/>
      <c r="W17" s="156"/>
      <c r="X17" s="161"/>
    </row>
    <row r="18" spans="2:24" ht="18" customHeight="1" x14ac:dyDescent="0.2">
      <c r="B18" s="151"/>
      <c r="C18" s="152"/>
      <c r="D18" s="153"/>
      <c r="E18" s="154"/>
      <c r="F18" s="155"/>
      <c r="G18" s="156"/>
      <c r="H18" s="156"/>
      <c r="I18" s="156"/>
      <c r="J18" s="158"/>
      <c r="K18" s="156"/>
      <c r="L18" s="156"/>
      <c r="M18" s="180"/>
      <c r="N18" s="155"/>
      <c r="O18" s="156"/>
      <c r="P18" s="156"/>
      <c r="Q18" s="156"/>
      <c r="R18" s="156"/>
      <c r="S18" s="156"/>
      <c r="T18" s="160"/>
      <c r="U18" s="155"/>
      <c r="V18" s="156"/>
      <c r="W18" s="156"/>
      <c r="X18" s="161"/>
    </row>
    <row r="19" spans="2:24" ht="18" customHeight="1" x14ac:dyDescent="0.2">
      <c r="B19" s="151"/>
      <c r="C19" s="152"/>
      <c r="D19" s="153"/>
      <c r="E19" s="154"/>
      <c r="F19" s="155"/>
      <c r="G19" s="156"/>
      <c r="H19" s="156"/>
      <c r="I19" s="156"/>
      <c r="J19" s="158"/>
      <c r="K19" s="156"/>
      <c r="L19" s="156"/>
      <c r="M19" s="180"/>
      <c r="N19" s="155"/>
      <c r="O19" s="156"/>
      <c r="P19" s="156"/>
      <c r="Q19" s="156"/>
      <c r="R19" s="156"/>
      <c r="S19" s="156"/>
      <c r="T19" s="160"/>
      <c r="U19" s="155"/>
      <c r="V19" s="156"/>
      <c r="W19" s="156"/>
      <c r="X19" s="161"/>
    </row>
    <row r="20" spans="2:24" ht="18" customHeight="1" x14ac:dyDescent="0.2">
      <c r="B20" s="151"/>
      <c r="C20" s="152"/>
      <c r="D20" s="153"/>
      <c r="E20" s="154"/>
      <c r="F20" s="155"/>
      <c r="G20" s="156"/>
      <c r="H20" s="156"/>
      <c r="I20" s="156"/>
      <c r="J20" s="158"/>
      <c r="K20" s="156"/>
      <c r="L20" s="156"/>
      <c r="M20" s="180"/>
      <c r="N20" s="155"/>
      <c r="O20" s="156"/>
      <c r="P20" s="156"/>
      <c r="Q20" s="156"/>
      <c r="R20" s="156"/>
      <c r="S20" s="156"/>
      <c r="T20" s="160"/>
      <c r="U20" s="155"/>
      <c r="V20" s="156"/>
      <c r="W20" s="156"/>
      <c r="X20" s="161"/>
    </row>
    <row r="21" spans="2:24" ht="18" customHeight="1" x14ac:dyDescent="0.2">
      <c r="B21" s="151"/>
      <c r="C21" s="152"/>
      <c r="D21" s="153"/>
      <c r="E21" s="154"/>
      <c r="F21" s="155"/>
      <c r="G21" s="156"/>
      <c r="H21" s="156"/>
      <c r="I21" s="156"/>
      <c r="J21" s="158"/>
      <c r="K21" s="156"/>
      <c r="L21" s="156"/>
      <c r="M21" s="180"/>
      <c r="N21" s="155"/>
      <c r="O21" s="156"/>
      <c r="P21" s="156"/>
      <c r="Q21" s="156"/>
      <c r="R21" s="156"/>
      <c r="S21" s="156"/>
      <c r="T21" s="160"/>
      <c r="U21" s="155"/>
      <c r="V21" s="156"/>
      <c r="W21" s="156"/>
      <c r="X21" s="161"/>
    </row>
    <row r="22" spans="2:24" ht="18" customHeight="1" x14ac:dyDescent="0.2">
      <c r="B22" s="151"/>
      <c r="C22" s="152"/>
      <c r="D22" s="153"/>
      <c r="E22" s="154"/>
      <c r="F22" s="155"/>
      <c r="G22" s="156"/>
      <c r="H22" s="156"/>
      <c r="I22" s="156"/>
      <c r="J22" s="158"/>
      <c r="K22" s="156"/>
      <c r="L22" s="156"/>
      <c r="M22" s="180"/>
      <c r="N22" s="155"/>
      <c r="O22" s="156"/>
      <c r="P22" s="156"/>
      <c r="Q22" s="156"/>
      <c r="R22" s="156"/>
      <c r="S22" s="156"/>
      <c r="T22" s="160"/>
      <c r="U22" s="155"/>
      <c r="V22" s="156"/>
      <c r="W22" s="156"/>
      <c r="X22" s="161"/>
    </row>
    <row r="23" spans="2:24" ht="18" customHeight="1" x14ac:dyDescent="0.2">
      <c r="B23" s="151"/>
      <c r="C23" s="152"/>
      <c r="D23" s="153"/>
      <c r="E23" s="154"/>
      <c r="F23" s="155"/>
      <c r="G23" s="156"/>
      <c r="H23" s="156"/>
      <c r="I23" s="156"/>
      <c r="J23" s="158"/>
      <c r="K23" s="156"/>
      <c r="L23" s="156"/>
      <c r="M23" s="180"/>
      <c r="N23" s="155"/>
      <c r="O23" s="156"/>
      <c r="P23" s="156"/>
      <c r="Q23" s="156"/>
      <c r="R23" s="156"/>
      <c r="S23" s="156"/>
      <c r="T23" s="160"/>
      <c r="U23" s="155"/>
      <c r="V23" s="156"/>
      <c r="W23" s="156"/>
      <c r="X23" s="161"/>
    </row>
    <row r="24" spans="2:24" ht="18" customHeight="1" x14ac:dyDescent="0.2">
      <c r="B24" s="151"/>
      <c r="C24" s="152"/>
      <c r="D24" s="153"/>
      <c r="E24" s="154"/>
      <c r="F24" s="155"/>
      <c r="G24" s="156"/>
      <c r="H24" s="156"/>
      <c r="I24" s="156"/>
      <c r="J24" s="158"/>
      <c r="K24" s="156"/>
      <c r="L24" s="156"/>
      <c r="M24" s="180"/>
      <c r="N24" s="155"/>
      <c r="O24" s="156"/>
      <c r="P24" s="156"/>
      <c r="Q24" s="156"/>
      <c r="R24" s="156"/>
      <c r="S24" s="156"/>
      <c r="T24" s="160"/>
      <c r="U24" s="155"/>
      <c r="V24" s="156"/>
      <c r="W24" s="156"/>
      <c r="X24" s="161"/>
    </row>
    <row r="25" spans="2:24" ht="18" customHeight="1" x14ac:dyDescent="0.2">
      <c r="B25" s="151"/>
      <c r="C25" s="152"/>
      <c r="D25" s="153"/>
      <c r="E25" s="154"/>
      <c r="F25" s="155"/>
      <c r="G25" s="156"/>
      <c r="H25" s="156"/>
      <c r="I25" s="156"/>
      <c r="J25" s="158"/>
      <c r="K25" s="156"/>
      <c r="L25" s="156"/>
      <c r="M25" s="180"/>
      <c r="N25" s="155"/>
      <c r="O25" s="156"/>
      <c r="P25" s="156"/>
      <c r="Q25" s="156"/>
      <c r="R25" s="156"/>
      <c r="S25" s="156"/>
      <c r="T25" s="160"/>
      <c r="U25" s="155"/>
      <c r="V25" s="156"/>
      <c r="W25" s="156"/>
      <c r="X25" s="161"/>
    </row>
    <row r="26" spans="2:24" ht="18" customHeight="1" x14ac:dyDescent="0.25">
      <c r="B26" s="182"/>
      <c r="C26" s="152"/>
      <c r="D26" s="153"/>
      <c r="E26" s="154"/>
      <c r="F26" s="155"/>
      <c r="G26" s="156"/>
      <c r="H26" s="156"/>
      <c r="I26" s="156"/>
      <c r="J26" s="158"/>
      <c r="K26" s="156"/>
      <c r="L26" s="156"/>
      <c r="M26" s="180"/>
      <c r="N26" s="155"/>
      <c r="O26" s="156"/>
      <c r="P26" s="156"/>
      <c r="Q26" s="156"/>
      <c r="R26" s="156"/>
      <c r="S26" s="156"/>
      <c r="T26" s="160"/>
      <c r="U26" s="155"/>
      <c r="V26" s="156"/>
      <c r="W26" s="156"/>
      <c r="X26" s="161"/>
    </row>
    <row r="27" spans="2:24" ht="18" customHeight="1" x14ac:dyDescent="0.2">
      <c r="B27" s="151"/>
      <c r="C27" s="152"/>
      <c r="D27" s="153"/>
      <c r="E27" s="154"/>
      <c r="F27" s="155"/>
      <c r="G27" s="156"/>
      <c r="H27" s="156"/>
      <c r="I27" s="156"/>
      <c r="J27" s="158"/>
      <c r="K27" s="156"/>
      <c r="L27" s="156"/>
      <c r="M27" s="180"/>
      <c r="N27" s="155"/>
      <c r="O27" s="156"/>
      <c r="P27" s="156"/>
      <c r="Q27" s="156"/>
      <c r="R27" s="156"/>
      <c r="S27" s="156"/>
      <c r="T27" s="160"/>
      <c r="U27" s="155"/>
      <c r="V27" s="156"/>
      <c r="W27" s="156"/>
      <c r="X27" s="161"/>
    </row>
    <row r="28" spans="2:24" ht="18" customHeight="1" x14ac:dyDescent="0.2">
      <c r="B28" s="151"/>
      <c r="C28" s="152"/>
      <c r="D28" s="153"/>
      <c r="E28" s="154"/>
      <c r="F28" s="155"/>
      <c r="G28" s="156"/>
      <c r="H28" s="156"/>
      <c r="I28" s="156"/>
      <c r="J28" s="158"/>
      <c r="K28" s="156"/>
      <c r="L28" s="156"/>
      <c r="M28" s="180"/>
      <c r="N28" s="155"/>
      <c r="O28" s="156"/>
      <c r="P28" s="156"/>
      <c r="Q28" s="156"/>
      <c r="R28" s="156"/>
      <c r="S28" s="156"/>
      <c r="T28" s="160"/>
      <c r="U28" s="155"/>
      <c r="V28" s="156"/>
      <c r="W28" s="156"/>
      <c r="X28" s="161"/>
    </row>
    <row r="29" spans="2:24" ht="18" customHeight="1" x14ac:dyDescent="0.2">
      <c r="B29" s="151"/>
      <c r="C29" s="152"/>
      <c r="D29" s="153"/>
      <c r="E29" s="154"/>
      <c r="F29" s="155"/>
      <c r="G29" s="156"/>
      <c r="H29" s="156"/>
      <c r="I29" s="156"/>
      <c r="J29" s="158"/>
      <c r="K29" s="156"/>
      <c r="L29" s="156"/>
      <c r="M29" s="180"/>
      <c r="N29" s="155"/>
      <c r="O29" s="156"/>
      <c r="P29" s="156"/>
      <c r="Q29" s="156"/>
      <c r="R29" s="156"/>
      <c r="S29" s="156"/>
      <c r="T29" s="160"/>
      <c r="U29" s="155"/>
      <c r="V29" s="156"/>
      <c r="W29" s="156"/>
      <c r="X29" s="161"/>
    </row>
    <row r="30" spans="2:24" ht="18" customHeight="1" x14ac:dyDescent="0.2">
      <c r="B30" s="151"/>
      <c r="C30" s="152"/>
      <c r="D30" s="153"/>
      <c r="E30" s="154"/>
      <c r="F30" s="155"/>
      <c r="G30" s="156"/>
      <c r="H30" s="156"/>
      <c r="I30" s="156"/>
      <c r="J30" s="158"/>
      <c r="K30" s="156"/>
      <c r="L30" s="156"/>
      <c r="M30" s="180"/>
      <c r="N30" s="155"/>
      <c r="O30" s="156"/>
      <c r="P30" s="156"/>
      <c r="Q30" s="156"/>
      <c r="R30" s="156"/>
      <c r="S30" s="156"/>
      <c r="T30" s="160"/>
      <c r="U30" s="155"/>
      <c r="V30" s="156"/>
      <c r="W30" s="156"/>
      <c r="X30" s="161"/>
    </row>
    <row r="31" spans="2:24" ht="18" customHeight="1" x14ac:dyDescent="0.2">
      <c r="B31" s="151"/>
      <c r="C31" s="152"/>
      <c r="D31" s="153"/>
      <c r="E31" s="154"/>
      <c r="F31" s="155"/>
      <c r="G31" s="156"/>
      <c r="H31" s="156"/>
      <c r="I31" s="156"/>
      <c r="J31" s="158"/>
      <c r="K31" s="156"/>
      <c r="L31" s="156"/>
      <c r="M31" s="180"/>
      <c r="N31" s="155"/>
      <c r="O31" s="156"/>
      <c r="P31" s="156"/>
      <c r="Q31" s="156"/>
      <c r="R31" s="156"/>
      <c r="S31" s="156"/>
      <c r="T31" s="160"/>
      <c r="U31" s="155"/>
      <c r="V31" s="156"/>
      <c r="W31" s="156"/>
      <c r="X31" s="161"/>
    </row>
    <row r="32" spans="2:24" ht="18" customHeight="1" x14ac:dyDescent="0.2">
      <c r="B32" s="151"/>
      <c r="C32" s="152"/>
      <c r="D32" s="153"/>
      <c r="E32" s="154"/>
      <c r="F32" s="155"/>
      <c r="G32" s="156"/>
      <c r="H32" s="156"/>
      <c r="I32" s="156"/>
      <c r="J32" s="158"/>
      <c r="K32" s="156"/>
      <c r="L32" s="156"/>
      <c r="M32" s="180"/>
      <c r="N32" s="155"/>
      <c r="O32" s="156"/>
      <c r="P32" s="156"/>
      <c r="Q32" s="156"/>
      <c r="R32" s="156"/>
      <c r="S32" s="156"/>
      <c r="T32" s="160"/>
      <c r="U32" s="155"/>
      <c r="V32" s="156"/>
      <c r="W32" s="156"/>
      <c r="X32" s="161"/>
    </row>
    <row r="33" spans="2:24" ht="18" customHeight="1" x14ac:dyDescent="0.2">
      <c r="B33" s="151"/>
      <c r="C33" s="152"/>
      <c r="D33" s="153"/>
      <c r="E33" s="154"/>
      <c r="F33" s="155"/>
      <c r="G33" s="156"/>
      <c r="H33" s="156"/>
      <c r="I33" s="156"/>
      <c r="J33" s="158"/>
      <c r="K33" s="156"/>
      <c r="L33" s="156"/>
      <c r="M33" s="180"/>
      <c r="N33" s="155"/>
      <c r="O33" s="156"/>
      <c r="P33" s="156"/>
      <c r="Q33" s="156"/>
      <c r="R33" s="156"/>
      <c r="S33" s="156"/>
      <c r="T33" s="160"/>
      <c r="U33" s="155"/>
      <c r="V33" s="156"/>
      <c r="W33" s="156"/>
      <c r="X33" s="161"/>
    </row>
    <row r="34" spans="2:24" ht="18" customHeight="1" x14ac:dyDescent="0.2">
      <c r="B34" s="151"/>
      <c r="C34" s="152"/>
      <c r="D34" s="153"/>
      <c r="E34" s="154"/>
      <c r="F34" s="155"/>
      <c r="G34" s="156"/>
      <c r="H34" s="156"/>
      <c r="I34" s="156"/>
      <c r="J34" s="158"/>
      <c r="K34" s="156"/>
      <c r="L34" s="156"/>
      <c r="M34" s="180"/>
      <c r="N34" s="155"/>
      <c r="O34" s="156"/>
      <c r="P34" s="156"/>
      <c r="Q34" s="156"/>
      <c r="R34" s="156"/>
      <c r="S34" s="156"/>
      <c r="T34" s="160"/>
      <c r="U34" s="155"/>
      <c r="V34" s="156"/>
      <c r="W34" s="156"/>
      <c r="X34" s="161"/>
    </row>
    <row r="35" spans="2:24" ht="18" customHeight="1" x14ac:dyDescent="0.2">
      <c r="B35" s="151"/>
      <c r="C35" s="152"/>
      <c r="D35" s="153"/>
      <c r="E35" s="154"/>
      <c r="F35" s="155"/>
      <c r="G35" s="156"/>
      <c r="H35" s="156"/>
      <c r="I35" s="156"/>
      <c r="J35" s="158"/>
      <c r="K35" s="156"/>
      <c r="L35" s="156"/>
      <c r="M35" s="180"/>
      <c r="N35" s="155"/>
      <c r="O35" s="156"/>
      <c r="P35" s="156"/>
      <c r="Q35" s="156"/>
      <c r="R35" s="156"/>
      <c r="S35" s="156"/>
      <c r="T35" s="160"/>
      <c r="U35" s="155"/>
      <c r="V35" s="156"/>
      <c r="W35" s="156"/>
      <c r="X35" s="161"/>
    </row>
    <row r="36" spans="2:24" ht="18" customHeight="1" x14ac:dyDescent="0.2">
      <c r="B36" s="151"/>
      <c r="C36" s="152"/>
      <c r="D36" s="153"/>
      <c r="E36" s="154"/>
      <c r="F36" s="155"/>
      <c r="G36" s="156"/>
      <c r="H36" s="156"/>
      <c r="I36" s="156"/>
      <c r="J36" s="158"/>
      <c r="K36" s="156"/>
      <c r="L36" s="156"/>
      <c r="M36" s="180"/>
      <c r="N36" s="155"/>
      <c r="O36" s="156"/>
      <c r="P36" s="156"/>
      <c r="Q36" s="156"/>
      <c r="R36" s="156"/>
      <c r="S36" s="156"/>
      <c r="T36" s="160"/>
      <c r="U36" s="155"/>
      <c r="V36" s="156"/>
      <c r="W36" s="156"/>
      <c r="X36" s="161"/>
    </row>
    <row r="37" spans="2:24" ht="18" customHeight="1" x14ac:dyDescent="0.2">
      <c r="B37" s="151"/>
      <c r="C37" s="152"/>
      <c r="D37" s="153"/>
      <c r="E37" s="154"/>
      <c r="F37" s="155"/>
      <c r="G37" s="156"/>
      <c r="H37" s="156"/>
      <c r="I37" s="156"/>
      <c r="J37" s="158"/>
      <c r="K37" s="156"/>
      <c r="L37" s="156"/>
      <c r="M37" s="180"/>
      <c r="N37" s="155"/>
      <c r="O37" s="156"/>
      <c r="P37" s="156"/>
      <c r="Q37" s="156"/>
      <c r="R37" s="156"/>
      <c r="S37" s="156"/>
      <c r="T37" s="160"/>
      <c r="U37" s="155"/>
      <c r="V37" s="156"/>
      <c r="W37" s="156"/>
      <c r="X37" s="161"/>
    </row>
    <row r="38" spans="2:24" ht="18" customHeight="1" x14ac:dyDescent="0.2">
      <c r="B38" s="151"/>
      <c r="C38" s="152"/>
      <c r="D38" s="153"/>
      <c r="E38" s="154"/>
      <c r="F38" s="155"/>
      <c r="G38" s="156"/>
      <c r="H38" s="157"/>
      <c r="I38" s="157"/>
      <c r="J38" s="158"/>
      <c r="K38" s="157"/>
      <c r="L38" s="157"/>
      <c r="M38" s="159"/>
      <c r="N38" s="155"/>
      <c r="O38" s="156"/>
      <c r="P38" s="156"/>
      <c r="Q38" s="156"/>
      <c r="R38" s="156"/>
      <c r="S38" s="156"/>
      <c r="T38" s="160"/>
      <c r="U38" s="155"/>
      <c r="V38" s="156"/>
      <c r="W38" s="156"/>
      <c r="X38" s="161"/>
    </row>
    <row r="39" spans="2:24" s="25" customFormat="1" x14ac:dyDescent="0.25">
      <c r="B39" s="182" t="s">
        <v>44</v>
      </c>
      <c r="D39" s="183"/>
      <c r="E39" s="184"/>
      <c r="F39" s="185"/>
      <c r="G39" s="186"/>
      <c r="H39" s="187"/>
      <c r="I39" s="187"/>
      <c r="J39" s="188" t="e">
        <f>SUM(J7:J38)</f>
        <v>#DIV/0!</v>
      </c>
      <c r="K39" s="187"/>
      <c r="L39" s="187"/>
      <c r="M39" s="159"/>
      <c r="N39" s="155"/>
      <c r="O39" s="156"/>
      <c r="P39" s="156"/>
      <c r="Q39" s="156"/>
      <c r="R39" s="156"/>
      <c r="S39" s="156"/>
      <c r="T39" s="160"/>
      <c r="U39" s="155"/>
      <c r="V39" s="156"/>
      <c r="W39" s="156"/>
      <c r="X39" s="161"/>
    </row>
    <row r="40" spans="2:24" ht="15" x14ac:dyDescent="0.2">
      <c r="B40" s="162"/>
      <c r="C40" s="172"/>
      <c r="D40" s="173"/>
      <c r="E40" s="164"/>
      <c r="F40" s="165"/>
      <c r="G40" s="166"/>
      <c r="H40" s="167"/>
      <c r="I40" s="167"/>
      <c r="J40" s="168"/>
      <c r="K40" s="167"/>
      <c r="L40" s="167"/>
      <c r="M40" s="169"/>
      <c r="N40" s="165"/>
      <c r="O40" s="166"/>
      <c r="P40" s="166"/>
      <c r="Q40" s="166"/>
      <c r="R40" s="166"/>
      <c r="S40" s="166"/>
      <c r="T40" s="170"/>
      <c r="U40" s="165"/>
      <c r="V40" s="166"/>
      <c r="W40" s="166"/>
      <c r="X40" s="171"/>
    </row>
    <row r="41" spans="2:24" x14ac:dyDescent="0.25">
      <c r="B41" s="140" t="s">
        <v>69</v>
      </c>
      <c r="C41" s="141"/>
      <c r="D41" s="142"/>
      <c r="E41" s="143"/>
      <c r="F41" s="144"/>
      <c r="G41" s="145"/>
      <c r="H41" s="146"/>
      <c r="I41" s="146"/>
      <c r="J41" s="147"/>
      <c r="K41" s="146"/>
      <c r="L41" s="146"/>
      <c r="M41" s="148"/>
      <c r="N41" s="144"/>
      <c r="O41" s="145"/>
      <c r="P41" s="145"/>
      <c r="Q41" s="145"/>
      <c r="R41" s="145"/>
      <c r="S41" s="145"/>
      <c r="T41" s="149"/>
      <c r="U41" s="144"/>
      <c r="V41" s="145"/>
      <c r="W41" s="145"/>
      <c r="X41" s="150"/>
    </row>
    <row r="42" spans="2:24" x14ac:dyDescent="0.25">
      <c r="B42" s="151" t="s">
        <v>46</v>
      </c>
      <c r="C42" s="191" t="s">
        <v>91</v>
      </c>
      <c r="D42" s="153">
        <v>0</v>
      </c>
      <c r="E42" s="154" t="s">
        <v>75</v>
      </c>
      <c r="F42" s="155"/>
      <c r="G42" s="156"/>
      <c r="H42" s="157"/>
      <c r="I42" s="157"/>
      <c r="J42" s="158"/>
      <c r="K42" s="157"/>
      <c r="L42" s="157"/>
      <c r="M42" s="159">
        <v>0</v>
      </c>
      <c r="N42" s="155"/>
      <c r="O42" s="156"/>
      <c r="P42" s="156"/>
      <c r="Q42" s="156"/>
      <c r="R42" s="156"/>
      <c r="S42" s="156"/>
      <c r="T42" s="160"/>
      <c r="U42" s="155">
        <v>0</v>
      </c>
      <c r="V42" s="156">
        <v>0</v>
      </c>
      <c r="W42" s="156">
        <f>U42</f>
        <v>0</v>
      </c>
      <c r="X42" s="161">
        <f t="shared" ref="X42:X46" si="2">W42+M42</f>
        <v>0</v>
      </c>
    </row>
    <row r="43" spans="2:24" ht="15" x14ac:dyDescent="0.2">
      <c r="B43" s="151" t="s">
        <v>45</v>
      </c>
      <c r="C43" s="152"/>
      <c r="D43" s="194">
        <v>0</v>
      </c>
      <c r="E43" s="154" t="s">
        <v>75</v>
      </c>
      <c r="F43" s="155"/>
      <c r="G43" s="156"/>
      <c r="H43" s="157"/>
      <c r="I43" s="157"/>
      <c r="J43" s="158"/>
      <c r="K43" s="157"/>
      <c r="L43" s="157"/>
      <c r="M43" s="159">
        <v>0</v>
      </c>
      <c r="N43" s="155"/>
      <c r="O43" s="156"/>
      <c r="P43" s="156"/>
      <c r="Q43" s="156"/>
      <c r="R43" s="156"/>
      <c r="S43" s="156"/>
      <c r="T43" s="160"/>
      <c r="U43" s="195">
        <v>0</v>
      </c>
      <c r="V43" s="156">
        <v>0</v>
      </c>
      <c r="W43" s="156">
        <f>U43*D43</f>
        <v>0</v>
      </c>
      <c r="X43" s="161">
        <f t="shared" si="2"/>
        <v>0</v>
      </c>
    </row>
    <row r="44" spans="2:24" ht="15" x14ac:dyDescent="0.2">
      <c r="B44" s="151" t="s">
        <v>47</v>
      </c>
      <c r="C44" s="152" t="s">
        <v>70</v>
      </c>
      <c r="D44" s="194">
        <v>0</v>
      </c>
      <c r="E44" s="154" t="s">
        <v>75</v>
      </c>
      <c r="F44" s="155"/>
      <c r="G44" s="156"/>
      <c r="H44" s="157"/>
      <c r="I44" s="157"/>
      <c r="J44" s="158"/>
      <c r="K44" s="157"/>
      <c r="L44" s="157"/>
      <c r="M44" s="159">
        <v>0</v>
      </c>
      <c r="N44" s="155"/>
      <c r="O44" s="156"/>
      <c r="P44" s="156"/>
      <c r="Q44" s="156"/>
      <c r="R44" s="156"/>
      <c r="S44" s="156"/>
      <c r="T44" s="160"/>
      <c r="U44" s="195">
        <v>0</v>
      </c>
      <c r="V44" s="156">
        <v>0</v>
      </c>
      <c r="W44" s="156">
        <f t="shared" ref="W44:W46" si="3">U44*D44</f>
        <v>0</v>
      </c>
      <c r="X44" s="161">
        <f t="shared" si="2"/>
        <v>0</v>
      </c>
    </row>
    <row r="45" spans="2:24" ht="15" x14ac:dyDescent="0.2">
      <c r="B45" s="151" t="s">
        <v>88</v>
      </c>
      <c r="C45" s="152"/>
      <c r="D45" s="153">
        <v>0</v>
      </c>
      <c r="E45" s="154" t="s">
        <v>75</v>
      </c>
      <c r="F45" s="155"/>
      <c r="G45" s="156"/>
      <c r="H45" s="157"/>
      <c r="I45" s="157"/>
      <c r="J45" s="158"/>
      <c r="K45" s="157"/>
      <c r="L45" s="157"/>
      <c r="M45" s="159">
        <v>0</v>
      </c>
      <c r="N45" s="155"/>
      <c r="O45" s="156"/>
      <c r="P45" s="156"/>
      <c r="Q45" s="156"/>
      <c r="R45" s="156"/>
      <c r="S45" s="156"/>
      <c r="T45" s="160"/>
      <c r="U45" s="155">
        <v>0</v>
      </c>
      <c r="V45" s="156">
        <v>0</v>
      </c>
      <c r="W45" s="156">
        <f t="shared" si="3"/>
        <v>0</v>
      </c>
      <c r="X45" s="161">
        <f t="shared" si="2"/>
        <v>0</v>
      </c>
    </row>
    <row r="46" spans="2:24" ht="15" x14ac:dyDescent="0.2">
      <c r="B46" s="151" t="s">
        <v>77</v>
      </c>
      <c r="C46" s="152"/>
      <c r="D46" s="153">
        <v>0</v>
      </c>
      <c r="E46" s="154" t="s">
        <v>75</v>
      </c>
      <c r="F46" s="155"/>
      <c r="G46" s="156"/>
      <c r="H46" s="157"/>
      <c r="I46" s="157"/>
      <c r="J46" s="158"/>
      <c r="K46" s="157"/>
      <c r="L46" s="157"/>
      <c r="M46" s="159">
        <v>0</v>
      </c>
      <c r="N46" s="155"/>
      <c r="O46" s="156"/>
      <c r="P46" s="156"/>
      <c r="Q46" s="156"/>
      <c r="R46" s="156"/>
      <c r="S46" s="156"/>
      <c r="T46" s="160"/>
      <c r="U46" s="155">
        <v>0</v>
      </c>
      <c r="V46" s="156">
        <v>0</v>
      </c>
      <c r="W46" s="156">
        <f t="shared" si="3"/>
        <v>0</v>
      </c>
      <c r="X46" s="161">
        <f t="shared" si="2"/>
        <v>0</v>
      </c>
    </row>
    <row r="47" spans="2:24" ht="15" x14ac:dyDescent="0.2">
      <c r="B47" s="162"/>
      <c r="C47" s="172"/>
      <c r="D47" s="173"/>
      <c r="E47" s="164"/>
      <c r="F47" s="165"/>
      <c r="G47" s="166"/>
      <c r="H47" s="167"/>
      <c r="I47" s="167"/>
      <c r="J47" s="168"/>
      <c r="K47" s="167"/>
      <c r="L47" s="167"/>
      <c r="M47" s="169"/>
      <c r="N47" s="165"/>
      <c r="O47" s="166"/>
      <c r="P47" s="166"/>
      <c r="Q47" s="166"/>
      <c r="R47" s="166"/>
      <c r="S47" s="166"/>
      <c r="T47" s="170"/>
      <c r="U47" s="165"/>
      <c r="V47" s="166"/>
      <c r="W47" s="166"/>
      <c r="X47" s="171"/>
    </row>
    <row r="48" spans="2:24" x14ac:dyDescent="0.25">
      <c r="B48" s="140" t="s">
        <v>48</v>
      </c>
      <c r="C48" s="141"/>
      <c r="D48" s="142"/>
      <c r="E48" s="143"/>
      <c r="F48" s="144"/>
      <c r="G48" s="145"/>
      <c r="H48" s="146"/>
      <c r="I48" s="146"/>
      <c r="J48" s="147"/>
      <c r="K48" s="146"/>
      <c r="L48" s="146"/>
      <c r="M48" s="148"/>
      <c r="N48" s="144"/>
      <c r="O48" s="145"/>
      <c r="P48" s="145"/>
      <c r="Q48" s="145"/>
      <c r="R48" s="145"/>
      <c r="S48" s="145"/>
      <c r="T48" s="149"/>
      <c r="U48" s="144"/>
      <c r="V48" s="145"/>
      <c r="W48" s="145"/>
      <c r="X48" s="150"/>
    </row>
    <row r="49" spans="2:25" ht="15" x14ac:dyDescent="0.2">
      <c r="B49" s="151" t="s">
        <v>8</v>
      </c>
      <c r="C49" s="152"/>
      <c r="D49" s="194">
        <v>0</v>
      </c>
      <c r="E49" s="154" t="s">
        <v>83</v>
      </c>
      <c r="F49" s="155"/>
      <c r="G49" s="156"/>
      <c r="H49" s="157"/>
      <c r="I49" s="157"/>
      <c r="J49" s="158"/>
      <c r="K49" s="198">
        <v>0</v>
      </c>
      <c r="L49" s="157"/>
      <c r="M49" s="159">
        <f>K49*D49</f>
        <v>0</v>
      </c>
      <c r="N49" s="155"/>
      <c r="O49" s="156"/>
      <c r="P49" s="156"/>
      <c r="Q49" s="156"/>
      <c r="R49" s="156"/>
      <c r="S49" s="156"/>
      <c r="T49" s="160"/>
      <c r="U49" s="155">
        <v>0</v>
      </c>
      <c r="V49" s="156">
        <v>0</v>
      </c>
      <c r="W49" s="156">
        <v>0</v>
      </c>
      <c r="X49" s="161">
        <f>M49</f>
        <v>0</v>
      </c>
    </row>
    <row r="50" spans="2:25" ht="15" x14ac:dyDescent="0.2">
      <c r="B50" s="151" t="s">
        <v>7</v>
      </c>
      <c r="C50" s="152"/>
      <c r="D50" s="194">
        <v>0</v>
      </c>
      <c r="E50" s="154" t="s">
        <v>83</v>
      </c>
      <c r="F50" s="155"/>
      <c r="G50" s="156"/>
      <c r="H50" s="157"/>
      <c r="I50" s="157"/>
      <c r="J50" s="158"/>
      <c r="K50" s="198">
        <v>0</v>
      </c>
      <c r="L50" s="157"/>
      <c r="M50" s="159">
        <f>K50*D50</f>
        <v>0</v>
      </c>
      <c r="N50" s="155"/>
      <c r="O50" s="156"/>
      <c r="P50" s="156"/>
      <c r="Q50" s="156"/>
      <c r="R50" s="156"/>
      <c r="S50" s="156"/>
      <c r="T50" s="160"/>
      <c r="U50" s="155">
        <v>0</v>
      </c>
      <c r="V50" s="156">
        <v>0</v>
      </c>
      <c r="W50" s="156">
        <v>0</v>
      </c>
      <c r="X50" s="161">
        <f>M50</f>
        <v>0</v>
      </c>
    </row>
    <row r="51" spans="2:25" ht="15" x14ac:dyDescent="0.2">
      <c r="B51" s="151" t="s">
        <v>49</v>
      </c>
      <c r="C51" s="152" t="s">
        <v>70</v>
      </c>
      <c r="D51" s="200">
        <v>0</v>
      </c>
      <c r="E51" s="154" t="s">
        <v>74</v>
      </c>
      <c r="F51" s="155"/>
      <c r="G51" s="156"/>
      <c r="H51" s="157"/>
      <c r="I51" s="157"/>
      <c r="J51" s="158"/>
      <c r="K51" s="198">
        <v>0</v>
      </c>
      <c r="L51" s="157" t="s">
        <v>70</v>
      </c>
      <c r="M51" s="159">
        <f>K51*D51</f>
        <v>0</v>
      </c>
      <c r="N51" s="155"/>
      <c r="O51" s="156"/>
      <c r="P51" s="156"/>
      <c r="Q51" s="156"/>
      <c r="R51" s="156"/>
      <c r="S51" s="156"/>
      <c r="T51" s="160"/>
      <c r="U51" s="155">
        <v>0</v>
      </c>
      <c r="V51" s="156">
        <v>0</v>
      </c>
      <c r="W51" s="156">
        <v>0</v>
      </c>
      <c r="X51" s="161">
        <f>M51</f>
        <v>0</v>
      </c>
    </row>
    <row r="52" spans="2:25" ht="15" x14ac:dyDescent="0.2">
      <c r="B52" s="151" t="s">
        <v>84</v>
      </c>
      <c r="C52" s="152" t="s">
        <v>70</v>
      </c>
      <c r="D52" s="200">
        <v>0</v>
      </c>
      <c r="E52" s="154" t="s">
        <v>74</v>
      </c>
      <c r="F52" s="155"/>
      <c r="G52" s="156"/>
      <c r="H52" s="157"/>
      <c r="I52" s="157"/>
      <c r="J52" s="158"/>
      <c r="K52" s="198">
        <v>0</v>
      </c>
      <c r="L52" s="157"/>
      <c r="M52" s="159">
        <f>K52*D52</f>
        <v>0</v>
      </c>
      <c r="N52" s="155"/>
      <c r="O52" s="156"/>
      <c r="P52" s="156"/>
      <c r="Q52" s="156"/>
      <c r="R52" s="156"/>
      <c r="S52" s="156"/>
      <c r="T52" s="160"/>
      <c r="U52" s="155">
        <v>0</v>
      </c>
      <c r="V52" s="156">
        <v>0</v>
      </c>
      <c r="W52" s="156">
        <v>0</v>
      </c>
      <c r="X52" s="161">
        <f>M52</f>
        <v>0</v>
      </c>
    </row>
    <row r="53" spans="2:25" ht="15" x14ac:dyDescent="0.2">
      <c r="B53" s="151" t="s">
        <v>87</v>
      </c>
      <c r="C53" s="152"/>
      <c r="D53" s="153">
        <v>0</v>
      </c>
      <c r="E53" s="154" t="s">
        <v>83</v>
      </c>
      <c r="F53" s="155"/>
      <c r="G53" s="156"/>
      <c r="H53" s="157"/>
      <c r="I53" s="157"/>
      <c r="J53" s="158"/>
      <c r="K53" s="198">
        <v>0</v>
      </c>
      <c r="L53" s="157"/>
      <c r="M53" s="159">
        <f>K53*D53</f>
        <v>0</v>
      </c>
      <c r="N53" s="155"/>
      <c r="O53" s="156"/>
      <c r="P53" s="156"/>
      <c r="Q53" s="156"/>
      <c r="R53" s="156"/>
      <c r="S53" s="156"/>
      <c r="T53" s="160"/>
      <c r="U53" s="155">
        <v>0</v>
      </c>
      <c r="V53" s="156">
        <v>0</v>
      </c>
      <c r="W53" s="156">
        <v>0</v>
      </c>
      <c r="X53" s="161">
        <f>M53</f>
        <v>0</v>
      </c>
    </row>
    <row r="54" spans="2:25" ht="15" x14ac:dyDescent="0.2">
      <c r="B54" s="162" t="s">
        <v>85</v>
      </c>
      <c r="C54" s="163" t="s">
        <v>86</v>
      </c>
      <c r="D54" s="196">
        <v>0</v>
      </c>
      <c r="E54" s="164" t="s">
        <v>73</v>
      </c>
      <c r="F54" s="165"/>
      <c r="G54" s="166"/>
      <c r="H54" s="167"/>
      <c r="I54" s="167"/>
      <c r="J54" s="168"/>
      <c r="K54" s="167"/>
      <c r="L54" s="167"/>
      <c r="M54" s="169" t="e">
        <f>SUM(M5:M53)/100*D54</f>
        <v>#DIV/0!</v>
      </c>
      <c r="N54" s="165"/>
      <c r="O54" s="166"/>
      <c r="P54" s="166"/>
      <c r="Q54" s="166"/>
      <c r="R54" s="166"/>
      <c r="S54" s="166"/>
      <c r="T54" s="170"/>
      <c r="U54" s="165">
        <v>0</v>
      </c>
      <c r="V54" s="166">
        <v>0</v>
      </c>
      <c r="W54" s="166">
        <f>SUM(W7:W53)/100*D54</f>
        <v>0</v>
      </c>
      <c r="X54" s="171" t="e">
        <f>W54+M54</f>
        <v>#DIV/0!</v>
      </c>
    </row>
    <row r="55" spans="2:25" s="25" customFormat="1" x14ac:dyDescent="0.25">
      <c r="B55" s="72" t="s">
        <v>55</v>
      </c>
      <c r="C55" s="24"/>
      <c r="D55" s="7"/>
      <c r="E55" s="65"/>
      <c r="F55" s="95"/>
      <c r="G55" s="96"/>
      <c r="H55" s="97"/>
      <c r="I55" s="97"/>
      <c r="J55" s="98"/>
      <c r="K55" s="97"/>
      <c r="L55" s="97"/>
      <c r="M55" s="129" t="e">
        <f>SUM(M5:M54)</f>
        <v>#DIV/0!</v>
      </c>
      <c r="N55" s="99"/>
      <c r="O55" s="100"/>
      <c r="P55" s="100"/>
      <c r="Q55" s="100"/>
      <c r="R55" s="100"/>
      <c r="S55" s="100"/>
      <c r="T55" s="101"/>
      <c r="U55" s="102">
        <f>SUM(U7:U54)</f>
        <v>0</v>
      </c>
      <c r="V55" s="103">
        <f>SUM(V7:V54)</f>
        <v>0</v>
      </c>
      <c r="W55" s="103">
        <f>SUM(W7:W54)</f>
        <v>0</v>
      </c>
      <c r="X55" s="137" t="e">
        <f>SUM(X7:X54)</f>
        <v>#DIV/0!</v>
      </c>
    </row>
    <row r="56" spans="2:25" ht="15" x14ac:dyDescent="0.2">
      <c r="B56" s="64" t="s">
        <v>52</v>
      </c>
      <c r="C56" s="8"/>
      <c r="D56" s="197">
        <v>0</v>
      </c>
      <c r="E56" s="55" t="s">
        <v>73</v>
      </c>
      <c r="F56" s="104"/>
      <c r="G56" s="105"/>
      <c r="H56" s="89"/>
      <c r="I56" s="89"/>
      <c r="J56" s="90"/>
      <c r="K56" s="89"/>
      <c r="L56" s="89"/>
      <c r="M56" s="128" t="e">
        <f>M55/100*D56</f>
        <v>#DIV/0!</v>
      </c>
      <c r="N56" s="87"/>
      <c r="O56" s="88"/>
      <c r="P56" s="88"/>
      <c r="Q56" s="88"/>
      <c r="R56" s="88"/>
      <c r="S56" s="88"/>
      <c r="T56" s="91"/>
      <c r="U56" s="106">
        <v>0</v>
      </c>
      <c r="V56" s="31">
        <v>0</v>
      </c>
      <c r="W56" s="31">
        <f>W55/100*D56</f>
        <v>0</v>
      </c>
      <c r="X56" s="138" t="e">
        <f>W56+M56</f>
        <v>#DIV/0!</v>
      </c>
    </row>
    <row r="57" spans="2:25" ht="15" x14ac:dyDescent="0.2">
      <c r="B57" s="67" t="s">
        <v>55</v>
      </c>
      <c r="C57" s="9"/>
      <c r="D57" s="10"/>
      <c r="E57" s="56"/>
      <c r="F57" s="107"/>
      <c r="G57" s="108"/>
      <c r="H57" s="109"/>
      <c r="I57" s="109"/>
      <c r="J57" s="110"/>
      <c r="K57" s="109"/>
      <c r="L57" s="109"/>
      <c r="M57" s="130" t="e">
        <f>M56+M55</f>
        <v>#DIV/0!</v>
      </c>
      <c r="N57" s="111"/>
      <c r="O57" s="112"/>
      <c r="P57" s="112"/>
      <c r="Q57" s="112"/>
      <c r="R57" s="112"/>
      <c r="S57" s="112"/>
      <c r="T57" s="113"/>
      <c r="U57" s="114"/>
      <c r="V57" s="115"/>
      <c r="W57" s="115">
        <f>W56+W55</f>
        <v>0</v>
      </c>
      <c r="X57" s="139" t="e">
        <f>X56+X55</f>
        <v>#DIV/0!</v>
      </c>
    </row>
    <row r="58" spans="2:25" ht="15" x14ac:dyDescent="0.2">
      <c r="B58" s="64" t="s">
        <v>53</v>
      </c>
      <c r="C58" s="8"/>
      <c r="D58" s="197">
        <v>0</v>
      </c>
      <c r="E58" s="55" t="s">
        <v>73</v>
      </c>
      <c r="F58" s="116"/>
      <c r="G58" s="117"/>
      <c r="H58" s="86"/>
      <c r="I58" s="86"/>
      <c r="J58" s="118"/>
      <c r="K58" s="86"/>
      <c r="L58" s="86"/>
      <c r="M58" s="127" t="e">
        <f>M57/100*D58</f>
        <v>#DIV/0!</v>
      </c>
      <c r="N58" s="82"/>
      <c r="O58" s="83"/>
      <c r="P58" s="83"/>
      <c r="Q58" s="83"/>
      <c r="R58" s="83"/>
      <c r="S58" s="83"/>
      <c r="T58" s="85"/>
      <c r="U58" s="119">
        <v>0</v>
      </c>
      <c r="V58" s="120">
        <v>0</v>
      </c>
      <c r="W58" s="120">
        <f>W57/100*D58</f>
        <v>0</v>
      </c>
      <c r="X58" s="136" t="e">
        <f>W58+M58</f>
        <v>#DIV/0!</v>
      </c>
      <c r="Y58" s="8"/>
    </row>
    <row r="59" spans="2:25" ht="15" x14ac:dyDescent="0.2">
      <c r="B59" s="67" t="s">
        <v>55</v>
      </c>
      <c r="C59" s="9"/>
      <c r="D59" s="10"/>
      <c r="E59" s="56"/>
      <c r="F59" s="107"/>
      <c r="G59" s="108"/>
      <c r="H59" s="109"/>
      <c r="I59" s="109"/>
      <c r="J59" s="110"/>
      <c r="K59" s="109"/>
      <c r="L59" s="109"/>
      <c r="M59" s="130" t="e">
        <f>M58+M57</f>
        <v>#DIV/0!</v>
      </c>
      <c r="N59" s="111"/>
      <c r="O59" s="112"/>
      <c r="P59" s="112"/>
      <c r="Q59" s="112"/>
      <c r="R59" s="112"/>
      <c r="S59" s="112"/>
      <c r="T59" s="113"/>
      <c r="U59" s="114"/>
      <c r="V59" s="115"/>
      <c r="W59" s="115">
        <f>W58+W57</f>
        <v>0</v>
      </c>
      <c r="X59" s="139" t="e">
        <f>X58+X57</f>
        <v>#DIV/0!</v>
      </c>
    </row>
    <row r="60" spans="2:25" ht="15" x14ac:dyDescent="0.2">
      <c r="B60" s="66" t="s">
        <v>63</v>
      </c>
      <c r="C60" s="8"/>
      <c r="D60" s="3"/>
      <c r="E60" s="55"/>
      <c r="F60" s="116"/>
      <c r="G60" s="117"/>
      <c r="H60" s="86"/>
      <c r="I60" s="86"/>
      <c r="J60" s="84"/>
      <c r="K60" s="86"/>
      <c r="L60" s="86"/>
      <c r="M60" s="127"/>
      <c r="N60" s="92"/>
      <c r="O60" s="93"/>
      <c r="P60" s="93"/>
      <c r="Q60" s="93"/>
      <c r="R60" s="93"/>
      <c r="S60" s="93"/>
      <c r="T60" s="94"/>
      <c r="U60" s="121"/>
      <c r="V60" s="122"/>
      <c r="W60" s="122"/>
      <c r="X60" s="199">
        <v>0</v>
      </c>
    </row>
    <row r="61" spans="2:25" s="25" customFormat="1" ht="26.25" customHeight="1" thickBot="1" x14ac:dyDescent="0.3">
      <c r="B61" s="68" t="s">
        <v>54</v>
      </c>
      <c r="C61" s="69"/>
      <c r="D61" s="58"/>
      <c r="E61" s="59"/>
      <c r="F61" s="49"/>
      <c r="G61" s="50"/>
      <c r="H61" s="51"/>
      <c r="I61" s="51"/>
      <c r="J61" s="52"/>
      <c r="K61" s="53"/>
      <c r="L61" s="53"/>
      <c r="M61" s="131" t="s">
        <v>70</v>
      </c>
      <c r="N61" s="57"/>
      <c r="O61" s="58"/>
      <c r="P61" s="58"/>
      <c r="Q61" s="58"/>
      <c r="R61" s="58"/>
      <c r="S61" s="58"/>
      <c r="T61" s="59"/>
      <c r="U61" s="57"/>
      <c r="V61" s="58"/>
      <c r="W61" s="214"/>
      <c r="X61" s="189" t="e">
        <f>X60+X59</f>
        <v>#DIV/0!</v>
      </c>
    </row>
    <row r="62" spans="2:25" x14ac:dyDescent="0.25">
      <c r="B62" s="6" t="s">
        <v>35</v>
      </c>
      <c r="C62" s="2"/>
      <c r="D62" s="11"/>
      <c r="E62" s="209"/>
      <c r="F62" s="209"/>
      <c r="G62" s="209"/>
      <c r="J62" s="23"/>
      <c r="K62" s="208"/>
      <c r="L62" s="208"/>
      <c r="M62" s="208"/>
      <c r="N62" s="209"/>
      <c r="O62" s="209"/>
      <c r="P62" s="209"/>
      <c r="Q62" s="209"/>
      <c r="R62" s="209"/>
      <c r="S62" s="209"/>
      <c r="T62" s="209"/>
      <c r="U62" s="209"/>
      <c r="V62" s="209"/>
      <c r="W62" s="209"/>
    </row>
    <row r="63" spans="2:25" x14ac:dyDescent="0.25">
      <c r="B63" s="3" t="s">
        <v>22</v>
      </c>
      <c r="C63" s="3" t="s">
        <v>30</v>
      </c>
      <c r="D63" s="11"/>
      <c r="E63" s="209"/>
      <c r="F63" s="209"/>
      <c r="G63" s="209"/>
      <c r="J63" s="23"/>
      <c r="K63" s="208"/>
      <c r="L63" s="208"/>
      <c r="M63" s="211"/>
      <c r="N63" s="209"/>
      <c r="O63" s="209"/>
      <c r="P63" s="209"/>
      <c r="Q63" s="209"/>
      <c r="R63" s="209"/>
      <c r="S63" s="209"/>
      <c r="T63" s="209"/>
      <c r="U63" s="209"/>
      <c r="V63" s="209"/>
      <c r="W63" s="209"/>
    </row>
    <row r="64" spans="2:25" ht="15" x14ac:dyDescent="0.2">
      <c r="B64" s="3" t="s">
        <v>21</v>
      </c>
      <c r="C64" s="3" t="s">
        <v>31</v>
      </c>
      <c r="D64" s="11"/>
      <c r="E64" s="209"/>
      <c r="F64" s="209"/>
      <c r="G64" s="209"/>
      <c r="J64" s="23"/>
      <c r="K64" s="208"/>
      <c r="L64" s="208"/>
      <c r="M64" s="208"/>
      <c r="N64" s="209"/>
      <c r="O64" s="209"/>
      <c r="P64" s="209"/>
      <c r="Q64" s="209"/>
      <c r="R64" s="209"/>
      <c r="S64" s="209"/>
      <c r="T64" s="209"/>
      <c r="U64" s="209"/>
      <c r="V64" s="209"/>
      <c r="W64" s="213"/>
    </row>
    <row r="65" spans="2:23" x14ac:dyDescent="0.25">
      <c r="B65" s="3" t="s">
        <v>23</v>
      </c>
      <c r="C65" s="3" t="s">
        <v>32</v>
      </c>
      <c r="D65" s="11"/>
      <c r="E65" s="209"/>
      <c r="F65" s="209"/>
      <c r="G65" s="209"/>
      <c r="K65" s="208"/>
      <c r="L65" s="208"/>
      <c r="M65" s="25"/>
      <c r="N65" s="209"/>
      <c r="O65" s="209"/>
      <c r="P65" s="209"/>
      <c r="Q65" s="209"/>
      <c r="R65" s="209"/>
      <c r="S65" s="209"/>
      <c r="T65" s="209"/>
      <c r="U65" s="209"/>
      <c r="V65" s="209"/>
      <c r="W65" s="212"/>
    </row>
    <row r="66" spans="2:23" x14ac:dyDescent="0.25">
      <c r="B66" s="4" t="s">
        <v>34</v>
      </c>
      <c r="C66" s="4" t="s">
        <v>33</v>
      </c>
      <c r="D66" s="11"/>
      <c r="E66" s="209"/>
      <c r="F66" s="209"/>
      <c r="G66" s="209"/>
      <c r="K66" s="208"/>
      <c r="L66" s="208"/>
      <c r="M66" s="211"/>
      <c r="N66" s="209"/>
      <c r="O66" s="209"/>
      <c r="P66" s="209"/>
      <c r="Q66" s="209"/>
      <c r="R66" s="209"/>
      <c r="S66" s="209"/>
      <c r="T66" s="209"/>
      <c r="U66" s="209"/>
      <c r="V66" s="209"/>
      <c r="W66" s="209"/>
    </row>
    <row r="67" spans="2:23" x14ac:dyDescent="0.25">
      <c r="B67" s="5" t="s">
        <v>62</v>
      </c>
      <c r="C67" s="30"/>
      <c r="D67" s="11"/>
      <c r="E67" s="209"/>
      <c r="F67" s="1"/>
      <c r="G67" s="1"/>
      <c r="M67" s="25"/>
      <c r="W67" s="210"/>
    </row>
    <row r="68" spans="2:23" x14ac:dyDescent="0.25">
      <c r="B68" s="3" t="s">
        <v>56</v>
      </c>
      <c r="C68" s="3" t="s">
        <v>2</v>
      </c>
      <c r="D68" s="11"/>
      <c r="E68" s="209"/>
      <c r="F68" s="1"/>
      <c r="G68" s="1"/>
      <c r="M68" s="25"/>
    </row>
    <row r="69" spans="2:23" x14ac:dyDescent="0.25">
      <c r="B69" s="3" t="s">
        <v>57</v>
      </c>
      <c r="C69" s="3" t="s">
        <v>3</v>
      </c>
      <c r="D69" s="11"/>
      <c r="E69" s="209"/>
      <c r="F69" s="1"/>
      <c r="G69" s="1"/>
      <c r="M69" s="25"/>
    </row>
    <row r="70" spans="2:23" ht="15" x14ac:dyDescent="0.2">
      <c r="B70" s="3" t="s">
        <v>58</v>
      </c>
      <c r="C70" s="3" t="s">
        <v>4</v>
      </c>
      <c r="D70" s="11"/>
      <c r="E70" s="209"/>
      <c r="F70" s="1"/>
      <c r="G70" s="1"/>
    </row>
    <row r="71" spans="2:23" ht="15" x14ac:dyDescent="0.2">
      <c r="B71" s="3" t="s">
        <v>59</v>
      </c>
      <c r="C71" s="3" t="s">
        <v>5</v>
      </c>
      <c r="D71" s="11"/>
      <c r="E71" s="209"/>
      <c r="F71" s="1"/>
      <c r="G71" s="1"/>
    </row>
    <row r="72" spans="2:23" ht="15" x14ac:dyDescent="0.2">
      <c r="B72" s="3" t="s">
        <v>60</v>
      </c>
      <c r="C72" s="3" t="s">
        <v>6</v>
      </c>
      <c r="D72" s="11"/>
      <c r="E72" s="209"/>
      <c r="F72" s="1"/>
      <c r="G72" s="1"/>
    </row>
    <row r="73" spans="2:23" ht="15" x14ac:dyDescent="0.2">
      <c r="B73" s="3" t="s">
        <v>61</v>
      </c>
      <c r="C73" s="3" t="s">
        <v>65</v>
      </c>
      <c r="D73" s="11"/>
      <c r="E73" s="209"/>
      <c r="F73" s="1"/>
      <c r="G73" s="1"/>
    </row>
    <row r="74" spans="2:23" ht="15" x14ac:dyDescent="0.2">
      <c r="B74" s="3" t="s">
        <v>64</v>
      </c>
      <c r="C74" s="3" t="s">
        <v>20</v>
      </c>
      <c r="D74" s="11"/>
      <c r="E74" s="209"/>
      <c r="F74" s="1"/>
      <c r="G74" s="1"/>
    </row>
    <row r="75" spans="2:23" ht="15" x14ac:dyDescent="0.2">
      <c r="B75" s="3" t="s">
        <v>66</v>
      </c>
      <c r="C75" s="29" t="s">
        <v>67</v>
      </c>
      <c r="D75" s="11"/>
      <c r="E75" s="209"/>
      <c r="F75" s="1"/>
      <c r="G75" s="1"/>
    </row>
    <row r="76" spans="2:23" ht="15" x14ac:dyDescent="0.2">
      <c r="B76" s="3" t="s">
        <v>92</v>
      </c>
      <c r="C76" s="29" t="s">
        <v>93</v>
      </c>
      <c r="D76" s="209"/>
      <c r="E76" s="209"/>
      <c r="F76" s="1"/>
      <c r="G76" s="1"/>
    </row>
    <row r="77" spans="2:23" ht="15" x14ac:dyDescent="0.2">
      <c r="B77" s="4" t="s">
        <v>105</v>
      </c>
      <c r="C77" s="21" t="s">
        <v>106</v>
      </c>
      <c r="F77" s="1"/>
      <c r="G77" s="1"/>
    </row>
    <row r="78" spans="2:23" x14ac:dyDescent="0.25">
      <c r="B78" s="6" t="s">
        <v>16</v>
      </c>
      <c r="C78" s="2"/>
      <c r="F78" s="1"/>
      <c r="G78" s="1"/>
    </row>
    <row r="79" spans="2:23" ht="15" x14ac:dyDescent="0.2">
      <c r="B79" s="3" t="s">
        <v>24</v>
      </c>
      <c r="C79" s="3" t="s">
        <v>17</v>
      </c>
      <c r="F79" s="1"/>
      <c r="G79" s="1"/>
    </row>
    <row r="80" spans="2:23" ht="15" x14ac:dyDescent="0.2">
      <c r="B80" s="3" t="s">
        <v>25</v>
      </c>
      <c r="C80" s="3" t="s">
        <v>18</v>
      </c>
      <c r="F80" s="1"/>
      <c r="G80" s="1"/>
    </row>
    <row r="81" spans="2:7" ht="15" x14ac:dyDescent="0.2">
      <c r="B81" s="12" t="s">
        <v>26</v>
      </c>
      <c r="C81" s="3" t="s">
        <v>19</v>
      </c>
      <c r="F81" s="1"/>
      <c r="G81" s="1"/>
    </row>
    <row r="82" spans="2:7" ht="15" x14ac:dyDescent="0.2">
      <c r="B82" s="13" t="s">
        <v>36</v>
      </c>
      <c r="C82" s="4" t="s">
        <v>68</v>
      </c>
      <c r="F82" s="1"/>
      <c r="G82" s="1"/>
    </row>
    <row r="83" spans="2:7" ht="15" x14ac:dyDescent="0.2">
      <c r="F83" s="1"/>
      <c r="G83" s="1"/>
    </row>
    <row r="84" spans="2:7" ht="15" x14ac:dyDescent="0.2">
      <c r="F84" s="1"/>
      <c r="G84" s="1"/>
    </row>
    <row r="85" spans="2:7" ht="15" x14ac:dyDescent="0.2">
      <c r="F85" s="1"/>
      <c r="G85" s="1"/>
    </row>
    <row r="86" spans="2:7" ht="15" x14ac:dyDescent="0.2">
      <c r="F86" s="1"/>
      <c r="G86" s="1"/>
    </row>
    <row r="87" spans="2:7" ht="15" x14ac:dyDescent="0.2">
      <c r="F87" s="1"/>
      <c r="G87" s="1"/>
    </row>
    <row r="88" spans="2:7" ht="15" x14ac:dyDescent="0.2">
      <c r="F88" s="1"/>
      <c r="G88" s="1"/>
    </row>
    <row r="89" spans="2:7" ht="15" x14ac:dyDescent="0.2">
      <c r="F89" s="1"/>
      <c r="G89" s="1"/>
    </row>
    <row r="90" spans="2:7" ht="15" x14ac:dyDescent="0.2">
      <c r="F90" s="1"/>
      <c r="G90" s="1"/>
    </row>
    <row r="91" spans="2:7" ht="15" x14ac:dyDescent="0.2">
      <c r="F91" s="1"/>
      <c r="G91" s="1"/>
    </row>
    <row r="92" spans="2:7" ht="15" x14ac:dyDescent="0.2">
      <c r="B92" s="8"/>
      <c r="F92" s="1"/>
      <c r="G92" s="1"/>
    </row>
    <row r="93" spans="2:7" ht="15" x14ac:dyDescent="0.2">
      <c r="B93" s="8"/>
      <c r="F93" s="1"/>
      <c r="G93" s="1"/>
    </row>
    <row r="94" spans="2:7" ht="15" x14ac:dyDescent="0.2">
      <c r="B94" s="8"/>
      <c r="F94" s="1"/>
      <c r="G94" s="1"/>
    </row>
    <row r="95" spans="2:7" ht="15" x14ac:dyDescent="0.2">
      <c r="B95" s="8"/>
      <c r="F95" s="1"/>
      <c r="G95" s="1"/>
    </row>
    <row r="96" spans="2:7" ht="15" x14ac:dyDescent="0.2">
      <c r="B96" s="8"/>
      <c r="F96" s="1"/>
      <c r="G96" s="1"/>
    </row>
    <row r="97" spans="2:7" ht="15" x14ac:dyDescent="0.2">
      <c r="B97" s="8"/>
      <c r="F97" s="1"/>
      <c r="G97" s="1"/>
    </row>
    <row r="98" spans="2:7" ht="15" x14ac:dyDescent="0.2">
      <c r="B98" s="8"/>
      <c r="F98" s="1"/>
      <c r="G98" s="1"/>
    </row>
    <row r="99" spans="2:7" ht="15" x14ac:dyDescent="0.2">
      <c r="B99" s="8"/>
      <c r="F99" s="1"/>
      <c r="G99" s="1"/>
    </row>
    <row r="100" spans="2:7" ht="15" x14ac:dyDescent="0.2">
      <c r="B100" s="8"/>
      <c r="F100" s="1"/>
      <c r="G100" s="1"/>
    </row>
    <row r="101" spans="2:7" ht="15" x14ac:dyDescent="0.2">
      <c r="B101" s="8"/>
      <c r="F101" s="1"/>
      <c r="G101" s="1"/>
    </row>
    <row r="102" spans="2:7" ht="15" x14ac:dyDescent="0.2">
      <c r="B102" s="8"/>
      <c r="F102" s="1"/>
      <c r="G102" s="1"/>
    </row>
    <row r="103" spans="2:7" ht="15" x14ac:dyDescent="0.2">
      <c r="B103" s="8"/>
      <c r="F103" s="1"/>
      <c r="G103" s="1"/>
    </row>
    <row r="104" spans="2:7" ht="15" x14ac:dyDescent="0.2">
      <c r="B104" s="8"/>
      <c r="F104" s="1"/>
      <c r="G104" s="1"/>
    </row>
    <row r="105" spans="2:7" ht="15" x14ac:dyDescent="0.2">
      <c r="B105" s="8"/>
      <c r="F105" s="1"/>
      <c r="G105" s="1"/>
    </row>
    <row r="106" spans="2:7" ht="15" x14ac:dyDescent="0.2">
      <c r="B106" s="8"/>
      <c r="F106" s="1"/>
      <c r="G106" s="1"/>
    </row>
    <row r="107" spans="2:7" ht="15" x14ac:dyDescent="0.2">
      <c r="B107" s="8"/>
      <c r="F107" s="1"/>
      <c r="G107" s="1"/>
    </row>
    <row r="108" spans="2:7" ht="15" x14ac:dyDescent="0.2">
      <c r="B108" s="8"/>
      <c r="F108" s="1"/>
      <c r="G108" s="1"/>
    </row>
    <row r="109" spans="2:7" ht="15" x14ac:dyDescent="0.2">
      <c r="B109" s="8"/>
      <c r="F109" s="1"/>
      <c r="G109" s="1"/>
    </row>
    <row r="110" spans="2:7" ht="15" x14ac:dyDescent="0.2">
      <c r="B110" s="8"/>
      <c r="F110" s="1"/>
      <c r="G110" s="1"/>
    </row>
    <row r="111" spans="2:7" ht="15" x14ac:dyDescent="0.2">
      <c r="B111" s="8"/>
      <c r="F111" s="1"/>
      <c r="G111" s="1"/>
    </row>
    <row r="112" spans="2:7" ht="15" x14ac:dyDescent="0.2">
      <c r="B112" s="8"/>
      <c r="F112" s="1"/>
      <c r="G112" s="1"/>
    </row>
    <row r="113" spans="2:9" ht="15" x14ac:dyDescent="0.2">
      <c r="B113" s="8"/>
      <c r="F113" s="1"/>
      <c r="G113" s="1"/>
    </row>
    <row r="114" spans="2:9" ht="15" x14ac:dyDescent="0.2">
      <c r="B114" s="8"/>
      <c r="F114" s="1"/>
      <c r="G114" s="1"/>
    </row>
    <row r="115" spans="2:9" ht="15" x14ac:dyDescent="0.2">
      <c r="B115" s="8"/>
      <c r="F115" s="1"/>
      <c r="G115" s="1"/>
    </row>
    <row r="116" spans="2:9" ht="15" x14ac:dyDescent="0.2">
      <c r="B116" s="8"/>
      <c r="F116" s="1"/>
      <c r="G116" s="1"/>
    </row>
    <row r="117" spans="2:9" ht="15" x14ac:dyDescent="0.2">
      <c r="B117" s="8"/>
      <c r="F117" s="1"/>
      <c r="G117" s="1"/>
    </row>
    <row r="118" spans="2:9" ht="15" x14ac:dyDescent="0.2">
      <c r="B118" s="8"/>
      <c r="F118" s="1"/>
      <c r="G118" s="1"/>
    </row>
    <row r="119" spans="2:9" ht="15" x14ac:dyDescent="0.2">
      <c r="B119" s="8"/>
      <c r="F119" s="1"/>
      <c r="G119" s="1"/>
    </row>
    <row r="120" spans="2:9" ht="15" x14ac:dyDescent="0.2">
      <c r="B120" s="8"/>
      <c r="F120" s="1"/>
      <c r="G120" s="1"/>
    </row>
    <row r="121" spans="2:9" ht="15" x14ac:dyDescent="0.2">
      <c r="B121" s="8"/>
      <c r="F121" s="1"/>
      <c r="G121" s="1"/>
    </row>
    <row r="122" spans="2:9" ht="15" x14ac:dyDescent="0.2">
      <c r="B122" s="8"/>
      <c r="F122" s="1"/>
      <c r="G122" s="1"/>
    </row>
    <row r="123" spans="2:9" ht="15" x14ac:dyDescent="0.2">
      <c r="B123" s="8"/>
      <c r="F123" s="1"/>
      <c r="G123" s="1"/>
    </row>
    <row r="124" spans="2:9" ht="15" x14ac:dyDescent="0.2">
      <c r="B124" s="8"/>
      <c r="F124" s="1"/>
      <c r="G124" s="1"/>
    </row>
    <row r="125" spans="2:9" ht="15" x14ac:dyDescent="0.2">
      <c r="B125" s="8"/>
      <c r="F125" s="1"/>
      <c r="G125" s="1"/>
    </row>
    <row r="126" spans="2:9" ht="15" x14ac:dyDescent="0.2">
      <c r="B126" s="16"/>
      <c r="C126" s="208"/>
      <c r="D126" s="208"/>
      <c r="E126" s="208"/>
      <c r="F126" s="208"/>
      <c r="G126" s="208"/>
      <c r="H126" s="208"/>
      <c r="I126" s="208"/>
    </row>
    <row r="127" spans="2:9" ht="15" x14ac:dyDescent="0.2">
      <c r="B127" s="8"/>
      <c r="F127" s="1"/>
      <c r="G127" s="1"/>
    </row>
    <row r="128" spans="2:9" ht="15" x14ac:dyDescent="0.2">
      <c r="B128" s="8"/>
      <c r="F128" s="1"/>
      <c r="G128" s="1"/>
    </row>
    <row r="129" spans="2:7" ht="15" x14ac:dyDescent="0.2">
      <c r="B129" s="8"/>
      <c r="F129" s="1"/>
      <c r="G129" s="1"/>
    </row>
    <row r="130" spans="2:7" ht="15" x14ac:dyDescent="0.2">
      <c r="B130" s="8"/>
      <c r="F130" s="1"/>
      <c r="G130" s="1"/>
    </row>
    <row r="131" spans="2:7" ht="15" x14ac:dyDescent="0.2">
      <c r="B131" s="8"/>
      <c r="F131" s="1"/>
      <c r="G131" s="1"/>
    </row>
    <row r="132" spans="2:7" ht="15" x14ac:dyDescent="0.2">
      <c r="B132" s="14"/>
      <c r="F132" s="1"/>
      <c r="G132" s="1"/>
    </row>
    <row r="133" spans="2:7" ht="15" x14ac:dyDescent="0.2">
      <c r="F133" s="1"/>
      <c r="G133" s="1"/>
    </row>
    <row r="134" spans="2:7" ht="15" x14ac:dyDescent="0.2">
      <c r="F134" s="1"/>
      <c r="G134" s="1"/>
    </row>
    <row r="135" spans="2:7" ht="15" x14ac:dyDescent="0.2">
      <c r="F135" s="1"/>
      <c r="G135" s="1"/>
    </row>
    <row r="136" spans="2:7" ht="15" x14ac:dyDescent="0.2">
      <c r="F136" s="1"/>
      <c r="G136" s="1"/>
    </row>
    <row r="137" spans="2:7" ht="15" x14ac:dyDescent="0.2">
      <c r="F137" s="1"/>
      <c r="G137" s="1"/>
    </row>
  </sheetData>
  <sheetProtection algorithmName="SHA-512" hashValue="LtfSB9Sn5UU1AIhMLjpaB88NxyRiyPQ4F4WZAh9B8R+I1wKpci9SRWQa/Y2feNFt6pkEp1QFf9T+DRvVjtkpBA==" saltValue="pM51tEgAc9/wA+xZHXiadQ==" spinCount="100000" sheet="1" objects="1" scenarios="1"/>
  <printOptions gridLines="1"/>
  <pageMargins left="0.43307086614173229" right="0.43307086614173229" top="0.74803149606299213" bottom="0.74803149606299213" header="0.31496062992125984" footer="0.31496062992125984"/>
  <pageSetup paperSize="9" scale="33" fitToHeight="0" orientation="landscape" r:id="rId1"/>
  <headerFooter>
    <oddFooter>&amp;L&amp;F&amp;C&amp;D&amp;R&amp;N</oddFooter>
  </headerFooter>
  <rowBreaks count="1" manualBreakCount="1">
    <brk id="82" min="1" max="24" man="1"/>
  </rowBreaks>
  <colBreaks count="1" manualBreakCount="1">
    <brk id="10" max="8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ef5865-a982-42aa-8640-9d4286765ef6" xsi:nil="true"/>
    <lcf76f155ced4ddcb4097134ff3c332f xmlns="7ef1290e-a4ec-448f-a834-5a68061175a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8EF92A3B162548BFA9179A948E4E10" ma:contentTypeVersion="15" ma:contentTypeDescription="Een nieuw document maken." ma:contentTypeScope="" ma:versionID="0c6e76e4dea50d81d2495a4a13aaf052">
  <xsd:schema xmlns:xsd="http://www.w3.org/2001/XMLSchema" xmlns:xs="http://www.w3.org/2001/XMLSchema" xmlns:p="http://schemas.microsoft.com/office/2006/metadata/properties" xmlns:ns2="feef5865-a982-42aa-8640-9d4286765ef6" xmlns:ns3="7ef1290e-a4ec-448f-a834-5a68061175a0" xmlns:ns4="da7aeef6-7eae-4b74-8f7f-efb863761cca" targetNamespace="http://schemas.microsoft.com/office/2006/metadata/properties" ma:root="true" ma:fieldsID="f6743a835789d289a2f80426ebb5cbae" ns2:_="" ns3:_="" ns4:_="">
    <xsd:import namespace="feef5865-a982-42aa-8640-9d4286765ef6"/>
    <xsd:import namespace="7ef1290e-a4ec-448f-a834-5a68061175a0"/>
    <xsd:import namespace="da7aeef6-7eae-4b74-8f7f-efb863761cc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2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f5865-a982-42aa-8640-9d4286765e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TaxCatchAll" ma:index="23" nillable="true" ma:displayName="Taxonomy Catch All Column" ma:hidden="true" ma:list="{9fd4a389-d491-4cf1-9c08-b094f3b643cf}" ma:internalName="TaxCatchAll" ma:showField="CatchAllData" ma:web="da7aeef6-7eae-4b74-8f7f-efb863761c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1290e-a4ec-448f-a834-5a680611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2a34957-f4c5-4396-b3a3-e9c9104dfe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aeef6-7eae-4b74-8f7f-efb863761cc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3E464A-A57A-48DC-AD5E-E1287702B8F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AF58829-7B52-4873-B5B6-FA24A3815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EF5A9-60BB-484A-B218-31993DAC3807}">
  <ds:schemaRefs>
    <ds:schemaRef ds:uri="http://schemas.microsoft.com/office/2006/metadata/properties"/>
    <ds:schemaRef ds:uri="http://schemas.microsoft.com/office/infopath/2007/PartnerControls"/>
    <ds:schemaRef ds:uri="feef5865-a982-42aa-8640-9d4286765ef6"/>
    <ds:schemaRef ds:uri="7ef1290e-a4ec-448f-a834-5a68061175a0"/>
  </ds:schemaRefs>
</ds:datastoreItem>
</file>

<file path=customXml/itemProps4.xml><?xml version="1.0" encoding="utf-8"?>
<ds:datastoreItem xmlns:ds="http://schemas.openxmlformats.org/officeDocument/2006/customXml" ds:itemID="{F6C3F247-AFF5-4B2E-BE16-E4D202EB42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19</vt:i4>
      </vt:variant>
    </vt:vector>
  </HeadingPairs>
  <TitlesOfParts>
    <vt:vector size="39" baseType="lpstr">
      <vt:lpstr>Totaal</vt:lpstr>
      <vt:lpstr>Almere Parkwijk</vt:lpstr>
      <vt:lpstr>Amersfoort Centraal</vt:lpstr>
      <vt:lpstr>Amsterdam Rai</vt:lpstr>
      <vt:lpstr>Amsterdam Sciencepark</vt:lpstr>
      <vt:lpstr>Amsterdam Zuid</vt:lpstr>
      <vt:lpstr>Anna Paulowna</vt:lpstr>
      <vt:lpstr>Castricum</vt:lpstr>
      <vt:lpstr>Den Helder</vt:lpstr>
      <vt:lpstr>Heemstede Aerdenhout</vt:lpstr>
      <vt:lpstr>Houten</vt:lpstr>
      <vt:lpstr>Houten Castellum</vt:lpstr>
      <vt:lpstr>Utrecht Leidsche Rijn</vt:lpstr>
      <vt:lpstr>Utrecht Lunetten</vt:lpstr>
      <vt:lpstr>Utrecht Overvecht</vt:lpstr>
      <vt:lpstr>Utrecht Terwijde</vt:lpstr>
      <vt:lpstr>Utrecht Vaartste Rijn</vt:lpstr>
      <vt:lpstr>Utrecht Zuilen</vt:lpstr>
      <vt:lpstr>Veenendaal Centrum</vt:lpstr>
      <vt:lpstr>Veenendaal West</vt:lpstr>
      <vt:lpstr>'Almere Parkwijk'!Afdrukbereik</vt:lpstr>
      <vt:lpstr>'Amersfoort Centraal'!Afdrukbereik</vt:lpstr>
      <vt:lpstr>'Amsterdam Rai'!Afdrukbereik</vt:lpstr>
      <vt:lpstr>'Amsterdam Sciencepark'!Afdrukbereik</vt:lpstr>
      <vt:lpstr>'Amsterdam Zuid'!Afdrukbereik</vt:lpstr>
      <vt:lpstr>'Anna Paulowna'!Afdrukbereik</vt:lpstr>
      <vt:lpstr>Castricum!Afdrukbereik</vt:lpstr>
      <vt:lpstr>'Den Helder'!Afdrukbereik</vt:lpstr>
      <vt:lpstr>'Heemstede Aerdenhout'!Afdrukbereik</vt:lpstr>
      <vt:lpstr>Houten!Afdrukbereik</vt:lpstr>
      <vt:lpstr>'Houten Castellum'!Afdrukbereik</vt:lpstr>
      <vt:lpstr>'Utrecht Leidsche Rijn'!Afdrukbereik</vt:lpstr>
      <vt:lpstr>'Utrecht Lunetten'!Afdrukbereik</vt:lpstr>
      <vt:lpstr>'Utrecht Overvecht'!Afdrukbereik</vt:lpstr>
      <vt:lpstr>'Utrecht Terwijde'!Afdrukbereik</vt:lpstr>
      <vt:lpstr>'Utrecht Vaartste Rijn'!Afdrukbereik</vt:lpstr>
      <vt:lpstr>'Utrecht Zuilen'!Afdrukbereik</vt:lpstr>
      <vt:lpstr>'Veenendaal Centrum'!Afdrukbereik</vt:lpstr>
      <vt:lpstr>'Veenendaal West'!Afdrukbereik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User;Johan.Beltman@prorail.nl</dc:creator>
  <cp:lastModifiedBy>Beltman, J.A. (Johan)</cp:lastModifiedBy>
  <cp:lastPrinted>2021-11-01T18:38:55Z</cp:lastPrinted>
  <dcterms:created xsi:type="dcterms:W3CDTF">2019-11-27T14:08:04Z</dcterms:created>
  <dcterms:modified xsi:type="dcterms:W3CDTF">2022-08-26T08:32:43Z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0x010100A28EF92A3B162548BFA9179A948E4E10</vt:lpwstr>
  </property>
  <property fmtid="{D5CDD505-2E9C-101B-9397-08002B2CF9AE}" pid="3" name="MediaServiceImageTags">
    <vt:lpwstr/>
  </property>
</Properties>
</file>