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Uitzenddiensten 2022-2026 (opnieuw)\03 Aanbestedingsdocumenten (definitief)\"/>
    </mc:Choice>
  </mc:AlternateContent>
  <xr:revisionPtr revIDLastSave="0" documentId="13_ncr:1_{6C10DA36-39ED-4D0E-91C1-12A2FF883E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oorblad" sheetId="11" r:id="rId1"/>
    <sheet name="Loonkostenkactoren" sheetId="8" r:id="rId2"/>
    <sheet name="Nominale bureaumarge" sheetId="5" r:id="rId3"/>
    <sheet name="Totaalblad voor Inschrijving" sheetId="3" r:id="rId4"/>
  </sheets>
  <externalReferences>
    <externalReference r:id="rId5"/>
  </externalReferences>
  <definedNames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ontractvormen">#REF!</definedName>
    <definedName name="nog">#REF!</definedName>
    <definedName name="TEST1">#REF!</definedName>
    <definedName name="TEST10">#REF!</definedName>
    <definedName name="TEST10000">#REF!</definedName>
    <definedName name="TEST1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weeks">[1]Sheet2!$B$4:$B$55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8" l="1"/>
  <c r="N48" i="8" l="1"/>
  <c r="N43" i="8"/>
  <c r="N28" i="8"/>
  <c r="O17" i="8"/>
  <c r="I48" i="8"/>
  <c r="I43" i="8"/>
  <c r="I27" i="8"/>
  <c r="J17" i="8"/>
  <c r="J27" i="8" l="1"/>
  <c r="J29" i="8" s="1"/>
  <c r="J43" i="8" s="1"/>
  <c r="J48" i="8" s="1"/>
  <c r="J50" i="8" s="1"/>
  <c r="J51" i="8" s="1"/>
  <c r="D11" i="3" s="1"/>
  <c r="O28" i="8"/>
  <c r="O43" i="8" l="1"/>
  <c r="O48" i="8" s="1"/>
  <c r="O50" i="8" s="1"/>
  <c r="O51" i="8" s="1"/>
  <c r="D12" i="3" s="1"/>
  <c r="C5" i="3"/>
  <c r="C6" i="3"/>
  <c r="C5" i="5"/>
  <c r="C6" i="5"/>
  <c r="D5" i="8"/>
  <c r="D6" i="8"/>
  <c r="E17" i="8" l="1"/>
  <c r="D48" i="8"/>
  <c r="D27" i="8"/>
  <c r="F10" i="5"/>
  <c r="F11" i="5"/>
  <c r="F12" i="5"/>
  <c r="F9" i="5"/>
  <c r="E27" i="8" l="1"/>
  <c r="E29" i="8" s="1"/>
  <c r="E43" i="8" s="1"/>
  <c r="E48" i="8" s="1"/>
  <c r="E50" i="8" s="1"/>
  <c r="E51" i="8" s="1"/>
  <c r="E12" i="3"/>
  <c r="E11" i="3"/>
  <c r="E10" i="3"/>
  <c r="E9" i="3"/>
  <c r="D10" i="3" l="1"/>
  <c r="G10" i="3" s="1"/>
  <c r="D9" i="3"/>
  <c r="G9" i="3" s="1"/>
  <c r="H11" i="3"/>
  <c r="G11" i="3"/>
  <c r="G12" i="3"/>
  <c r="H12" i="3"/>
  <c r="H10" i="3"/>
  <c r="H9" i="3" l="1"/>
  <c r="H13" i="3" s="1"/>
</calcChain>
</file>

<file path=xl/sharedStrings.xml><?xml version="1.0" encoding="utf-8"?>
<sst xmlns="http://schemas.openxmlformats.org/spreadsheetml/2006/main" count="175" uniqueCount="91">
  <si>
    <t>Bruto uurloon</t>
  </si>
  <si>
    <t>Loonkosten-factor</t>
  </si>
  <si>
    <t>Bent u eigen risicodrager voor ZW flex?</t>
  </si>
  <si>
    <t>Nee</t>
  </si>
  <si>
    <t>----&gt;</t>
  </si>
  <si>
    <t>Bent u eigen risicodrager voor WGA?</t>
  </si>
  <si>
    <t>Naam inschrijver:</t>
  </si>
  <si>
    <t>Datum:</t>
  </si>
  <si>
    <t>Loonkostenfactor Fase A</t>
  </si>
  <si>
    <t>Basis uurloon</t>
  </si>
  <si>
    <t>Reserveringen</t>
  </si>
  <si>
    <t>Bedrag per uur</t>
  </si>
  <si>
    <t>Minimaal</t>
  </si>
  <si>
    <t>Maximaal</t>
  </si>
  <si>
    <t>Fase</t>
  </si>
  <si>
    <t>Fase A &lt; 864</t>
  </si>
  <si>
    <t>Fase A &gt; 864</t>
  </si>
  <si>
    <t>Fase B</t>
  </si>
  <si>
    <t>Payroll</t>
  </si>
  <si>
    <t>Opslag per gewerkt uur</t>
  </si>
  <si>
    <t>Fase A &lt; 864 uur</t>
  </si>
  <si>
    <t>Fase A &gt; 864 uur</t>
  </si>
  <si>
    <t>Alleen de geel gearceerde cellen invullen.</t>
  </si>
  <si>
    <t>Alleen bedragen binnen de gestelde bandbreedte invullen.</t>
  </si>
  <si>
    <t>Bedragen buiten de bandbreedte zijn ongeldig en leiden tot uitsluiting.</t>
  </si>
  <si>
    <t>Versie:</t>
  </si>
  <si>
    <t>Tabblad:</t>
  </si>
  <si>
    <t>Werkelijk %</t>
  </si>
  <si>
    <t>Opbouw kostprijs</t>
  </si>
  <si>
    <t>Wachtdagencompensatie</t>
  </si>
  <si>
    <t>Vakantiedagen</t>
  </si>
  <si>
    <t>Feestdagen</t>
  </si>
  <si>
    <t>SUBTOTAAL LOON + RESERVERINGEN</t>
  </si>
  <si>
    <t>Vakantietoeslag</t>
  </si>
  <si>
    <t>Werkgeverslasten</t>
  </si>
  <si>
    <t>Pensioen</t>
  </si>
  <si>
    <t>SUBTOTAAL WERKGEVERSLASTEN</t>
  </si>
  <si>
    <t>Leegloop</t>
  </si>
  <si>
    <t>Kostprijs (%)</t>
  </si>
  <si>
    <r>
      <rPr>
        <b/>
        <sz val="10"/>
        <rFont val="Verdana"/>
        <family val="2"/>
      </rPr>
      <t>Let op:</t>
    </r>
    <r>
      <rPr>
        <sz val="10"/>
        <rFont val="Verdana"/>
        <family val="2"/>
      </rPr>
      <t xml:space="preserve"> Transitievergoeding mag </t>
    </r>
    <r>
      <rPr>
        <b/>
        <sz val="10"/>
        <rFont val="Verdana"/>
        <family val="2"/>
      </rPr>
      <t>niet</t>
    </r>
    <r>
      <rPr>
        <sz val="10"/>
        <rFont val="Verdana"/>
        <family val="2"/>
      </rPr>
      <t xml:space="preserve"> in het tarief worden opgenomen.</t>
    </r>
  </si>
  <si>
    <t>Loonkostenfactoren</t>
  </si>
  <si>
    <t>Alleen de geel gearceerde velden invullen.</t>
  </si>
  <si>
    <t>Totale uurtarief</t>
  </si>
  <si>
    <t>Nominale bureaumarge (€)</t>
  </si>
  <si>
    <t>Eindtotaal</t>
  </si>
  <si>
    <t>Aantal uren / jaar</t>
  </si>
  <si>
    <t>BIJLAGE 2: STAAT VAN ONTLEDING INSCHRIJVINGSSOM</t>
  </si>
  <si>
    <t>Nominale bureaumarge</t>
  </si>
  <si>
    <t>Voorblad</t>
  </si>
  <si>
    <t>Handtekening</t>
  </si>
  <si>
    <t xml:space="preserve">gelieve het percentage in te vullen </t>
  </si>
  <si>
    <t>Fictieve inschrijvingssom</t>
  </si>
  <si>
    <t>*</t>
  </si>
  <si>
    <t>* Het bedrag van de fictieve inschrijvingssom moet overeenkomen met het bedrag wat is ingevuld in het Inschrijvingsbiljet (Bijlage 1)</t>
  </si>
  <si>
    <t>Naam rechtsgeldige ondertekenaar:</t>
  </si>
  <si>
    <t>Functie ondertekenaar:</t>
  </si>
  <si>
    <t>Plaats en datum:</t>
  </si>
  <si>
    <t>Werkbare dagen</t>
  </si>
  <si>
    <t>261</t>
  </si>
  <si>
    <t>25</t>
  </si>
  <si>
    <t>5</t>
  </si>
  <si>
    <t>Opleiding</t>
  </si>
  <si>
    <t>0</t>
  </si>
  <si>
    <t>Langdurig ziek</t>
  </si>
  <si>
    <t>WW Premie Sectorfonds</t>
  </si>
  <si>
    <t>WW Algemene Werkloosheidsfonds (AWF)</t>
  </si>
  <si>
    <t>Basispremie WAO/IVA/WGA</t>
  </si>
  <si>
    <t>Aanvullende ZW</t>
  </si>
  <si>
    <t>Arbeidsongeschiktheidsfonds (AOF)</t>
  </si>
  <si>
    <t>Werkhervattingskas (Whk) gedifferentieerd (WGA) of ERD-situatie</t>
  </si>
  <si>
    <t>ZVW</t>
  </si>
  <si>
    <t>Sociaal Fonds &amp; Calamiteitenverlof</t>
  </si>
  <si>
    <t>Overige directe lasten*</t>
  </si>
  <si>
    <t>SUBTOTAAL OVERIGE DIRECTE LASTEN</t>
  </si>
  <si>
    <t>LOONFACTOR PAYROLLING</t>
  </si>
  <si>
    <t>LOONFACTOR FASE B</t>
  </si>
  <si>
    <t>LOONFACTOR FASE A</t>
  </si>
  <si>
    <t>* Overige directe lasten mogen enkel de uniek bij de functie behorende directe lasten te betreffen en dienen expliciet geen lasten te zijn die behoren tot de nominale bureaumarge.</t>
  </si>
  <si>
    <t>opgenomen in de Overige directe lasten dan dient Inschrijver een nadere toelichting te geven. Wanneer deze toelichting niet voldoet komt Inschrijver niet voor gunning in aanmerking</t>
  </si>
  <si>
    <t>Aanbesteder is gerechtigd een nadere uitsplitsing van de Overige directe lasten op te vragen. Mocht naar mening van Aanbesteder een deel van de nominale bureaumarge te zijn</t>
  </si>
  <si>
    <t>Totaalblad voor inschrijving</t>
  </si>
  <si>
    <t>Kort verzuim</t>
  </si>
  <si>
    <t>Individueel Keuze Budget (IKB)</t>
  </si>
  <si>
    <t>20</t>
  </si>
  <si>
    <t>Loonkostenfactor Fase B</t>
  </si>
  <si>
    <t>Loonkostenfactor Payroll</t>
  </si>
  <si>
    <r>
      <t>Bijlage bij de Openbare Europese aanbesteding</t>
    </r>
    <r>
      <rPr>
        <b/>
        <sz val="10"/>
        <color rgb="FFFF0000"/>
        <rFont val="Verdana"/>
        <family val="2"/>
      </rPr>
      <t xml:space="preserve"> Uitzenddiensten 2022-2026</t>
    </r>
    <r>
      <rPr>
        <b/>
        <sz val="10"/>
        <rFont val="Verdana"/>
        <family val="2"/>
      </rPr>
      <t xml:space="preserve"> met TenderNed kenmerk 370686</t>
    </r>
  </si>
  <si>
    <t>SPAWW premie</t>
  </si>
  <si>
    <t>Verplichte opleidingskosten</t>
  </si>
  <si>
    <t>2.0</t>
  </si>
  <si>
    <t>26 augustus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</si>
</sst>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General_)"/>
    <numFmt numFmtId="166" formatCode="_ * #,##0_ ;_ * \-#,##0_ ;_ * &quot;-&quot;??_ ;_ @_ "/>
    <numFmt numFmtId="167" formatCode="_ * #,##0.000_ ;_ * \-#,##0.000_ ;_ * &quot;-&quot;??_ ;_ @_ "/>
    <numFmt numFmtId="168" formatCode="&quot;€&quot;\ #,##0.00"/>
    <numFmt numFmtId="169" formatCode="0.0%"/>
    <numFmt numFmtId="170" formatCode="0.000"/>
  </numFmts>
  <fonts count="18">
    <font>
      <sz val="10"/>
      <name val="Arial"/>
    </font>
    <font>
      <sz val="10"/>
      <name val="Arial"/>
      <family val="2"/>
    </font>
    <font>
      <sz val="12"/>
      <name val="Arial MT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Verdana"/>
      <family val="2"/>
    </font>
    <font>
      <sz val="14"/>
      <color theme="1"/>
      <name val="Verdana"/>
      <family val="2"/>
    </font>
    <font>
      <sz val="14"/>
      <name val="Verdana"/>
      <family val="2"/>
    </font>
    <font>
      <sz val="14"/>
      <color theme="4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0">
    <xf numFmtId="164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/>
    <xf numFmtId="44" fontId="3" fillId="0" borderId="0" applyFont="0" applyFill="0" applyBorder="0" applyAlignment="0" applyProtection="0"/>
    <xf numFmtId="0" fontId="4" fillId="0" borderId="0"/>
    <xf numFmtId="164" fontId="1" fillId="0" borderId="0"/>
    <xf numFmtId="44" fontId="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2">
    <xf numFmtId="164" fontId="0" fillId="0" borderId="0" xfId="0"/>
    <xf numFmtId="0" fontId="7" fillId="3" borderId="0" xfId="6" applyFont="1" applyFill="1"/>
    <xf numFmtId="164" fontId="8" fillId="3" borderId="0" xfId="0" applyFont="1" applyFill="1"/>
    <xf numFmtId="164" fontId="9" fillId="3" borderId="0" xfId="0" applyFont="1" applyFill="1"/>
    <xf numFmtId="0" fontId="10" fillId="3" borderId="0" xfId="6" applyFont="1" applyFill="1" applyAlignment="1">
      <alignment vertical="center"/>
    </xf>
    <xf numFmtId="164" fontId="10" fillId="3" borderId="0" xfId="0" applyFont="1" applyFill="1"/>
    <xf numFmtId="0" fontId="11" fillId="3" borderId="4" xfId="6" applyFont="1" applyFill="1" applyBorder="1" applyAlignment="1">
      <alignment vertical="center"/>
    </xf>
    <xf numFmtId="168" fontId="10" fillId="2" borderId="4" xfId="8" applyNumberFormat="1" applyFont="1" applyFill="1" applyBorder="1" applyAlignment="1">
      <alignment horizontal="center" vertical="center"/>
    </xf>
    <xf numFmtId="168" fontId="11" fillId="3" borderId="4" xfId="6" applyNumberFormat="1" applyFont="1" applyFill="1" applyBorder="1" applyAlignment="1">
      <alignment horizontal="center" vertical="center"/>
    </xf>
    <xf numFmtId="168" fontId="11" fillId="0" borderId="4" xfId="6" applyNumberFormat="1" applyFont="1" applyFill="1" applyBorder="1" applyAlignment="1">
      <alignment horizontal="center" vertical="center"/>
    </xf>
    <xf numFmtId="164" fontId="10" fillId="0" borderId="0" xfId="0" applyFont="1" applyFill="1"/>
    <xf numFmtId="164" fontId="8" fillId="0" borderId="0" xfId="0" applyFont="1" applyFill="1"/>
    <xf numFmtId="0" fontId="11" fillId="3" borderId="0" xfId="6" applyFont="1" applyFill="1"/>
    <xf numFmtId="0" fontId="12" fillId="3" borderId="0" xfId="6" applyFont="1" applyFill="1" applyAlignment="1">
      <alignment horizontal="left"/>
    </xf>
    <xf numFmtId="49" fontId="10" fillId="3" borderId="0" xfId="0" applyNumberFormat="1" applyFont="1" applyFill="1" applyAlignment="1">
      <alignment vertical="top" wrapText="1"/>
    </xf>
    <xf numFmtId="49" fontId="13" fillId="3" borderId="0" xfId="0" applyNumberFormat="1" applyFont="1" applyFill="1" applyAlignment="1">
      <alignment vertical="top" wrapText="1"/>
    </xf>
    <xf numFmtId="164" fontId="14" fillId="3" borderId="0" xfId="0" applyFont="1" applyFill="1"/>
    <xf numFmtId="43" fontId="10" fillId="3" borderId="0" xfId="9" applyFont="1" applyFill="1"/>
    <xf numFmtId="43" fontId="6" fillId="3" borderId="0" xfId="9" applyFont="1" applyFill="1"/>
    <xf numFmtId="164" fontId="6" fillId="3" borderId="0" xfId="0" applyFont="1" applyFill="1"/>
    <xf numFmtId="164" fontId="10" fillId="0" borderId="0" xfId="0" applyFont="1" applyFill="1" applyBorder="1"/>
    <xf numFmtId="164" fontId="10" fillId="0" borderId="4" xfId="0" applyFont="1" applyFill="1" applyBorder="1"/>
    <xf numFmtId="167" fontId="10" fillId="0" borderId="4" xfId="9" applyNumberFormat="1" applyFont="1" applyFill="1" applyBorder="1"/>
    <xf numFmtId="44" fontId="10" fillId="0" borderId="4" xfId="5" applyFont="1" applyFill="1" applyBorder="1"/>
    <xf numFmtId="44" fontId="6" fillId="3" borderId="0" xfId="5" applyFont="1" applyFill="1" applyBorder="1"/>
    <xf numFmtId="43" fontId="10" fillId="2" borderId="0" xfId="9" applyFont="1" applyFill="1"/>
    <xf numFmtId="43" fontId="10" fillId="3" borderId="0" xfId="9" quotePrefix="1" applyFont="1" applyFill="1"/>
    <xf numFmtId="164" fontId="10" fillId="0" borderId="0" xfId="0" applyFont="1"/>
    <xf numFmtId="164" fontId="10" fillId="3" borderId="4" xfId="0" applyFont="1" applyFill="1" applyBorder="1"/>
    <xf numFmtId="0" fontId="15" fillId="3" borderId="0" xfId="6" applyFont="1" applyFill="1" applyAlignment="1">
      <alignment vertical="center"/>
    </xf>
    <xf numFmtId="43" fontId="6" fillId="3" borderId="0" xfId="9" quotePrefix="1" applyFont="1" applyFill="1"/>
    <xf numFmtId="169" fontId="10" fillId="3" borderId="0" xfId="9" applyNumberFormat="1" applyFont="1" applyFill="1"/>
    <xf numFmtId="169" fontId="6" fillId="3" borderId="0" xfId="9" applyNumberFormat="1" applyFont="1" applyFill="1"/>
    <xf numFmtId="169" fontId="6" fillId="3" borderId="0" xfId="9" quotePrefix="1" applyNumberFormat="1" applyFont="1" applyFill="1"/>
    <xf numFmtId="169" fontId="10" fillId="0" borderId="0" xfId="9" applyNumberFormat="1" applyFont="1" applyFill="1" applyBorder="1"/>
    <xf numFmtId="169" fontId="10" fillId="3" borderId="0" xfId="0" applyNumberFormat="1" applyFont="1" applyFill="1"/>
    <xf numFmtId="10" fontId="10" fillId="0" borderId="0" xfId="0" applyNumberFormat="1" applyFont="1"/>
    <xf numFmtId="10" fontId="10" fillId="3" borderId="0" xfId="0" applyNumberFormat="1" applyFont="1" applyFill="1" applyAlignment="1">
      <alignment horizontal="center"/>
    </xf>
    <xf numFmtId="10" fontId="10" fillId="0" borderId="0" xfId="0" applyNumberFormat="1" applyFont="1" applyAlignment="1">
      <alignment horizontal="center"/>
    </xf>
    <xf numFmtId="10" fontId="10" fillId="5" borderId="4" xfId="4" applyNumberFormat="1" applyFont="1" applyFill="1" applyBorder="1" applyAlignment="1">
      <alignment horizontal="center"/>
    </xf>
    <xf numFmtId="164" fontId="14" fillId="3" borderId="0" xfId="0" applyFont="1" applyFill="1" applyAlignment="1">
      <alignment horizontal="left"/>
    </xf>
    <xf numFmtId="164" fontId="6" fillId="3" borderId="0" xfId="0" applyFont="1" applyFill="1" applyAlignment="1">
      <alignment horizontal="left"/>
    </xf>
    <xf numFmtId="164" fontId="10" fillId="0" borderId="0" xfId="0" applyFont="1" applyAlignment="1">
      <alignment horizontal="left"/>
    </xf>
    <xf numFmtId="10" fontId="6" fillId="6" borderId="7" xfId="4" applyNumberFormat="1" applyFont="1" applyFill="1" applyBorder="1" applyAlignment="1">
      <alignment horizontal="center" vertical="center"/>
    </xf>
    <xf numFmtId="10" fontId="10" fillId="6" borderId="4" xfId="4" applyNumberFormat="1" applyFont="1" applyFill="1" applyBorder="1" applyAlignment="1">
      <alignment horizontal="center"/>
    </xf>
    <xf numFmtId="10" fontId="10" fillId="6" borderId="4" xfId="1" applyNumberFormat="1" applyFont="1" applyFill="1" applyBorder="1" applyProtection="1"/>
    <xf numFmtId="10" fontId="10" fillId="6" borderId="1" xfId="4" applyNumberFormat="1" applyFont="1" applyFill="1" applyBorder="1" applyAlignment="1">
      <alignment horizontal="center"/>
    </xf>
    <xf numFmtId="10" fontId="10" fillId="2" borderId="4" xfId="1" applyNumberFormat="1" applyFont="1" applyFill="1" applyBorder="1" applyProtection="1"/>
    <xf numFmtId="10" fontId="10" fillId="5" borderId="4" xfId="1" applyNumberFormat="1" applyFont="1" applyFill="1" applyBorder="1" applyProtection="1"/>
    <xf numFmtId="10" fontId="10" fillId="5" borderId="1" xfId="4" applyNumberFormat="1" applyFont="1" applyFill="1" applyBorder="1" applyAlignment="1">
      <alignment horizontal="center"/>
    </xf>
    <xf numFmtId="10" fontId="10" fillId="3" borderId="0" xfId="9" applyNumberFormat="1" applyFont="1" applyFill="1"/>
    <xf numFmtId="10" fontId="6" fillId="6" borderId="4" xfId="4" applyNumberFormat="1" applyFont="1" applyFill="1" applyBorder="1"/>
    <xf numFmtId="10" fontId="10" fillId="6" borderId="4" xfId="4" applyNumberFormat="1" applyFont="1" applyFill="1" applyBorder="1"/>
    <xf numFmtId="10" fontId="10" fillId="6" borderId="4" xfId="4" applyNumberFormat="1" applyFont="1" applyFill="1" applyBorder="1" applyAlignment="1">
      <alignment horizontal="right"/>
    </xf>
    <xf numFmtId="10" fontId="10" fillId="2" borderId="4" xfId="4" applyNumberFormat="1" applyFont="1" applyFill="1" applyBorder="1"/>
    <xf numFmtId="10" fontId="10" fillId="5" borderId="4" xfId="4" applyNumberFormat="1" applyFont="1" applyFill="1" applyBorder="1"/>
    <xf numFmtId="10" fontId="10" fillId="2" borderId="4" xfId="4" applyNumberFormat="1" applyFont="1" applyFill="1" applyBorder="1" applyAlignment="1">
      <alignment horizontal="right"/>
    </xf>
    <xf numFmtId="10" fontId="10" fillId="6" borderId="5" xfId="4" quotePrefix="1" applyNumberFormat="1" applyFont="1" applyFill="1" applyBorder="1" applyAlignment="1">
      <alignment horizontal="right"/>
    </xf>
    <xf numFmtId="170" fontId="10" fillId="5" borderId="9" xfId="4" applyNumberFormat="1" applyFont="1" applyFill="1" applyBorder="1" applyAlignment="1">
      <alignment horizontal="center"/>
    </xf>
    <xf numFmtId="49" fontId="6" fillId="6" borderId="4" xfId="4" applyNumberFormat="1" applyFont="1" applyFill="1" applyBorder="1" applyAlignment="1">
      <alignment horizontal="left"/>
    </xf>
    <xf numFmtId="49" fontId="10" fillId="6" borderId="4" xfId="4" applyNumberFormat="1" applyFont="1" applyFill="1" applyBorder="1" applyAlignment="1">
      <alignment horizontal="left"/>
    </xf>
    <xf numFmtId="49" fontId="6" fillId="6" borderId="4" xfId="0" applyNumberFormat="1" applyFont="1" applyFill="1" applyBorder="1" applyAlignment="1">
      <alignment horizontal="left"/>
    </xf>
    <xf numFmtId="49" fontId="10" fillId="6" borderId="4" xfId="4" quotePrefix="1" applyNumberFormat="1" applyFont="1" applyFill="1" applyBorder="1" applyAlignment="1">
      <alignment horizontal="left"/>
    </xf>
    <xf numFmtId="49" fontId="10" fillId="6" borderId="4" xfId="4" applyNumberFormat="1" applyFont="1" applyFill="1" applyBorder="1" applyAlignment="1">
      <alignment horizontal="left" indent="1"/>
    </xf>
    <xf numFmtId="49" fontId="6" fillId="6" borderId="4" xfId="4" quotePrefix="1" applyNumberFormat="1" applyFont="1" applyFill="1" applyBorder="1" applyAlignment="1">
      <alignment horizontal="left"/>
    </xf>
    <xf numFmtId="49" fontId="10" fillId="6" borderId="4" xfId="0" applyNumberFormat="1" applyFont="1" applyFill="1" applyBorder="1" applyAlignment="1">
      <alignment horizontal="left"/>
    </xf>
    <xf numFmtId="49" fontId="10" fillId="6" borderId="4" xfId="0" applyNumberFormat="1" applyFont="1" applyFill="1" applyBorder="1" applyAlignment="1">
      <alignment horizontal="left" wrapText="1"/>
    </xf>
    <xf numFmtId="43" fontId="6" fillId="3" borderId="0" xfId="9" applyNumberFormat="1" applyFont="1" applyFill="1"/>
    <xf numFmtId="10" fontId="6" fillId="3" borderId="0" xfId="9" applyNumberFormat="1" applyFont="1" applyFill="1"/>
    <xf numFmtId="49" fontId="10" fillId="0" borderId="0" xfId="0" applyNumberFormat="1" applyFont="1" applyAlignment="1"/>
    <xf numFmtId="49" fontId="14" fillId="3" borderId="0" xfId="0" applyNumberFormat="1" applyFont="1" applyFill="1" applyAlignment="1">
      <alignment horizontal="left"/>
    </xf>
    <xf numFmtId="3" fontId="10" fillId="3" borderId="0" xfId="0" applyNumberFormat="1" applyFont="1" applyFill="1"/>
    <xf numFmtId="3" fontId="10" fillId="3" borderId="4" xfId="0" applyNumberFormat="1" applyFont="1" applyFill="1" applyBorder="1"/>
    <xf numFmtId="164" fontId="6" fillId="9" borderId="4" xfId="0" applyFont="1" applyFill="1" applyBorder="1" applyAlignment="1">
      <alignment horizontal="left" vertical="center" wrapText="1"/>
    </xf>
    <xf numFmtId="3" fontId="6" fillId="9" borderId="4" xfId="0" applyNumberFormat="1" applyFont="1" applyFill="1" applyBorder="1" applyAlignment="1">
      <alignment horizontal="left" vertical="center" wrapText="1"/>
    </xf>
    <xf numFmtId="164" fontId="6" fillId="9" borderId="1" xfId="0" applyFont="1" applyFill="1" applyBorder="1" applyAlignment="1">
      <alignment horizontal="left" vertical="center" wrapText="1"/>
    </xf>
    <xf numFmtId="166" fontId="10" fillId="0" borderId="0" xfId="9" applyNumberFormat="1" applyFont="1" applyFill="1" applyBorder="1" applyAlignment="1">
      <alignment horizontal="left" vertical="center"/>
    </xf>
    <xf numFmtId="164" fontId="10" fillId="0" borderId="0" xfId="0" applyFont="1" applyFill="1" applyAlignment="1">
      <alignment horizontal="left" vertical="center" wrapText="1"/>
    </xf>
    <xf numFmtId="164" fontId="10" fillId="3" borderId="0" xfId="0" applyFont="1" applyFill="1" applyAlignment="1">
      <alignment horizontal="left" vertical="center" wrapText="1"/>
    </xf>
    <xf numFmtId="167" fontId="10" fillId="0" borderId="0" xfId="9" applyNumberFormat="1" applyFont="1" applyFill="1" applyBorder="1"/>
    <xf numFmtId="44" fontId="10" fillId="0" borderId="0" xfId="5" applyFont="1" applyFill="1" applyBorder="1"/>
    <xf numFmtId="3" fontId="10" fillId="3" borderId="0" xfId="0" applyNumberFormat="1" applyFont="1" applyFill="1" applyBorder="1"/>
    <xf numFmtId="164" fontId="10" fillId="3" borderId="0" xfId="0" applyFont="1" applyFill="1" applyBorder="1"/>
    <xf numFmtId="164" fontId="10" fillId="3" borderId="1" xfId="0" applyFont="1" applyFill="1" applyBorder="1"/>
    <xf numFmtId="164" fontId="6" fillId="4" borderId="9" xfId="0" applyFont="1" applyFill="1" applyBorder="1" applyAlignment="1">
      <alignment vertical="center"/>
    </xf>
    <xf numFmtId="164" fontId="10" fillId="0" borderId="4" xfId="0" applyFont="1" applyFill="1" applyBorder="1" applyAlignment="1">
      <alignment vertical="center"/>
    </xf>
    <xf numFmtId="164" fontId="10" fillId="3" borderId="8" xfId="0" applyFont="1" applyFill="1" applyBorder="1" applyAlignment="1"/>
    <xf numFmtId="164" fontId="0" fillId="2" borderId="0" xfId="0" applyFill="1"/>
    <xf numFmtId="164" fontId="0" fillId="3" borderId="0" xfId="0" applyFill="1"/>
    <xf numFmtId="164" fontId="16" fillId="3" borderId="0" xfId="0" applyFont="1" applyFill="1"/>
    <xf numFmtId="49" fontId="10" fillId="3" borderId="0" xfId="0" applyNumberFormat="1" applyFont="1" applyFill="1"/>
    <xf numFmtId="164" fontId="17" fillId="3" borderId="0" xfId="0" quotePrefix="1" applyFont="1" applyFill="1"/>
    <xf numFmtId="49" fontId="6" fillId="6" borderId="5" xfId="4" applyNumberFormat="1" applyFont="1" applyFill="1" applyBorder="1" applyAlignment="1">
      <alignment horizontal="left"/>
    </xf>
    <xf numFmtId="49" fontId="10" fillId="2" borderId="4" xfId="4" quotePrefix="1" applyNumberFormat="1" applyFont="1" applyFill="1" applyBorder="1" applyAlignment="1">
      <alignment horizontal="left"/>
    </xf>
    <xf numFmtId="164" fontId="10" fillId="0" borderId="0" xfId="0" quotePrefix="1" applyFont="1" applyAlignment="1">
      <alignment horizontal="left"/>
    </xf>
    <xf numFmtId="0" fontId="10" fillId="3" borderId="10" xfId="2" applyFont="1" applyFill="1" applyBorder="1" applyAlignment="1">
      <alignment horizontal="left" vertical="center" readingOrder="1"/>
    </xf>
    <xf numFmtId="0" fontId="10" fillId="3" borderId="11" xfId="2" applyFont="1" applyFill="1" applyBorder="1" applyAlignment="1">
      <alignment horizontal="left" vertical="center" readingOrder="1"/>
    </xf>
    <xf numFmtId="10" fontId="10" fillId="0" borderId="11" xfId="0" applyNumberFormat="1" applyFont="1" applyBorder="1"/>
    <xf numFmtId="10" fontId="10" fillId="0" borderId="12" xfId="0" applyNumberFormat="1" applyFont="1" applyBorder="1" applyAlignment="1">
      <alignment horizontal="center"/>
    </xf>
    <xf numFmtId="49" fontId="6" fillId="9" borderId="4" xfId="0" applyNumberFormat="1" applyFont="1" applyFill="1" applyBorder="1" applyAlignment="1">
      <alignment vertical="center"/>
    </xf>
    <xf numFmtId="164" fontId="6" fillId="9" borderId="2" xfId="7" applyFont="1" applyFill="1" applyBorder="1" applyAlignment="1">
      <alignment horizontal="left" vertical="center"/>
    </xf>
    <xf numFmtId="164" fontId="6" fillId="9" borderId="1" xfId="7" applyFont="1" applyFill="1" applyBorder="1" applyAlignment="1">
      <alignment horizontal="center" vertical="center"/>
    </xf>
    <xf numFmtId="164" fontId="6" fillId="9" borderId="3" xfId="7" applyFont="1" applyFill="1" applyBorder="1" applyAlignment="1">
      <alignment horizontal="center" vertical="center"/>
    </xf>
    <xf numFmtId="165" fontId="6" fillId="7" borderId="5" xfId="4" applyFont="1" applyFill="1" applyBorder="1" applyAlignment="1">
      <alignment horizontal="center" vertical="center"/>
    </xf>
    <xf numFmtId="165" fontId="6" fillId="7" borderId="6" xfId="4" applyFont="1" applyFill="1" applyBorder="1" applyAlignment="1">
      <alignment horizontal="center" vertical="center"/>
    </xf>
    <xf numFmtId="165" fontId="6" fillId="7" borderId="7" xfId="4" applyFont="1" applyFill="1" applyBorder="1" applyAlignment="1">
      <alignment horizontal="center" vertical="center"/>
    </xf>
    <xf numFmtId="165" fontId="6" fillId="8" borderId="5" xfId="4" applyFont="1" applyFill="1" applyBorder="1" applyAlignment="1">
      <alignment horizontal="center" vertical="center"/>
    </xf>
    <xf numFmtId="165" fontId="6" fillId="8" borderId="6" xfId="4" applyFont="1" applyFill="1" applyBorder="1" applyAlignment="1">
      <alignment horizontal="center" vertical="center"/>
    </xf>
    <xf numFmtId="165" fontId="6" fillId="8" borderId="7" xfId="4" applyFont="1" applyFill="1" applyBorder="1" applyAlignment="1">
      <alignment horizontal="center" vertical="center"/>
    </xf>
    <xf numFmtId="165" fontId="6" fillId="9" borderId="5" xfId="4" applyFont="1" applyFill="1" applyBorder="1" applyAlignment="1">
      <alignment horizontal="center" vertical="center"/>
    </xf>
    <xf numFmtId="165" fontId="6" fillId="9" borderId="6" xfId="4" applyFont="1" applyFill="1" applyBorder="1" applyAlignment="1">
      <alignment horizontal="center" vertical="center"/>
    </xf>
    <xf numFmtId="165" fontId="6" fillId="9" borderId="7" xfId="4" applyFont="1" applyFill="1" applyBorder="1" applyAlignment="1">
      <alignment horizontal="center" vertical="center"/>
    </xf>
  </cellXfs>
  <cellStyles count="10">
    <cellStyle name="Komma" xfId="9" builtinId="3"/>
    <cellStyle name="Normaal 2" xfId="2" xr:uid="{00000000-0005-0000-0000-000001000000}"/>
    <cellStyle name="Procent" xfId="1" builtinId="5"/>
    <cellStyle name="Stand. 2" xfId="6" xr:uid="{00000000-0005-0000-0000-000003000000}"/>
    <cellStyle name="Standaard" xfId="0" builtinId="0"/>
    <cellStyle name="Standaard 2 2" xfId="3" xr:uid="{00000000-0005-0000-0000-000005000000}"/>
    <cellStyle name="Standaard 5" xfId="7" xr:uid="{00000000-0005-0000-0000-000006000000}"/>
    <cellStyle name="Standaard_A" xfId="4" xr:uid="{00000000-0005-0000-0000-000007000000}"/>
    <cellStyle name="Valuta" xfId="5" builtinId="4"/>
    <cellStyle name="Valuta 2" xfId="8" xr:uid="{00000000-0005-0000-0000-000009000000}"/>
  </cellStyles>
  <dxfs count="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gogo\Dropbox\Labor%20Redimo\11%20Tools,%20scans%20&amp;%20methodieken\01%20TarievenTools\2017\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voorblad"/>
      <sheetName val="2012"/>
      <sheetName val="2013"/>
      <sheetName val="Analyse"/>
      <sheetName val="uren"/>
    </sheetNames>
    <sheetDataSet>
      <sheetData sheetId="0" refreshError="1"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4</v>
          </cell>
        </row>
        <row r="8">
          <cell r="B8">
            <v>5</v>
          </cell>
        </row>
        <row r="9">
          <cell r="B9">
            <v>6</v>
          </cell>
        </row>
        <row r="10">
          <cell r="B10">
            <v>7</v>
          </cell>
        </row>
        <row r="11">
          <cell r="B11">
            <v>8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</row>
        <row r="15">
          <cell r="B15">
            <v>12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  <row r="19">
          <cell r="B19">
            <v>16</v>
          </cell>
        </row>
        <row r="20">
          <cell r="B20">
            <v>17</v>
          </cell>
        </row>
        <row r="21">
          <cell r="B21">
            <v>18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  <row r="28">
          <cell r="B28">
            <v>25</v>
          </cell>
        </row>
        <row r="29">
          <cell r="B29">
            <v>26</v>
          </cell>
        </row>
        <row r="30">
          <cell r="B30">
            <v>27</v>
          </cell>
        </row>
        <row r="31">
          <cell r="B31">
            <v>28</v>
          </cell>
        </row>
        <row r="32">
          <cell r="B32">
            <v>29</v>
          </cell>
        </row>
        <row r="33">
          <cell r="B33">
            <v>30</v>
          </cell>
        </row>
        <row r="34">
          <cell r="B34">
            <v>31</v>
          </cell>
        </row>
        <row r="35">
          <cell r="B35">
            <v>32</v>
          </cell>
        </row>
        <row r="36">
          <cell r="B36">
            <v>33</v>
          </cell>
        </row>
        <row r="37">
          <cell r="B37">
            <v>34</v>
          </cell>
        </row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>
            <v>49</v>
          </cell>
        </row>
        <row r="53">
          <cell r="B53">
            <v>50</v>
          </cell>
        </row>
        <row r="54">
          <cell r="B54">
            <v>51</v>
          </cell>
        </row>
        <row r="55">
          <cell r="B55">
            <v>52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F65C-B6C5-439E-8649-16D85DB58FAC}">
  <dimension ref="B1:F21"/>
  <sheetViews>
    <sheetView tabSelected="1" workbookViewId="0">
      <selection activeCell="C7" sqref="C7"/>
    </sheetView>
  </sheetViews>
  <sheetFormatPr defaultRowHeight="12.75"/>
  <cols>
    <col min="1" max="1" width="6" style="88" customWidth="1"/>
    <col min="2" max="2" width="39.140625" style="88" customWidth="1"/>
    <col min="3" max="3" width="12.7109375" style="88" customWidth="1"/>
    <col min="4" max="16384" width="9.140625" style="88"/>
  </cols>
  <sheetData>
    <row r="1" spans="2:6" s="5" customFormat="1" ht="18">
      <c r="B1" s="70" t="s">
        <v>46</v>
      </c>
      <c r="C1" s="17"/>
      <c r="D1" s="31"/>
      <c r="E1" s="17"/>
      <c r="F1" s="71"/>
    </row>
    <row r="2" spans="2:6" s="5" customFormat="1">
      <c r="B2" s="19" t="s">
        <v>86</v>
      </c>
      <c r="C2" s="17"/>
      <c r="D2" s="31"/>
      <c r="E2" s="17"/>
      <c r="F2" s="71"/>
    </row>
    <row r="3" spans="2:6" s="5" customFormat="1" ht="18">
      <c r="B3" s="16"/>
      <c r="C3" s="17"/>
      <c r="D3" s="31"/>
      <c r="E3" s="17"/>
      <c r="F3" s="71"/>
    </row>
    <row r="4" spans="2:6" s="5" customFormat="1">
      <c r="B4" s="19" t="s">
        <v>26</v>
      </c>
      <c r="C4" s="18" t="s">
        <v>48</v>
      </c>
      <c r="D4" s="32"/>
      <c r="E4" s="17"/>
      <c r="F4" s="71"/>
    </row>
    <row r="5" spans="2:6" s="5" customFormat="1">
      <c r="B5" s="19" t="s">
        <v>25</v>
      </c>
      <c r="C5" s="18" t="s">
        <v>89</v>
      </c>
      <c r="D5" s="32"/>
      <c r="E5" s="17"/>
      <c r="F5" s="71"/>
    </row>
    <row r="6" spans="2:6" s="5" customFormat="1">
      <c r="B6" s="19" t="s">
        <v>7</v>
      </c>
      <c r="C6" s="30" t="s">
        <v>90</v>
      </c>
      <c r="D6" s="33"/>
      <c r="E6" s="17"/>
      <c r="F6" s="71"/>
    </row>
    <row r="8" spans="2:6">
      <c r="B8" s="89" t="s">
        <v>6</v>
      </c>
      <c r="C8" s="87"/>
      <c r="D8" s="87"/>
      <c r="E8" s="87"/>
    </row>
    <row r="9" spans="2:6">
      <c r="B9" s="19"/>
    </row>
    <row r="10" spans="2:6">
      <c r="B10" s="19" t="s">
        <v>54</v>
      </c>
      <c r="C10" s="87"/>
      <c r="D10" s="87"/>
    </row>
    <row r="11" spans="2:6">
      <c r="B11" s="19"/>
    </row>
    <row r="12" spans="2:6">
      <c r="B12" s="19" t="s">
        <v>55</v>
      </c>
      <c r="C12" s="87"/>
      <c r="D12" s="87"/>
    </row>
    <row r="13" spans="2:6">
      <c r="B13" s="19"/>
    </row>
    <row r="14" spans="2:6">
      <c r="B14" s="19" t="s">
        <v>56</v>
      </c>
      <c r="C14" s="87"/>
      <c r="D14" s="87"/>
      <c r="E14" s="87"/>
    </row>
    <row r="15" spans="2:6">
      <c r="B15" s="19"/>
    </row>
    <row r="16" spans="2:6">
      <c r="B16" s="19" t="s">
        <v>49</v>
      </c>
      <c r="C16" s="87"/>
      <c r="D16" s="87"/>
      <c r="E16" s="87"/>
    </row>
    <row r="17" spans="3:5">
      <c r="C17" s="87"/>
      <c r="D17" s="87"/>
      <c r="E17" s="87"/>
    </row>
    <row r="18" spans="3:5">
      <c r="C18" s="87"/>
      <c r="D18" s="87"/>
      <c r="E18" s="87"/>
    </row>
    <row r="19" spans="3:5">
      <c r="C19" s="87"/>
      <c r="D19" s="87"/>
      <c r="E19" s="87"/>
    </row>
    <row r="20" spans="3:5">
      <c r="C20" s="87"/>
      <c r="D20" s="87"/>
      <c r="E20" s="87"/>
    </row>
    <row r="21" spans="3:5">
      <c r="C21" s="87"/>
      <c r="D21" s="87"/>
      <c r="E21" s="8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612E-09EB-474D-96DD-660FC3465B24}">
  <dimension ref="B1:O55"/>
  <sheetViews>
    <sheetView showGridLines="0" workbookViewId="0">
      <selection activeCell="D7" sqref="D7"/>
    </sheetView>
  </sheetViews>
  <sheetFormatPr defaultRowHeight="12.75"/>
  <cols>
    <col min="1" max="1" width="5.28515625" style="27" customWidth="1"/>
    <col min="2" max="2" width="40.28515625" style="42" customWidth="1"/>
    <col min="3" max="3" width="4.42578125" style="42" bestFit="1" customWidth="1"/>
    <col min="4" max="4" width="20" style="36" customWidth="1"/>
    <col min="5" max="5" width="20" style="38" customWidth="1"/>
    <col min="6" max="6" width="9.140625" style="27"/>
    <col min="7" max="7" width="40.28515625" style="27" customWidth="1"/>
    <col min="8" max="8" width="4.42578125" style="27" bestFit="1" customWidth="1"/>
    <col min="9" max="10" width="20" style="27" customWidth="1"/>
    <col min="11" max="11" width="9.140625" style="27"/>
    <col min="12" max="12" width="40.28515625" style="27" customWidth="1"/>
    <col min="13" max="13" width="4.42578125" style="27" bestFit="1" customWidth="1"/>
    <col min="14" max="15" width="20" style="27" customWidth="1"/>
    <col min="16" max="16384" width="9.140625" style="27"/>
  </cols>
  <sheetData>
    <row r="1" spans="2:15" s="5" customFormat="1" ht="18">
      <c r="B1" s="70" t="s">
        <v>46</v>
      </c>
      <c r="C1" s="70"/>
      <c r="D1" s="50"/>
      <c r="E1" s="37"/>
    </row>
    <row r="2" spans="2:15" s="5" customFormat="1">
      <c r="B2" s="41" t="s">
        <v>86</v>
      </c>
      <c r="C2" s="41"/>
      <c r="D2" s="50"/>
      <c r="E2" s="37"/>
    </row>
    <row r="3" spans="2:15" s="5" customFormat="1" ht="18">
      <c r="B3" s="40"/>
      <c r="C3" s="40"/>
      <c r="D3" s="50"/>
      <c r="E3" s="37"/>
    </row>
    <row r="4" spans="2:15" s="5" customFormat="1">
      <c r="B4" s="41" t="s">
        <v>26</v>
      </c>
      <c r="C4" s="41"/>
      <c r="D4" s="68" t="s">
        <v>40</v>
      </c>
      <c r="E4" s="37"/>
    </row>
    <row r="5" spans="2:15" s="5" customFormat="1">
      <c r="B5" s="41" t="s">
        <v>25</v>
      </c>
      <c r="C5" s="41"/>
      <c r="D5" s="67" t="str">
        <f>Voorblad!C5</f>
        <v>2.0</v>
      </c>
      <c r="E5" s="37"/>
    </row>
    <row r="6" spans="2:15" s="5" customFormat="1">
      <c r="B6" s="41" t="s">
        <v>7</v>
      </c>
      <c r="C6" s="41"/>
      <c r="D6" s="67" t="str">
        <f>Voorblad!C6</f>
        <v>26 augustus 2022</v>
      </c>
      <c r="E6" s="37"/>
    </row>
    <row r="8" spans="2:15">
      <c r="B8" s="69" t="s">
        <v>41</v>
      </c>
      <c r="C8" s="69"/>
    </row>
    <row r="9" spans="2:15">
      <c r="B9" s="95" t="s">
        <v>39</v>
      </c>
      <c r="C9" s="96"/>
      <c r="D9" s="97"/>
      <c r="E9" s="98"/>
    </row>
    <row r="10" spans="2:15" s="5" customFormat="1">
      <c r="B10" s="90" t="s">
        <v>2</v>
      </c>
      <c r="C10" s="90"/>
      <c r="D10" s="25" t="s">
        <v>3</v>
      </c>
      <c r="E10" s="26" t="s">
        <v>4</v>
      </c>
      <c r="F10" s="86" t="s">
        <v>50</v>
      </c>
    </row>
    <row r="11" spans="2:15" s="5" customFormat="1">
      <c r="B11" s="90" t="s">
        <v>5</v>
      </c>
      <c r="C11" s="90"/>
      <c r="D11" s="25" t="s">
        <v>3</v>
      </c>
      <c r="E11" s="26" t="s">
        <v>4</v>
      </c>
      <c r="F11" s="86" t="s">
        <v>50</v>
      </c>
    </row>
    <row r="13" spans="2:15" ht="23.25" customHeight="1">
      <c r="B13" s="103" t="s">
        <v>76</v>
      </c>
      <c r="C13" s="104"/>
      <c r="D13" s="104"/>
      <c r="E13" s="105"/>
      <c r="G13" s="106" t="s">
        <v>75</v>
      </c>
      <c r="H13" s="107"/>
      <c r="I13" s="107"/>
      <c r="J13" s="108"/>
      <c r="L13" s="109" t="s">
        <v>74</v>
      </c>
      <c r="M13" s="110"/>
      <c r="N13" s="110"/>
      <c r="O13" s="111"/>
    </row>
    <row r="14" spans="2:15">
      <c r="B14" s="59"/>
      <c r="C14" s="59"/>
      <c r="D14" s="51" t="s">
        <v>27</v>
      </c>
      <c r="E14" s="43" t="s">
        <v>28</v>
      </c>
      <c r="G14" s="59"/>
      <c r="H14" s="59"/>
      <c r="I14" s="51" t="s">
        <v>27</v>
      </c>
      <c r="J14" s="43" t="s">
        <v>28</v>
      </c>
      <c r="L14" s="59"/>
      <c r="M14" s="59"/>
      <c r="N14" s="51" t="s">
        <v>27</v>
      </c>
      <c r="O14" s="43" t="s">
        <v>28</v>
      </c>
    </row>
    <row r="15" spans="2:15">
      <c r="B15" s="59" t="s">
        <v>9</v>
      </c>
      <c r="C15" s="59"/>
      <c r="D15" s="52"/>
      <c r="E15" s="39">
        <v>1</v>
      </c>
      <c r="G15" s="59" t="s">
        <v>9</v>
      </c>
      <c r="H15" s="59"/>
      <c r="I15" s="52"/>
      <c r="J15" s="39">
        <v>1</v>
      </c>
      <c r="L15" s="59" t="s">
        <v>9</v>
      </c>
      <c r="M15" s="59"/>
      <c r="N15" s="52"/>
      <c r="O15" s="39">
        <v>1</v>
      </c>
    </row>
    <row r="16" spans="2:15">
      <c r="B16" s="59"/>
      <c r="C16" s="59"/>
      <c r="D16" s="53"/>
      <c r="E16" s="44"/>
      <c r="G16" s="59"/>
      <c r="H16" s="59"/>
      <c r="I16" s="53"/>
      <c r="J16" s="44"/>
      <c r="L16" s="59"/>
      <c r="M16" s="59"/>
      <c r="N16" s="53"/>
      <c r="O16" s="44"/>
    </row>
    <row r="17" spans="2:15">
      <c r="B17" s="59" t="s">
        <v>29</v>
      </c>
      <c r="C17" s="59"/>
      <c r="D17" s="54"/>
      <c r="E17" s="39">
        <f>(1+D17)*E15</f>
        <v>1</v>
      </c>
      <c r="G17" s="59" t="s">
        <v>29</v>
      </c>
      <c r="H17" s="59"/>
      <c r="I17" s="54"/>
      <c r="J17" s="39">
        <f>(1+I17)*J15</f>
        <v>1</v>
      </c>
      <c r="L17" s="59" t="s">
        <v>29</v>
      </c>
      <c r="M17" s="59"/>
      <c r="N17" s="54"/>
      <c r="O17" s="39">
        <f>(1+N17)*O15</f>
        <v>1</v>
      </c>
    </row>
    <row r="18" spans="2:15">
      <c r="B18" s="60"/>
      <c r="C18" s="60"/>
      <c r="D18" s="52"/>
      <c r="E18" s="44"/>
      <c r="G18" s="60"/>
      <c r="H18" s="60"/>
      <c r="I18" s="52"/>
      <c r="J18" s="44"/>
      <c r="L18" s="60"/>
      <c r="M18" s="60"/>
      <c r="N18" s="52"/>
      <c r="O18" s="44"/>
    </row>
    <row r="19" spans="2:15">
      <c r="B19" s="61" t="s">
        <v>10</v>
      </c>
      <c r="C19" s="61"/>
      <c r="D19" s="52"/>
      <c r="E19" s="44"/>
      <c r="G19" s="61" t="s">
        <v>10</v>
      </c>
      <c r="H19" s="61"/>
      <c r="I19" s="52"/>
      <c r="J19" s="44"/>
      <c r="L19" s="61" t="s">
        <v>10</v>
      </c>
      <c r="M19" s="61"/>
      <c r="N19" s="52"/>
      <c r="O19" s="44"/>
    </row>
    <row r="20" spans="2:15">
      <c r="B20" s="65" t="s">
        <v>57</v>
      </c>
      <c r="C20" s="65" t="s">
        <v>58</v>
      </c>
      <c r="D20" s="52"/>
      <c r="E20" s="44"/>
      <c r="G20" s="65" t="s">
        <v>57</v>
      </c>
      <c r="H20" s="65" t="s">
        <v>58</v>
      </c>
      <c r="I20" s="52"/>
      <c r="J20" s="44"/>
      <c r="L20" s="65" t="s">
        <v>57</v>
      </c>
      <c r="M20" s="65" t="s">
        <v>58</v>
      </c>
      <c r="N20" s="52"/>
      <c r="O20" s="44"/>
    </row>
    <row r="21" spans="2:15">
      <c r="B21" s="62" t="s">
        <v>30</v>
      </c>
      <c r="C21" s="62" t="s">
        <v>59</v>
      </c>
      <c r="D21" s="54"/>
      <c r="E21" s="44"/>
      <c r="G21" s="62" t="s">
        <v>30</v>
      </c>
      <c r="H21" s="62" t="s">
        <v>59</v>
      </c>
      <c r="I21" s="54"/>
      <c r="J21" s="44"/>
      <c r="L21" s="62" t="s">
        <v>30</v>
      </c>
      <c r="M21" s="62" t="s">
        <v>83</v>
      </c>
      <c r="N21" s="52"/>
      <c r="O21" s="44"/>
    </row>
    <row r="22" spans="2:15">
      <c r="B22" s="62" t="s">
        <v>31</v>
      </c>
      <c r="C22" s="62" t="s">
        <v>60</v>
      </c>
      <c r="D22" s="54"/>
      <c r="E22" s="44"/>
      <c r="G22" s="62" t="s">
        <v>31</v>
      </c>
      <c r="H22" s="62" t="s">
        <v>60</v>
      </c>
      <c r="I22" s="54"/>
      <c r="J22" s="44"/>
      <c r="L22" s="62" t="s">
        <v>31</v>
      </c>
      <c r="M22" s="62" t="s">
        <v>60</v>
      </c>
      <c r="N22" s="52"/>
      <c r="O22" s="44"/>
    </row>
    <row r="23" spans="2:15">
      <c r="B23" s="62" t="s">
        <v>81</v>
      </c>
      <c r="C23" s="62"/>
      <c r="D23" s="54"/>
      <c r="E23" s="44"/>
      <c r="G23" s="62" t="s">
        <v>81</v>
      </c>
      <c r="H23" s="62"/>
      <c r="I23" s="54"/>
      <c r="J23" s="44"/>
      <c r="L23" s="62" t="s">
        <v>81</v>
      </c>
      <c r="M23" s="62"/>
      <c r="N23" s="52"/>
      <c r="O23" s="44"/>
    </row>
    <row r="24" spans="2:15">
      <c r="B24" s="62" t="s">
        <v>61</v>
      </c>
      <c r="C24" s="62" t="s">
        <v>62</v>
      </c>
      <c r="D24" s="54"/>
      <c r="E24" s="44"/>
      <c r="G24" s="62" t="s">
        <v>61</v>
      </c>
      <c r="H24" s="62" t="s">
        <v>62</v>
      </c>
      <c r="I24" s="54"/>
      <c r="J24" s="44"/>
      <c r="L24" s="62" t="s">
        <v>82</v>
      </c>
      <c r="M24" s="62"/>
      <c r="N24" s="52">
        <v>0.21</v>
      </c>
      <c r="O24" s="44"/>
    </row>
    <row r="25" spans="2:15">
      <c r="B25" s="62" t="s">
        <v>63</v>
      </c>
      <c r="C25" s="62"/>
      <c r="D25" s="54"/>
      <c r="E25" s="44"/>
      <c r="G25" s="62" t="s">
        <v>63</v>
      </c>
      <c r="H25" s="62"/>
      <c r="I25" s="54"/>
      <c r="J25" s="44"/>
      <c r="L25" s="62" t="s">
        <v>61</v>
      </c>
      <c r="M25" s="62" t="s">
        <v>62</v>
      </c>
      <c r="N25" s="52"/>
      <c r="O25" s="44"/>
    </row>
    <row r="26" spans="2:15">
      <c r="B26" s="60" t="s">
        <v>37</v>
      </c>
      <c r="C26" s="60"/>
      <c r="D26" s="54"/>
      <c r="E26" s="44"/>
      <c r="G26" s="60" t="s">
        <v>37</v>
      </c>
      <c r="H26" s="60"/>
      <c r="I26" s="54"/>
      <c r="J26" s="44"/>
      <c r="L26" s="62" t="s">
        <v>63</v>
      </c>
      <c r="M26" s="62"/>
      <c r="N26" s="52"/>
      <c r="O26" s="44"/>
    </row>
    <row r="27" spans="2:15">
      <c r="B27" s="59" t="s">
        <v>32</v>
      </c>
      <c r="C27" s="59"/>
      <c r="D27" s="55">
        <f>SUM(D21:D26)</f>
        <v>0</v>
      </c>
      <c r="E27" s="39">
        <f>(1+D27)*E17</f>
        <v>1</v>
      </c>
      <c r="G27" s="59" t="s">
        <v>32</v>
      </c>
      <c r="H27" s="59"/>
      <c r="I27" s="55">
        <f>SUM(I21:I26)</f>
        <v>0</v>
      </c>
      <c r="J27" s="39">
        <f>(1+I27)*J17</f>
        <v>1</v>
      </c>
      <c r="L27" s="60" t="s">
        <v>37</v>
      </c>
      <c r="M27" s="60"/>
      <c r="N27" s="52"/>
      <c r="O27" s="44"/>
    </row>
    <row r="28" spans="2:15">
      <c r="B28" s="63"/>
      <c r="C28" s="63"/>
      <c r="D28" s="52"/>
      <c r="E28" s="44"/>
      <c r="G28" s="63"/>
      <c r="H28" s="63"/>
      <c r="I28" s="52"/>
      <c r="J28" s="44"/>
      <c r="L28" s="59" t="s">
        <v>32</v>
      </c>
      <c r="M28" s="59"/>
      <c r="N28" s="55">
        <f>SUM(N21:N27)</f>
        <v>0.21</v>
      </c>
      <c r="O28" s="39">
        <f>(1+N28)*O17</f>
        <v>1.21</v>
      </c>
    </row>
    <row r="29" spans="2:15">
      <c r="B29" s="59" t="s">
        <v>33</v>
      </c>
      <c r="C29" s="59"/>
      <c r="D29" s="52">
        <v>8.3299999999999999E-2</v>
      </c>
      <c r="E29" s="39">
        <f>(1+D29)*E27</f>
        <v>1.0832999999999999</v>
      </c>
      <c r="G29" s="59" t="s">
        <v>33</v>
      </c>
      <c r="H29" s="59"/>
      <c r="I29" s="52">
        <v>8.3299999999999999E-2</v>
      </c>
      <c r="J29" s="39">
        <f>(1+I29)*J27</f>
        <v>1.0832999999999999</v>
      </c>
      <c r="L29" s="63"/>
      <c r="M29" s="63"/>
      <c r="N29" s="52"/>
      <c r="O29" s="44"/>
    </row>
    <row r="30" spans="2:15">
      <c r="B30" s="63"/>
      <c r="C30" s="63"/>
      <c r="D30" s="52"/>
      <c r="E30" s="44"/>
      <c r="G30" s="63"/>
      <c r="H30" s="63"/>
      <c r="I30" s="52"/>
      <c r="J30" s="44"/>
      <c r="L30" s="63"/>
      <c r="M30" s="63"/>
      <c r="N30" s="52"/>
      <c r="O30" s="44"/>
    </row>
    <row r="31" spans="2:15">
      <c r="B31" s="64" t="s">
        <v>34</v>
      </c>
      <c r="C31" s="64"/>
      <c r="D31" s="52"/>
      <c r="E31" s="44"/>
      <c r="G31" s="64" t="s">
        <v>34</v>
      </c>
      <c r="H31" s="64"/>
      <c r="I31" s="52"/>
      <c r="J31" s="44"/>
      <c r="L31" s="64" t="s">
        <v>34</v>
      </c>
      <c r="M31" s="64"/>
      <c r="N31" s="52"/>
      <c r="O31" s="44"/>
    </row>
    <row r="32" spans="2:15">
      <c r="B32" s="62" t="s">
        <v>64</v>
      </c>
      <c r="C32" s="62"/>
      <c r="D32" s="56"/>
      <c r="E32" s="44"/>
      <c r="G32" s="62" t="s">
        <v>64</v>
      </c>
      <c r="H32" s="62"/>
      <c r="I32" s="56"/>
      <c r="J32" s="44"/>
      <c r="L32" s="62" t="s">
        <v>64</v>
      </c>
      <c r="M32" s="62"/>
      <c r="N32" s="56"/>
      <c r="O32" s="44"/>
    </row>
    <row r="33" spans="2:15">
      <c r="B33" s="60" t="s">
        <v>65</v>
      </c>
      <c r="C33" s="60"/>
      <c r="D33" s="47"/>
      <c r="E33" s="44"/>
      <c r="G33" s="60" t="s">
        <v>65</v>
      </c>
      <c r="H33" s="60"/>
      <c r="I33" s="47"/>
      <c r="J33" s="44"/>
      <c r="L33" s="60" t="s">
        <v>65</v>
      </c>
      <c r="M33" s="60"/>
      <c r="N33" s="47"/>
      <c r="O33" s="44"/>
    </row>
    <row r="34" spans="2:15">
      <c r="B34" s="62" t="s">
        <v>66</v>
      </c>
      <c r="C34" s="62"/>
      <c r="D34" s="56"/>
      <c r="E34" s="44"/>
      <c r="G34" s="62" t="s">
        <v>66</v>
      </c>
      <c r="H34" s="62"/>
      <c r="I34" s="56"/>
      <c r="J34" s="44"/>
      <c r="L34" s="62" t="s">
        <v>66</v>
      </c>
      <c r="M34" s="62"/>
      <c r="N34" s="56"/>
      <c r="O34" s="44"/>
    </row>
    <row r="35" spans="2:15">
      <c r="B35" s="62" t="s">
        <v>87</v>
      </c>
      <c r="C35" s="62"/>
      <c r="D35" s="56">
        <v>2E-3</v>
      </c>
      <c r="E35" s="44"/>
      <c r="G35" s="62" t="s">
        <v>87</v>
      </c>
      <c r="H35" s="62"/>
      <c r="I35" s="56">
        <v>2E-3</v>
      </c>
      <c r="J35" s="44"/>
      <c r="L35" s="62" t="s">
        <v>87</v>
      </c>
      <c r="M35" s="62"/>
      <c r="N35" s="56">
        <v>2E-3</v>
      </c>
      <c r="O35" s="44"/>
    </row>
    <row r="36" spans="2:15">
      <c r="B36" s="60" t="s">
        <v>67</v>
      </c>
      <c r="C36" s="60"/>
      <c r="D36" s="54"/>
      <c r="E36" s="44"/>
      <c r="G36" s="60" t="s">
        <v>67</v>
      </c>
      <c r="H36" s="60"/>
      <c r="I36" s="54"/>
      <c r="J36" s="44"/>
      <c r="L36" s="60" t="s">
        <v>67</v>
      </c>
      <c r="M36" s="60"/>
      <c r="N36" s="54"/>
      <c r="O36" s="44"/>
    </row>
    <row r="37" spans="2:15">
      <c r="B37" s="60" t="s">
        <v>68</v>
      </c>
      <c r="C37" s="60"/>
      <c r="D37" s="47"/>
      <c r="E37" s="44"/>
      <c r="G37" s="60" t="s">
        <v>68</v>
      </c>
      <c r="H37" s="60"/>
      <c r="I37" s="47"/>
      <c r="J37" s="44"/>
      <c r="L37" s="60" t="s">
        <v>68</v>
      </c>
      <c r="M37" s="60"/>
      <c r="N37" s="47"/>
      <c r="O37" s="44"/>
    </row>
    <row r="38" spans="2:15" ht="25.5">
      <c r="B38" s="66" t="s">
        <v>69</v>
      </c>
      <c r="C38" s="65"/>
      <c r="D38" s="47"/>
      <c r="E38" s="44"/>
      <c r="G38" s="66" t="s">
        <v>69</v>
      </c>
      <c r="H38" s="65"/>
      <c r="I38" s="47"/>
      <c r="J38" s="44"/>
      <c r="L38" s="66" t="s">
        <v>69</v>
      </c>
      <c r="M38" s="65"/>
      <c r="N38" s="47"/>
      <c r="O38" s="44"/>
    </row>
    <row r="39" spans="2:15">
      <c r="B39" s="65" t="s">
        <v>70</v>
      </c>
      <c r="C39" s="65"/>
      <c r="D39" s="47"/>
      <c r="E39" s="44"/>
      <c r="G39" s="65" t="s">
        <v>70</v>
      </c>
      <c r="H39" s="65"/>
      <c r="I39" s="47"/>
      <c r="J39" s="44"/>
      <c r="L39" s="65" t="s">
        <v>70</v>
      </c>
      <c r="M39" s="65"/>
      <c r="N39" s="47"/>
      <c r="O39" s="44"/>
    </row>
    <row r="40" spans="2:15">
      <c r="B40" s="66" t="s">
        <v>35</v>
      </c>
      <c r="C40" s="66"/>
      <c r="D40" s="47"/>
      <c r="E40" s="44"/>
      <c r="G40" s="66" t="s">
        <v>35</v>
      </c>
      <c r="H40" s="66"/>
      <c r="I40" s="47"/>
      <c r="J40" s="44"/>
      <c r="L40" s="66" t="s">
        <v>35</v>
      </c>
      <c r="M40" s="66"/>
      <c r="N40" s="47"/>
      <c r="O40" s="44"/>
    </row>
    <row r="41" spans="2:15">
      <c r="B41" s="66" t="s">
        <v>71</v>
      </c>
      <c r="C41" s="66"/>
      <c r="D41" s="47"/>
      <c r="E41" s="44"/>
      <c r="G41" s="66" t="s">
        <v>71</v>
      </c>
      <c r="H41" s="66"/>
      <c r="I41" s="47"/>
      <c r="J41" s="44"/>
      <c r="L41" s="66" t="s">
        <v>71</v>
      </c>
      <c r="M41" s="66"/>
      <c r="N41" s="47"/>
      <c r="O41" s="44"/>
    </row>
    <row r="42" spans="2:15">
      <c r="B42" s="66" t="s">
        <v>88</v>
      </c>
      <c r="C42" s="66"/>
      <c r="D42" s="47">
        <v>1.2E-2</v>
      </c>
      <c r="E42" s="44"/>
      <c r="G42" s="66"/>
      <c r="H42" s="66"/>
      <c r="I42" s="45"/>
      <c r="J42" s="44"/>
      <c r="L42" s="66"/>
      <c r="M42" s="66"/>
      <c r="N42" s="45"/>
      <c r="O42" s="44"/>
    </row>
    <row r="43" spans="2:15">
      <c r="B43" s="64" t="s">
        <v>36</v>
      </c>
      <c r="C43" s="64"/>
      <c r="D43" s="48">
        <f>SUM(D32:D42)</f>
        <v>1.4E-2</v>
      </c>
      <c r="E43" s="39">
        <f>(1+D43)*E29</f>
        <v>1.0984661999999998</v>
      </c>
      <c r="G43" s="64" t="s">
        <v>36</v>
      </c>
      <c r="H43" s="64"/>
      <c r="I43" s="48">
        <f>SUM(I32:I41)</f>
        <v>2E-3</v>
      </c>
      <c r="J43" s="39">
        <f>(1+I43)*J29</f>
        <v>1.0854665999999999</v>
      </c>
      <c r="L43" s="64" t="s">
        <v>36</v>
      </c>
      <c r="M43" s="64"/>
      <c r="N43" s="48">
        <f>SUM(N32:N41)</f>
        <v>2E-3</v>
      </c>
      <c r="O43" s="39">
        <f>(1+N43)*O28</f>
        <v>1.2124200000000001</v>
      </c>
    </row>
    <row r="44" spans="2:15">
      <c r="B44" s="64"/>
      <c r="C44" s="64"/>
      <c r="D44" s="45"/>
      <c r="E44" s="46"/>
      <c r="G44" s="64"/>
      <c r="H44" s="64"/>
      <c r="I44" s="45"/>
      <c r="J44" s="46"/>
      <c r="L44" s="64"/>
      <c r="M44" s="64"/>
      <c r="N44" s="45"/>
      <c r="O44" s="46"/>
    </row>
    <row r="45" spans="2:15">
      <c r="B45" s="64" t="s">
        <v>72</v>
      </c>
      <c r="C45" s="64"/>
      <c r="D45" s="45"/>
      <c r="E45" s="46"/>
      <c r="G45" s="64" t="s">
        <v>72</v>
      </c>
      <c r="H45" s="64"/>
      <c r="I45" s="45"/>
      <c r="J45" s="46"/>
      <c r="L45" s="64" t="s">
        <v>72</v>
      </c>
      <c r="M45" s="64"/>
      <c r="N45" s="45"/>
      <c r="O45" s="46"/>
    </row>
    <row r="46" spans="2:15">
      <c r="B46" s="93"/>
      <c r="C46" s="62"/>
      <c r="D46" s="47"/>
      <c r="E46" s="46"/>
      <c r="G46" s="93"/>
      <c r="H46" s="62"/>
      <c r="I46" s="47"/>
      <c r="J46" s="46"/>
      <c r="L46" s="93"/>
      <c r="M46" s="62"/>
      <c r="N46" s="47"/>
      <c r="O46" s="46"/>
    </row>
    <row r="47" spans="2:15">
      <c r="B47" s="93"/>
      <c r="C47" s="62"/>
      <c r="D47" s="47"/>
      <c r="E47" s="46"/>
      <c r="G47" s="93"/>
      <c r="H47" s="62"/>
      <c r="I47" s="47"/>
      <c r="J47" s="46"/>
      <c r="L47" s="93"/>
      <c r="M47" s="62"/>
      <c r="N47" s="47"/>
      <c r="O47" s="46"/>
    </row>
    <row r="48" spans="2:15">
      <c r="B48" s="64" t="s">
        <v>73</v>
      </c>
      <c r="C48" s="64"/>
      <c r="D48" s="48">
        <f>SUM(D46:D47)</f>
        <v>0</v>
      </c>
      <c r="E48" s="49">
        <f>(1+D48)*E43</f>
        <v>1.0984661999999998</v>
      </c>
      <c r="G48" s="64" t="s">
        <v>73</v>
      </c>
      <c r="H48" s="64"/>
      <c r="I48" s="48">
        <f>SUM(I46:I47)</f>
        <v>0</v>
      </c>
      <c r="J48" s="49">
        <f>(1+I48)*J43</f>
        <v>1.0854665999999999</v>
      </c>
      <c r="L48" s="64" t="s">
        <v>73</v>
      </c>
      <c r="M48" s="64"/>
      <c r="N48" s="48">
        <f>SUM(N46:N47)</f>
        <v>0</v>
      </c>
      <c r="O48" s="49">
        <f>(1+N48)*O43</f>
        <v>1.2124200000000001</v>
      </c>
    </row>
    <row r="49" spans="2:15">
      <c r="B49" s="64"/>
      <c r="C49" s="64"/>
      <c r="D49" s="45"/>
      <c r="E49" s="46"/>
      <c r="G49" s="64"/>
      <c r="H49" s="64"/>
      <c r="I49" s="45"/>
      <c r="J49" s="46"/>
      <c r="L49" s="64"/>
      <c r="M49" s="64"/>
      <c r="N49" s="45"/>
      <c r="O49" s="46"/>
    </row>
    <row r="50" spans="2:15" ht="13.5" thickBot="1">
      <c r="B50" s="64" t="s">
        <v>38</v>
      </c>
      <c r="C50" s="64"/>
      <c r="D50" s="45"/>
      <c r="E50" s="49">
        <f>E48</f>
        <v>1.0984661999999998</v>
      </c>
      <c r="G50" s="64" t="s">
        <v>38</v>
      </c>
      <c r="H50" s="64"/>
      <c r="I50" s="45"/>
      <c r="J50" s="49">
        <f>J48</f>
        <v>1.0854665999999999</v>
      </c>
      <c r="L50" s="64" t="s">
        <v>38</v>
      </c>
      <c r="M50" s="64"/>
      <c r="N50" s="45"/>
      <c r="O50" s="49">
        <f>O48</f>
        <v>1.2124200000000001</v>
      </c>
    </row>
    <row r="51" spans="2:15" ht="13.5" thickBot="1">
      <c r="B51" s="59" t="s">
        <v>8</v>
      </c>
      <c r="C51" s="92"/>
      <c r="D51" s="57"/>
      <c r="E51" s="58">
        <f>E50</f>
        <v>1.0984661999999998</v>
      </c>
      <c r="G51" s="59" t="s">
        <v>84</v>
      </c>
      <c r="H51" s="92"/>
      <c r="I51" s="57"/>
      <c r="J51" s="58">
        <f>J50</f>
        <v>1.0854665999999999</v>
      </c>
      <c r="L51" s="59" t="s">
        <v>85</v>
      </c>
      <c r="M51" s="92"/>
      <c r="N51" s="57"/>
      <c r="O51" s="58">
        <f>O50</f>
        <v>1.2124200000000001</v>
      </c>
    </row>
    <row r="53" spans="2:15">
      <c r="B53" s="94" t="s">
        <v>77</v>
      </c>
    </row>
    <row r="54" spans="2:15">
      <c r="B54" s="42" t="s">
        <v>79</v>
      </c>
    </row>
    <row r="55" spans="2:15">
      <c r="B55" s="42" t="s">
        <v>78</v>
      </c>
    </row>
  </sheetData>
  <mergeCells count="3">
    <mergeCell ref="B13:E13"/>
    <mergeCell ref="G13:J13"/>
    <mergeCell ref="L13:O13"/>
  </mergeCells>
  <dataValidations count="1">
    <dataValidation type="list" allowBlank="1" showInputMessage="1" showErrorMessage="1" sqref="D10:D11" xr:uid="{BB542A89-A6B7-42B5-8ABF-13E26A711AFC}">
      <formula1>"Ja, Nee"</formula1>
    </dataValidation>
  </dataValidations>
  <pageMargins left="0.7" right="0.7" top="0.75" bottom="0.75" header="0.3" footer="0.3"/>
  <pageSetup paperSize="9" orientation="portrait" r:id="rId1"/>
  <ignoredErrors>
    <ignoredError sqref="C24 C20:C22 M20:M22 H20:H22 H24 M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9"/>
  <sheetViews>
    <sheetView showGridLines="0" workbookViewId="0">
      <selection activeCell="B2" sqref="B2"/>
    </sheetView>
  </sheetViews>
  <sheetFormatPr defaultRowHeight="18"/>
  <cols>
    <col min="1" max="1" width="4" style="2" customWidth="1"/>
    <col min="2" max="2" width="29.140625" style="2" customWidth="1"/>
    <col min="3" max="3" width="22.140625" style="2" customWidth="1"/>
    <col min="4" max="4" width="12.85546875" style="2" customWidth="1"/>
    <col min="5" max="5" width="14.28515625" style="2" customWidth="1"/>
    <col min="6" max="6" width="10.42578125" style="2" bestFit="1" customWidth="1"/>
    <col min="7" max="16384" width="9.140625" style="2"/>
  </cols>
  <sheetData>
    <row r="1" spans="2:9" s="5" customFormat="1">
      <c r="B1" s="70" t="s">
        <v>46</v>
      </c>
      <c r="C1" s="17"/>
      <c r="D1" s="17"/>
    </row>
    <row r="2" spans="2:9" s="5" customFormat="1" ht="12.75">
      <c r="B2" s="19" t="s">
        <v>86</v>
      </c>
      <c r="C2" s="17"/>
      <c r="D2" s="17"/>
    </row>
    <row r="3" spans="2:9" s="5" customFormat="1">
      <c r="B3" s="16"/>
      <c r="C3" s="17"/>
      <c r="D3" s="17"/>
    </row>
    <row r="4" spans="2:9" s="5" customFormat="1" ht="12.75">
      <c r="B4" s="19" t="s">
        <v>26</v>
      </c>
      <c r="C4" s="18" t="s">
        <v>47</v>
      </c>
      <c r="D4" s="17"/>
    </row>
    <row r="5" spans="2:9" s="5" customFormat="1" ht="12.75">
      <c r="B5" s="19" t="s">
        <v>25</v>
      </c>
      <c r="C5" s="18" t="str">
        <f>Voorblad!C5</f>
        <v>2.0</v>
      </c>
      <c r="D5" s="17"/>
    </row>
    <row r="6" spans="2:9" s="5" customFormat="1" ht="12.75">
      <c r="B6" s="19" t="s">
        <v>7</v>
      </c>
      <c r="C6" s="30" t="str">
        <f>Voorblad!C6</f>
        <v>26 augustus 2022</v>
      </c>
      <c r="D6" s="17"/>
    </row>
    <row r="7" spans="2:9">
      <c r="B7" s="3"/>
      <c r="C7" s="1"/>
      <c r="D7" s="1"/>
      <c r="E7" s="1"/>
      <c r="F7" s="1"/>
    </row>
    <row r="8" spans="2:9">
      <c r="B8" s="99" t="s">
        <v>19</v>
      </c>
      <c r="C8" s="100" t="s">
        <v>11</v>
      </c>
      <c r="D8" s="101" t="s">
        <v>12</v>
      </c>
      <c r="E8" s="102" t="s">
        <v>13</v>
      </c>
      <c r="F8" s="4"/>
      <c r="G8" s="5"/>
      <c r="H8" s="5"/>
    </row>
    <row r="9" spans="2:9">
      <c r="B9" s="6" t="s">
        <v>20</v>
      </c>
      <c r="C9" s="7"/>
      <c r="D9" s="8">
        <v>2</v>
      </c>
      <c r="E9" s="8">
        <v>6</v>
      </c>
      <c r="F9" s="29" t="str">
        <f>IF(C9="","",IF(OR(C9&lt;D9,C9&gt;E9),"LET OP! HET BEDRAG VALT BUITEN DE BANDBREEDTE",""))</f>
        <v/>
      </c>
      <c r="G9" s="5"/>
      <c r="H9" s="5"/>
    </row>
    <row r="10" spans="2:9">
      <c r="B10" s="6" t="s">
        <v>21</v>
      </c>
      <c r="C10" s="7"/>
      <c r="D10" s="8">
        <v>2</v>
      </c>
      <c r="E10" s="8">
        <v>6</v>
      </c>
      <c r="F10" s="29" t="str">
        <f t="shared" ref="F10:F12" si="0">IF(C10="","",IF(OR(C10&lt;D10,C10&gt;E10),"LET OP! HET BEDRAG VALT BUITEN DE BANDBREEDTE",""))</f>
        <v/>
      </c>
      <c r="G10" s="5"/>
      <c r="H10" s="5"/>
    </row>
    <row r="11" spans="2:9">
      <c r="B11" s="6" t="s">
        <v>17</v>
      </c>
      <c r="C11" s="7"/>
      <c r="D11" s="8">
        <v>2</v>
      </c>
      <c r="E11" s="8">
        <v>6</v>
      </c>
      <c r="F11" s="29" t="str">
        <f t="shared" si="0"/>
        <v/>
      </c>
      <c r="G11" s="5"/>
      <c r="H11" s="5"/>
    </row>
    <row r="12" spans="2:9">
      <c r="B12" s="6" t="s">
        <v>18</v>
      </c>
      <c r="C12" s="7"/>
      <c r="D12" s="9">
        <v>1</v>
      </c>
      <c r="E12" s="8">
        <v>3</v>
      </c>
      <c r="F12" s="29" t="str">
        <f t="shared" si="0"/>
        <v/>
      </c>
      <c r="G12" s="10"/>
      <c r="H12" s="10"/>
      <c r="I12" s="11"/>
    </row>
    <row r="13" spans="2:9">
      <c r="B13" s="12"/>
      <c r="C13" s="12"/>
      <c r="D13" s="12"/>
      <c r="E13" s="12"/>
      <c r="F13" s="12"/>
      <c r="G13" s="5"/>
      <c r="H13" s="5"/>
    </row>
    <row r="14" spans="2:9">
      <c r="B14" s="13" t="s">
        <v>22</v>
      </c>
      <c r="C14" s="12"/>
      <c r="D14" s="12"/>
      <c r="E14" s="12"/>
      <c r="F14" s="12"/>
      <c r="G14" s="5"/>
      <c r="H14" s="5"/>
    </row>
    <row r="15" spans="2:9">
      <c r="B15" s="13" t="s">
        <v>23</v>
      </c>
      <c r="C15" s="12"/>
      <c r="D15" s="12"/>
      <c r="E15" s="12"/>
      <c r="F15" s="12"/>
      <c r="G15" s="5"/>
      <c r="H15" s="5"/>
    </row>
    <row r="16" spans="2:9">
      <c r="B16" s="13" t="s">
        <v>24</v>
      </c>
      <c r="C16" s="12"/>
      <c r="D16" s="12"/>
      <c r="E16" s="12"/>
      <c r="F16" s="12"/>
      <c r="G16" s="5"/>
      <c r="H16" s="5"/>
    </row>
    <row r="17" spans="2:8" s="15" customFormat="1" ht="18" customHeight="1">
      <c r="B17" s="14"/>
      <c r="C17" s="14"/>
      <c r="D17" s="14"/>
      <c r="E17" s="14"/>
      <c r="F17" s="14"/>
      <c r="G17" s="14"/>
      <c r="H17" s="14"/>
    </row>
    <row r="18" spans="2:8">
      <c r="B18" s="5"/>
      <c r="C18" s="5"/>
      <c r="D18" s="5"/>
      <c r="E18" s="5"/>
      <c r="F18" s="5"/>
      <c r="G18" s="5"/>
      <c r="H18" s="5"/>
    </row>
    <row r="19" spans="2:8">
      <c r="B19" s="5"/>
      <c r="C19" s="5"/>
      <c r="D19" s="5"/>
      <c r="E19" s="5"/>
      <c r="F19" s="5"/>
      <c r="G19" s="5"/>
      <c r="H19" s="5"/>
    </row>
  </sheetData>
  <conditionalFormatting sqref="C9:C11">
    <cfRule type="expression" dxfId="7" priority="5">
      <formula>C9=""</formula>
    </cfRule>
    <cfRule type="expression" dxfId="6" priority="6">
      <formula>C9&gt;$E$9</formula>
    </cfRule>
    <cfRule type="expression" dxfId="5" priority="7">
      <formula>C9&lt;$D$9</formula>
    </cfRule>
    <cfRule type="cellIs" dxfId="4" priority="8" stopIfTrue="1" operator="between">
      <formula>$D$9</formula>
      <formula>$E$9</formula>
    </cfRule>
  </conditionalFormatting>
  <conditionalFormatting sqref="C12">
    <cfRule type="expression" dxfId="3" priority="1">
      <formula>$C$12=""</formula>
    </cfRule>
    <cfRule type="expression" dxfId="2" priority="2">
      <formula>$C$12&gt;$E$12</formula>
    </cfRule>
    <cfRule type="expression" dxfId="1" priority="3">
      <formula>$C$12&lt;$D$12</formula>
    </cfRule>
    <cfRule type="cellIs" dxfId="0" priority="4" operator="between">
      <formula>$D$12</formula>
      <formula>$E$12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"/>
  <sheetViews>
    <sheetView showGridLines="0" workbookViewId="0">
      <selection activeCell="D31" sqref="D31"/>
    </sheetView>
  </sheetViews>
  <sheetFormatPr defaultRowHeight="12.75"/>
  <cols>
    <col min="1" max="1" width="3.5703125" style="5" customWidth="1"/>
    <col min="2" max="2" width="38.85546875" style="5" customWidth="1"/>
    <col min="3" max="3" width="13.7109375" style="17" customWidth="1"/>
    <col min="4" max="4" width="16" style="31" customWidth="1"/>
    <col min="5" max="5" width="20.28515625" style="17" customWidth="1"/>
    <col min="6" max="6" width="13.140625" style="71" customWidth="1"/>
    <col min="7" max="7" width="15" style="5" customWidth="1"/>
    <col min="8" max="8" width="20.28515625" style="5" customWidth="1"/>
    <col min="9" max="9" width="21.42578125" style="5" customWidth="1"/>
    <col min="10" max="10" width="9.140625" style="5"/>
    <col min="11" max="11" width="11.85546875" style="5" bestFit="1" customWidth="1"/>
    <col min="12" max="12" width="12.85546875" style="5" bestFit="1" customWidth="1"/>
    <col min="13" max="16384" width="9.140625" style="5"/>
  </cols>
  <sheetData>
    <row r="1" spans="2:12" ht="18">
      <c r="B1" s="70" t="s">
        <v>46</v>
      </c>
    </row>
    <row r="2" spans="2:12">
      <c r="B2" s="19" t="s">
        <v>86</v>
      </c>
    </row>
    <row r="3" spans="2:12" ht="18">
      <c r="B3" s="16"/>
    </row>
    <row r="4" spans="2:12">
      <c r="B4" s="19" t="s">
        <v>26</v>
      </c>
      <c r="C4" s="18" t="s">
        <v>80</v>
      </c>
      <c r="D4" s="32"/>
    </row>
    <row r="5" spans="2:12">
      <c r="B5" s="19" t="s">
        <v>25</v>
      </c>
      <c r="C5" s="18" t="str">
        <f>Voorblad!C5</f>
        <v>2.0</v>
      </c>
      <c r="D5" s="32"/>
    </row>
    <row r="6" spans="2:12">
      <c r="B6" s="19" t="s">
        <v>7</v>
      </c>
      <c r="C6" s="30" t="str">
        <f>Voorblad!C6</f>
        <v>26 augustus 2022</v>
      </c>
      <c r="D6" s="33"/>
    </row>
    <row r="7" spans="2:12">
      <c r="J7" s="20"/>
      <c r="K7" s="20"/>
      <c r="L7" s="20"/>
    </row>
    <row r="8" spans="2:12" s="78" customFormat="1" ht="35.25" customHeight="1">
      <c r="B8" s="73" t="s">
        <v>14</v>
      </c>
      <c r="C8" s="73" t="s">
        <v>0</v>
      </c>
      <c r="D8" s="73" t="s">
        <v>1</v>
      </c>
      <c r="E8" s="73" t="s">
        <v>43</v>
      </c>
      <c r="F8" s="74" t="s">
        <v>45</v>
      </c>
      <c r="G8" s="75" t="s">
        <v>42</v>
      </c>
      <c r="H8" s="73" t="s">
        <v>51</v>
      </c>
      <c r="I8" s="76"/>
      <c r="J8" s="76"/>
      <c r="K8" s="77"/>
      <c r="L8" s="77"/>
    </row>
    <row r="9" spans="2:12">
      <c r="B9" s="21" t="s">
        <v>15</v>
      </c>
      <c r="C9" s="21">
        <v>17</v>
      </c>
      <c r="D9" s="22">
        <f>Loonkostenkactoren!$E$51</f>
        <v>1.0984661999999998</v>
      </c>
      <c r="E9" s="23">
        <f>'Nominale bureaumarge'!$C$9</f>
        <v>0</v>
      </c>
      <c r="F9" s="72">
        <v>16000</v>
      </c>
      <c r="G9" s="28">
        <f>(C9*D9)+E9</f>
        <v>18.673925399999998</v>
      </c>
      <c r="H9" s="28">
        <f>(F9*C9*D9)+F9*E9</f>
        <v>298782.80639999994</v>
      </c>
      <c r="I9" s="34"/>
      <c r="J9" s="20"/>
    </row>
    <row r="10" spans="2:12">
      <c r="B10" s="21" t="s">
        <v>16</v>
      </c>
      <c r="C10" s="21">
        <v>17</v>
      </c>
      <c r="D10" s="22">
        <f>Loonkostenkactoren!$E$51</f>
        <v>1.0984661999999998</v>
      </c>
      <c r="E10" s="23">
        <f>'Nominale bureaumarge'!$C$10</f>
        <v>0</v>
      </c>
      <c r="F10" s="72">
        <v>1250</v>
      </c>
      <c r="G10" s="28">
        <f t="shared" ref="G10:G12" si="0">(C10*D10)+E10</f>
        <v>18.673925399999998</v>
      </c>
      <c r="H10" s="28">
        <f t="shared" ref="H10:H12" si="1">(F10*C10*D10)+F10*E10</f>
        <v>23342.406749999998</v>
      </c>
      <c r="I10" s="34"/>
      <c r="J10" s="20"/>
    </row>
    <row r="11" spans="2:12">
      <c r="B11" s="21" t="s">
        <v>17</v>
      </c>
      <c r="C11" s="21">
        <v>19.350000000000001</v>
      </c>
      <c r="D11" s="22">
        <f>Loonkostenkactoren!$J$51</f>
        <v>1.0854665999999999</v>
      </c>
      <c r="E11" s="23">
        <f>'Nominale bureaumarge'!$C$11</f>
        <v>0</v>
      </c>
      <c r="F11" s="72">
        <v>5600</v>
      </c>
      <c r="G11" s="28">
        <f t="shared" si="0"/>
        <v>21.003778709999999</v>
      </c>
      <c r="H11" s="28">
        <f t="shared" si="1"/>
        <v>117621.160776</v>
      </c>
      <c r="I11" s="34"/>
      <c r="J11" s="20"/>
    </row>
    <row r="12" spans="2:12" ht="13.5" thickBot="1">
      <c r="B12" s="21" t="s">
        <v>18</v>
      </c>
      <c r="C12" s="21">
        <v>17</v>
      </c>
      <c r="D12" s="22">
        <f>Loonkostenkactoren!$O$51</f>
        <v>1.2124200000000001</v>
      </c>
      <c r="E12" s="23">
        <f>'Nominale bureaumarge'!$C$12</f>
        <v>0</v>
      </c>
      <c r="F12" s="72">
        <v>500</v>
      </c>
      <c r="G12" s="28">
        <f t="shared" si="0"/>
        <v>20.611140000000002</v>
      </c>
      <c r="H12" s="83">
        <f t="shared" si="1"/>
        <v>10305.57</v>
      </c>
      <c r="I12" s="34"/>
    </row>
    <row r="13" spans="2:12" ht="22.5" customHeight="1" thickBot="1">
      <c r="B13" s="85" t="s">
        <v>44</v>
      </c>
      <c r="C13" s="20"/>
      <c r="D13" s="79"/>
      <c r="E13" s="80"/>
      <c r="F13" s="81"/>
      <c r="G13" s="82"/>
      <c r="H13" s="84">
        <f>SUM(H9:H12)</f>
        <v>450051.94392599998</v>
      </c>
      <c r="I13" s="34" t="s">
        <v>52</v>
      </c>
    </row>
    <row r="14" spans="2:12">
      <c r="G14" s="19"/>
      <c r="H14" s="24"/>
    </row>
    <row r="15" spans="2:12">
      <c r="B15" s="91" t="s">
        <v>53</v>
      </c>
    </row>
    <row r="16" spans="2:12">
      <c r="B16" s="19"/>
    </row>
    <row r="17" spans="3:5">
      <c r="C17" s="5"/>
      <c r="D17" s="35"/>
      <c r="E17" s="5"/>
    </row>
  </sheetData>
  <sheetProtection formatRows="0"/>
  <phoneticPr fontId="5" type="noConversion"/>
  <pageMargins left="0.7" right="0.7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9557A2504654A91601731C29390EA" ma:contentTypeVersion="11" ma:contentTypeDescription="Een nieuw document maken." ma:contentTypeScope="" ma:versionID="028f8a8aab90321408d44223ef8e87ec">
  <xsd:schema xmlns:xsd="http://www.w3.org/2001/XMLSchema" xmlns:xs="http://www.w3.org/2001/XMLSchema" xmlns:p="http://schemas.microsoft.com/office/2006/metadata/properties" xmlns:ns3="2bb242bf-eb29-4574-bde7-f4a75aff309c" xmlns:ns4="baf42a36-c75c-484b-9cd0-55eeb5a9ae55" targetNamespace="http://schemas.microsoft.com/office/2006/metadata/properties" ma:root="true" ma:fieldsID="04b1fcff22d7cb8b0fb20496ff23aa9e" ns3:_="" ns4:_="">
    <xsd:import namespace="2bb242bf-eb29-4574-bde7-f4a75aff309c"/>
    <xsd:import namespace="baf42a36-c75c-484b-9cd0-55eeb5a9ae5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242bf-eb29-4574-bde7-f4a75aff3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2a36-c75c-484b-9cd0-55eeb5a9a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3AD75F-416A-498D-9042-3FEC2CF3A7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0D5103-39BF-4D26-8EC0-2D4B30544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b242bf-eb29-4574-bde7-f4a75aff309c"/>
    <ds:schemaRef ds:uri="baf42a36-c75c-484b-9cd0-55eeb5a9ae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6B2F7C-7B2D-4CE0-B959-AD154E70AB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Loonkostenkactoren</vt:lpstr>
      <vt:lpstr>Nominale bureaumarge</vt:lpstr>
      <vt:lpstr>Totaalblad voor Inschrijving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Arends, Johan</cp:lastModifiedBy>
  <cp:revision/>
  <dcterms:created xsi:type="dcterms:W3CDTF">2017-12-11T14:53:18Z</dcterms:created>
  <dcterms:modified xsi:type="dcterms:W3CDTF">2022-08-26T06:43:15Z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0x0101004F89557A2504654A91601731C29390EA</vt:lpwstr>
  </property>
</Properties>
</file>