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hoofdstad-my.sharepoint.com/personal/z_yilmaz_amsterdam_nl/Documents/Mijn documenten/02. Persoonlijk/LES/"/>
    </mc:Choice>
  </mc:AlternateContent>
  <xr:revisionPtr revIDLastSave="4" documentId="8_{35316AD8-0403-4A41-B927-B2C9A2DE4E7B}" xr6:coauthVersionLast="47" xr6:coauthVersionMax="47" xr10:uidLastSave="{AD07CA5F-13FA-4F57-B672-F70B14AAAA28}"/>
  <bookViews>
    <workbookView xWindow="-108" yWindow="-108" windowWidth="23256" windowHeight="12576" firstSheet="2" activeTab="5" xr2:uid="{6EABB82C-6522-43CC-A6DA-0C33221581F8}"/>
  </bookViews>
  <sheets>
    <sheet name="Toelichting tabbladen" sheetId="10" r:id="rId1"/>
    <sheet name="1.Instructie invullen prijsblad" sheetId="2" r:id="rId2"/>
    <sheet name="2. Afnames materialen" sheetId="4" r:id="rId3"/>
    <sheet name="3. Specificaties" sheetId="5" r:id="rId4"/>
    <sheet name="4a. Prijzenblad Concessie " sheetId="8" r:id="rId5"/>
    <sheet name="4b. Prijzenblad ROK" sheetId="6" r:id="rId6"/>
    <sheet name="5. Onderbouwing"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 i="6" l="1"/>
  <c r="F18" i="6"/>
  <c r="F19" i="6"/>
  <c r="F20" i="6"/>
  <c r="F21" i="6"/>
  <c r="F22" i="6"/>
  <c r="F23" i="6"/>
  <c r="F24" i="6"/>
  <c r="G24" i="6" s="1"/>
  <c r="H24" i="6" s="1"/>
  <c r="I24" i="6" s="1"/>
  <c r="F25" i="6"/>
  <c r="G25" i="6" s="1"/>
  <c r="H25" i="6" s="1"/>
  <c r="I25" i="6" s="1"/>
  <c r="F26" i="6"/>
  <c r="F27" i="6"/>
  <c r="F28" i="6"/>
  <c r="F29" i="6"/>
  <c r="F30" i="6"/>
  <c r="F31" i="6"/>
  <c r="F32" i="6"/>
  <c r="G32" i="6" s="1"/>
  <c r="H32" i="6" s="1"/>
  <c r="I32" i="6" s="1"/>
  <c r="F33" i="6"/>
  <c r="G33" i="6" s="1"/>
  <c r="H33" i="6" s="1"/>
  <c r="I33" i="6" s="1"/>
  <c r="F34" i="6"/>
  <c r="F35" i="6"/>
  <c r="F36" i="6"/>
  <c r="F37" i="6"/>
  <c r="F38" i="6"/>
  <c r="F39" i="6"/>
  <c r="F40" i="6"/>
  <c r="G40" i="6" s="1"/>
  <c r="H40" i="6" s="1"/>
  <c r="I40" i="6" s="1"/>
  <c r="F41" i="6"/>
  <c r="G41" i="6" s="1"/>
  <c r="H41" i="6" s="1"/>
  <c r="I41" i="6" s="1"/>
  <c r="F42" i="6"/>
  <c r="F43" i="6"/>
  <c r="F44" i="6"/>
  <c r="F45" i="6"/>
  <c r="F46" i="6"/>
  <c r="F47" i="6"/>
  <c r="F48" i="6"/>
  <c r="G48" i="6" s="1"/>
  <c r="H48" i="6" s="1"/>
  <c r="I48" i="6" s="1"/>
  <c r="F49" i="6"/>
  <c r="G49" i="6" s="1"/>
  <c r="H49" i="6" s="1"/>
  <c r="I49" i="6" s="1"/>
  <c r="F50" i="6"/>
  <c r="F51" i="6"/>
  <c r="F52" i="6"/>
  <c r="F53" i="6"/>
  <c r="F54" i="6"/>
  <c r="F55" i="6"/>
  <c r="F56" i="6"/>
  <c r="F57" i="6"/>
  <c r="G57" i="6" s="1"/>
  <c r="H57" i="6" s="1"/>
  <c r="I57" i="6" s="1"/>
  <c r="F58" i="6"/>
  <c r="F59" i="6"/>
  <c r="F60" i="6"/>
  <c r="F61" i="6"/>
  <c r="F62" i="6"/>
  <c r="F63" i="6"/>
  <c r="F64" i="6"/>
  <c r="F65" i="6"/>
  <c r="G65" i="6" s="1"/>
  <c r="H65" i="6" s="1"/>
  <c r="I65" i="6" s="1"/>
  <c r="F66" i="6"/>
  <c r="F67" i="6"/>
  <c r="F68" i="6"/>
  <c r="F69" i="6"/>
  <c r="F70" i="6"/>
  <c r="F71" i="6"/>
  <c r="F72" i="6"/>
  <c r="G72" i="6" s="1"/>
  <c r="H72" i="6" s="1"/>
  <c r="I72" i="6" s="1"/>
  <c r="F73" i="6"/>
  <c r="G73" i="6" s="1"/>
  <c r="H73" i="6" s="1"/>
  <c r="I73" i="6" s="1"/>
  <c r="F74" i="6"/>
  <c r="F75" i="6"/>
  <c r="F76" i="6"/>
  <c r="F77" i="6"/>
  <c r="F78" i="6"/>
  <c r="F79" i="6"/>
  <c r="F80" i="6"/>
  <c r="G80" i="6" s="1"/>
  <c r="H80" i="6" s="1"/>
  <c r="I80" i="6" s="1"/>
  <c r="F81" i="6"/>
  <c r="G81" i="6" s="1"/>
  <c r="H81" i="6" s="1"/>
  <c r="I81" i="6" s="1"/>
  <c r="F82" i="6"/>
  <c r="F83" i="6"/>
  <c r="F84" i="6"/>
  <c r="F85" i="6"/>
  <c r="F86" i="6"/>
  <c r="F87" i="6"/>
  <c r="F88" i="6"/>
  <c r="G88" i="6" s="1"/>
  <c r="H88" i="6" s="1"/>
  <c r="I88" i="6" s="1"/>
  <c r="F89" i="6"/>
  <c r="G89" i="6" s="1"/>
  <c r="H89" i="6" s="1"/>
  <c r="I89" i="6" s="1"/>
  <c r="F90" i="6"/>
  <c r="F91" i="6"/>
  <c r="F92" i="6"/>
  <c r="F93" i="6"/>
  <c r="F94" i="6"/>
  <c r="F95" i="6"/>
  <c r="F96" i="6"/>
  <c r="G96" i="6" s="1"/>
  <c r="H96" i="6" s="1"/>
  <c r="I96" i="6" s="1"/>
  <c r="F97" i="6"/>
  <c r="G97" i="6" s="1"/>
  <c r="H97" i="6" s="1"/>
  <c r="I97" i="6" s="1"/>
  <c r="F98" i="6"/>
  <c r="F99" i="6"/>
  <c r="F100" i="6"/>
  <c r="F101" i="6"/>
  <c r="F102" i="6"/>
  <c r="F103" i="6"/>
  <c r="F104" i="6"/>
  <c r="G104" i="6" s="1"/>
  <c r="H104" i="6" s="1"/>
  <c r="I104" i="6" s="1"/>
  <c r="F105" i="6"/>
  <c r="G105" i="6" s="1"/>
  <c r="H105" i="6" s="1"/>
  <c r="I105" i="6" s="1"/>
  <c r="F106" i="6"/>
  <c r="F107" i="6"/>
  <c r="F108" i="6"/>
  <c r="F109" i="6"/>
  <c r="F110" i="6"/>
  <c r="F111" i="6"/>
  <c r="F112" i="6"/>
  <c r="G112" i="6" s="1"/>
  <c r="H112" i="6" s="1"/>
  <c r="I112" i="6" s="1"/>
  <c r="F113" i="6"/>
  <c r="G113" i="6" s="1"/>
  <c r="H113" i="6" s="1"/>
  <c r="I113" i="6" s="1"/>
  <c r="F114" i="6"/>
  <c r="F115" i="6"/>
  <c r="G115" i="6" s="1"/>
  <c r="H115" i="6" s="1"/>
  <c r="I115" i="6" s="1"/>
  <c r="F116" i="6"/>
  <c r="F117" i="6"/>
  <c r="F118" i="6"/>
  <c r="F119" i="6"/>
  <c r="F120" i="6"/>
  <c r="F121" i="6"/>
  <c r="G121" i="6" s="1"/>
  <c r="H121" i="6" s="1"/>
  <c r="I121" i="6" s="1"/>
  <c r="F122" i="6"/>
  <c r="F123" i="6"/>
  <c r="G123" i="6" s="1"/>
  <c r="H123" i="6" s="1"/>
  <c r="I123" i="6" s="1"/>
  <c r="F124" i="6"/>
  <c r="F125" i="6"/>
  <c r="F126" i="6"/>
  <c r="F127" i="6"/>
  <c r="F128" i="6"/>
  <c r="G128" i="6" s="1"/>
  <c r="H128" i="6" s="1"/>
  <c r="I128" i="6" s="1"/>
  <c r="F129" i="6"/>
  <c r="G129" i="6" s="1"/>
  <c r="H129" i="6" s="1"/>
  <c r="I129" i="6" s="1"/>
  <c r="F130" i="6"/>
  <c r="F131" i="6"/>
  <c r="G131" i="6" s="1"/>
  <c r="H131" i="6" s="1"/>
  <c r="I131" i="6" s="1"/>
  <c r="F132" i="6"/>
  <c r="F133" i="6"/>
  <c r="F134" i="6"/>
  <c r="F135" i="6"/>
  <c r="F136" i="6"/>
  <c r="G136" i="6" s="1"/>
  <c r="H136" i="6" s="1"/>
  <c r="I136" i="6" s="1"/>
  <c r="F137" i="6"/>
  <c r="G137" i="6" s="1"/>
  <c r="H137" i="6" s="1"/>
  <c r="I137" i="6" s="1"/>
  <c r="F138" i="6"/>
  <c r="F139" i="6"/>
  <c r="G139" i="6" s="1"/>
  <c r="H139" i="6" s="1"/>
  <c r="I139" i="6" s="1"/>
  <c r="F140" i="6"/>
  <c r="F141" i="6"/>
  <c r="F142" i="6"/>
  <c r="F143" i="6"/>
  <c r="F144" i="6"/>
  <c r="G144" i="6" s="1"/>
  <c r="H144" i="6" s="1"/>
  <c r="I144" i="6" s="1"/>
  <c r="F145" i="6"/>
  <c r="G145" i="6" s="1"/>
  <c r="H145" i="6" s="1"/>
  <c r="I145" i="6" s="1"/>
  <c r="F146" i="6"/>
  <c r="F147" i="6"/>
  <c r="G147" i="6" s="1"/>
  <c r="H147" i="6" s="1"/>
  <c r="I147" i="6" s="1"/>
  <c r="F148" i="6"/>
  <c r="F149" i="6"/>
  <c r="F150" i="6"/>
  <c r="F151" i="6"/>
  <c r="F152" i="6"/>
  <c r="F153" i="6"/>
  <c r="G153" i="6" s="1"/>
  <c r="H153" i="6" s="1"/>
  <c r="I153" i="6" s="1"/>
  <c r="F154" i="6"/>
  <c r="F155" i="6"/>
  <c r="G155" i="6" s="1"/>
  <c r="H155" i="6" s="1"/>
  <c r="I155" i="6" s="1"/>
  <c r="F156" i="6"/>
  <c r="F157" i="6"/>
  <c r="F158" i="6"/>
  <c r="F159" i="6"/>
  <c r="F160" i="6"/>
  <c r="G160" i="6" s="1"/>
  <c r="H160" i="6" s="1"/>
  <c r="I160" i="6" s="1"/>
  <c r="F161" i="6"/>
  <c r="G161" i="6" s="1"/>
  <c r="H161" i="6" s="1"/>
  <c r="I161" i="6" s="1"/>
  <c r="F162" i="6"/>
  <c r="F163" i="6"/>
  <c r="G163" i="6" s="1"/>
  <c r="H163" i="6" s="1"/>
  <c r="I163" i="6" s="1"/>
  <c r="F164" i="6"/>
  <c r="F165" i="6"/>
  <c r="F166" i="6"/>
  <c r="F167" i="6"/>
  <c r="F168" i="6"/>
  <c r="G168" i="6" s="1"/>
  <c r="H168" i="6" s="1"/>
  <c r="I168" i="6" s="1"/>
  <c r="F169" i="6"/>
  <c r="G169" i="6" s="1"/>
  <c r="H169" i="6" s="1"/>
  <c r="I169" i="6" s="1"/>
  <c r="F170" i="6"/>
  <c r="F171" i="6"/>
  <c r="F172" i="6"/>
  <c r="F173" i="6"/>
  <c r="F174" i="6"/>
  <c r="F175" i="6"/>
  <c r="F176" i="6"/>
  <c r="G176" i="6" s="1"/>
  <c r="H176" i="6" s="1"/>
  <c r="I176" i="6" s="1"/>
  <c r="F177" i="6"/>
  <c r="G177" i="6" s="1"/>
  <c r="H177" i="6" s="1"/>
  <c r="I177" i="6" s="1"/>
  <c r="F178" i="6"/>
  <c r="F179" i="6"/>
  <c r="G179" i="6" s="1"/>
  <c r="H179" i="6" s="1"/>
  <c r="I179" i="6" s="1"/>
  <c r="F180" i="6"/>
  <c r="F181" i="6"/>
  <c r="F182" i="6"/>
  <c r="F183" i="6"/>
  <c r="F184" i="6"/>
  <c r="G184" i="6" s="1"/>
  <c r="H184" i="6" s="1"/>
  <c r="I184" i="6" s="1"/>
  <c r="F185" i="6"/>
  <c r="G185" i="6" s="1"/>
  <c r="H185" i="6" s="1"/>
  <c r="I185" i="6" s="1"/>
  <c r="F186" i="6"/>
  <c r="F187" i="6"/>
  <c r="G187" i="6" s="1"/>
  <c r="H187" i="6" s="1"/>
  <c r="I187" i="6" s="1"/>
  <c r="F188" i="6"/>
  <c r="F189" i="6"/>
  <c r="F190" i="6"/>
  <c r="G190" i="6" s="1"/>
  <c r="H190" i="6" s="1"/>
  <c r="I190" i="6" s="1"/>
  <c r="F191" i="6"/>
  <c r="F192" i="6"/>
  <c r="G192" i="6" s="1"/>
  <c r="H192" i="6" s="1"/>
  <c r="I192" i="6" s="1"/>
  <c r="F193" i="6"/>
  <c r="G193" i="6" s="1"/>
  <c r="H193" i="6" s="1"/>
  <c r="I193" i="6" s="1"/>
  <c r="F194" i="6"/>
  <c r="F195" i="6"/>
  <c r="G195" i="6" s="1"/>
  <c r="H195" i="6" s="1"/>
  <c r="I195" i="6" s="1"/>
  <c r="F196" i="6"/>
  <c r="F197" i="6"/>
  <c r="F198" i="6"/>
  <c r="G198" i="6" s="1"/>
  <c r="H198" i="6" s="1"/>
  <c r="I198" i="6" s="1"/>
  <c r="F199" i="6"/>
  <c r="F200" i="6"/>
  <c r="G200" i="6" s="1"/>
  <c r="H200" i="6" s="1"/>
  <c r="I200" i="6" s="1"/>
  <c r="F201" i="6"/>
  <c r="G201" i="6" s="1"/>
  <c r="H201" i="6" s="1"/>
  <c r="I201" i="6" s="1"/>
  <c r="F202" i="6"/>
  <c r="F203" i="6"/>
  <c r="G203" i="6" s="1"/>
  <c r="H203" i="6" s="1"/>
  <c r="I203" i="6" s="1"/>
  <c r="F204" i="6"/>
  <c r="G204" i="6" s="1"/>
  <c r="H204" i="6" s="1"/>
  <c r="I204" i="6" s="1"/>
  <c r="F205" i="6"/>
  <c r="G205" i="6" s="1"/>
  <c r="H205" i="6" s="1"/>
  <c r="I205" i="6" s="1"/>
  <c r="F206" i="6"/>
  <c r="G206" i="6" s="1"/>
  <c r="H206" i="6" s="1"/>
  <c r="I206" i="6" s="1"/>
  <c r="F207" i="6"/>
  <c r="G207" i="6" s="1"/>
  <c r="H207" i="6" s="1"/>
  <c r="I207" i="6" s="1"/>
  <c r="F208" i="6"/>
  <c r="G208" i="6" s="1"/>
  <c r="H208" i="6" s="1"/>
  <c r="I208" i="6" s="1"/>
  <c r="F209" i="6"/>
  <c r="G209" i="6" s="1"/>
  <c r="H209" i="6" s="1"/>
  <c r="I209" i="6" s="1"/>
  <c r="F210" i="6"/>
  <c r="G210" i="6" s="1"/>
  <c r="H210" i="6" s="1"/>
  <c r="I210" i="6" s="1"/>
  <c r="F211" i="6"/>
  <c r="G211" i="6" s="1"/>
  <c r="H211" i="6" s="1"/>
  <c r="I211" i="6" s="1"/>
  <c r="F212" i="6"/>
  <c r="G212" i="6" s="1"/>
  <c r="H212" i="6" s="1"/>
  <c r="I212" i="6" s="1"/>
  <c r="F213" i="6"/>
  <c r="G213" i="6" s="1"/>
  <c r="H213" i="6" s="1"/>
  <c r="I213" i="6" s="1"/>
  <c r="F214" i="6"/>
  <c r="G214" i="6" s="1"/>
  <c r="H214" i="6" s="1"/>
  <c r="I214" i="6" s="1"/>
  <c r="F215" i="6"/>
  <c r="F216" i="6"/>
  <c r="G216" i="6" s="1"/>
  <c r="H216" i="6" s="1"/>
  <c r="I216" i="6" s="1"/>
  <c r="F217" i="6"/>
  <c r="G217" i="6" s="1"/>
  <c r="H217" i="6" s="1"/>
  <c r="I217" i="6" s="1"/>
  <c r="F218" i="6"/>
  <c r="G218" i="6" s="1"/>
  <c r="H218" i="6" s="1"/>
  <c r="I218" i="6" s="1"/>
  <c r="F219" i="6"/>
  <c r="G219" i="6" s="1"/>
  <c r="H219" i="6" s="1"/>
  <c r="I219" i="6" s="1"/>
  <c r="F17" i="6"/>
  <c r="G17" i="6" s="1"/>
  <c r="F9" i="8"/>
  <c r="F10" i="8"/>
  <c r="F11" i="8"/>
  <c r="F12" i="8"/>
  <c r="F13" i="8"/>
  <c r="F14" i="8"/>
  <c r="F15" i="8"/>
  <c r="F16" i="8"/>
  <c r="F17" i="8"/>
  <c r="F18" i="8"/>
  <c r="F19" i="8"/>
  <c r="F20" i="8"/>
  <c r="F21" i="8"/>
  <c r="F22" i="8"/>
  <c r="F23" i="8"/>
  <c r="F24" i="8"/>
  <c r="F25" i="8"/>
  <c r="F26" i="8"/>
  <c r="F27" i="8"/>
  <c r="F28" i="8"/>
  <c r="F29" i="8"/>
  <c r="G29" i="8" s="1"/>
  <c r="H29" i="8" s="1"/>
  <c r="I29" i="8" s="1"/>
  <c r="F30" i="8"/>
  <c r="F31" i="8"/>
  <c r="F32" i="8"/>
  <c r="F33" i="8"/>
  <c r="F34" i="8"/>
  <c r="F35" i="8"/>
  <c r="F36" i="8"/>
  <c r="F37" i="8"/>
  <c r="G37" i="8" s="1"/>
  <c r="H37" i="8" s="1"/>
  <c r="I37" i="8" s="1"/>
  <c r="F38" i="8"/>
  <c r="F39" i="8"/>
  <c r="F40" i="8"/>
  <c r="G40" i="8" s="1"/>
  <c r="H40" i="8" s="1"/>
  <c r="I40" i="8" s="1"/>
  <c r="F41" i="8"/>
  <c r="F42" i="8"/>
  <c r="F43" i="8"/>
  <c r="F44" i="8"/>
  <c r="F45" i="8"/>
  <c r="G45" i="8" s="1"/>
  <c r="H45" i="8" s="1"/>
  <c r="I45" i="8" s="1"/>
  <c r="F46" i="8"/>
  <c r="F47" i="8"/>
  <c r="F48" i="8"/>
  <c r="G48" i="8" s="1"/>
  <c r="H48" i="8" s="1"/>
  <c r="I48" i="8" s="1"/>
  <c r="F49" i="8"/>
  <c r="F50" i="8"/>
  <c r="F51" i="8"/>
  <c r="F52" i="8"/>
  <c r="F53" i="8"/>
  <c r="G53" i="8" s="1"/>
  <c r="H53" i="8" s="1"/>
  <c r="I53" i="8" s="1"/>
  <c r="F54" i="8"/>
  <c r="F55" i="8"/>
  <c r="F56" i="8"/>
  <c r="G56" i="8" s="1"/>
  <c r="H56" i="8" s="1"/>
  <c r="I56" i="8" s="1"/>
  <c r="F57" i="8"/>
  <c r="F58" i="8"/>
  <c r="F59" i="8"/>
  <c r="F60" i="8"/>
  <c r="F61" i="8"/>
  <c r="G61" i="8" s="1"/>
  <c r="H61" i="8" s="1"/>
  <c r="I61" i="8" s="1"/>
  <c r="F62" i="8"/>
  <c r="F63" i="8"/>
  <c r="F64" i="8"/>
  <c r="G64" i="8" s="1"/>
  <c r="H64" i="8" s="1"/>
  <c r="I64" i="8" s="1"/>
  <c r="F65" i="8"/>
  <c r="F66" i="8"/>
  <c r="F67" i="8"/>
  <c r="F68" i="8"/>
  <c r="F69" i="8"/>
  <c r="G69" i="8" s="1"/>
  <c r="H69" i="8" s="1"/>
  <c r="I69" i="8" s="1"/>
  <c r="F70" i="8"/>
  <c r="F71" i="8"/>
  <c r="F72" i="8"/>
  <c r="G72" i="8" s="1"/>
  <c r="H72" i="8" s="1"/>
  <c r="I72" i="8" s="1"/>
  <c r="F73" i="8"/>
  <c r="F74" i="8"/>
  <c r="F75" i="8"/>
  <c r="F76" i="8"/>
  <c r="F77" i="8"/>
  <c r="G77" i="8" s="1"/>
  <c r="H77" i="8" s="1"/>
  <c r="I77" i="8" s="1"/>
  <c r="F78" i="8"/>
  <c r="F79" i="8"/>
  <c r="F80" i="8"/>
  <c r="G80" i="8" s="1"/>
  <c r="H80" i="8" s="1"/>
  <c r="I80" i="8" s="1"/>
  <c r="F81" i="8"/>
  <c r="F82" i="8"/>
  <c r="F83" i="8"/>
  <c r="F84" i="8"/>
  <c r="F85" i="8"/>
  <c r="G85" i="8" s="1"/>
  <c r="H85" i="8" s="1"/>
  <c r="I85" i="8" s="1"/>
  <c r="F86" i="8"/>
  <c r="F87" i="8"/>
  <c r="F88" i="8"/>
  <c r="G88" i="8" s="1"/>
  <c r="H88" i="8" s="1"/>
  <c r="I88" i="8" s="1"/>
  <c r="F89" i="8"/>
  <c r="F90" i="8"/>
  <c r="F91" i="8"/>
  <c r="F92" i="8"/>
  <c r="F93" i="8"/>
  <c r="F94" i="8"/>
  <c r="F95" i="8"/>
  <c r="F96" i="8"/>
  <c r="G96" i="8" s="1"/>
  <c r="H96" i="8" s="1"/>
  <c r="I96" i="8" s="1"/>
  <c r="F97" i="8"/>
  <c r="F98" i="8"/>
  <c r="F99" i="8"/>
  <c r="F100" i="8"/>
  <c r="F101" i="8"/>
  <c r="G101" i="8" s="1"/>
  <c r="H101" i="8" s="1"/>
  <c r="I101" i="8" s="1"/>
  <c r="F102" i="8"/>
  <c r="F103" i="8"/>
  <c r="F104" i="8"/>
  <c r="G104" i="8" s="1"/>
  <c r="H104" i="8" s="1"/>
  <c r="I104" i="8" s="1"/>
  <c r="F105" i="8"/>
  <c r="F106" i="8"/>
  <c r="F107" i="8"/>
  <c r="F108" i="8"/>
  <c r="F109" i="8"/>
  <c r="G109" i="8" s="1"/>
  <c r="H109" i="8" s="1"/>
  <c r="I109" i="8" s="1"/>
  <c r="F110" i="8"/>
  <c r="F111" i="8"/>
  <c r="F112" i="8"/>
  <c r="G112" i="8" s="1"/>
  <c r="H112" i="8" s="1"/>
  <c r="I112" i="8" s="1"/>
  <c r="F113" i="8"/>
  <c r="F114" i="8"/>
  <c r="F115" i="8"/>
  <c r="F116" i="8"/>
  <c r="F117" i="8"/>
  <c r="G117" i="8" s="1"/>
  <c r="H117" i="8" s="1"/>
  <c r="I117" i="8" s="1"/>
  <c r="F118" i="8"/>
  <c r="F119" i="8"/>
  <c r="F120" i="8"/>
  <c r="G120" i="8" s="1"/>
  <c r="H120" i="8" s="1"/>
  <c r="I120" i="8" s="1"/>
  <c r="F121" i="8"/>
  <c r="F122" i="8"/>
  <c r="F123" i="8"/>
  <c r="F124" i="8"/>
  <c r="F125" i="8"/>
  <c r="G125" i="8" s="1"/>
  <c r="H125" i="8" s="1"/>
  <c r="I125" i="8" s="1"/>
  <c r="F126" i="8"/>
  <c r="F127" i="8"/>
  <c r="F128" i="8"/>
  <c r="G128" i="8" s="1"/>
  <c r="H128" i="8" s="1"/>
  <c r="I128" i="8" s="1"/>
  <c r="F129" i="8"/>
  <c r="F130" i="8"/>
  <c r="F131" i="8"/>
  <c r="F132" i="8"/>
  <c r="F133" i="8"/>
  <c r="G133" i="8" s="1"/>
  <c r="H133" i="8" s="1"/>
  <c r="I133" i="8" s="1"/>
  <c r="F134" i="8"/>
  <c r="F135" i="8"/>
  <c r="F136" i="8"/>
  <c r="G136" i="8" s="1"/>
  <c r="H136" i="8" s="1"/>
  <c r="I136" i="8" s="1"/>
  <c r="F137" i="8"/>
  <c r="F138" i="8"/>
  <c r="F139" i="8"/>
  <c r="F140" i="8"/>
  <c r="F141" i="8"/>
  <c r="G141" i="8" s="1"/>
  <c r="H141" i="8" s="1"/>
  <c r="I141" i="8" s="1"/>
  <c r="F142" i="8"/>
  <c r="F143" i="8"/>
  <c r="F144" i="8"/>
  <c r="G144" i="8" s="1"/>
  <c r="H144" i="8" s="1"/>
  <c r="I144" i="8" s="1"/>
  <c r="F145" i="8"/>
  <c r="F146" i="8"/>
  <c r="F147" i="8"/>
  <c r="F148" i="8"/>
  <c r="F149" i="8"/>
  <c r="G149" i="8" s="1"/>
  <c r="H149" i="8" s="1"/>
  <c r="I149" i="8" s="1"/>
  <c r="F150" i="8"/>
  <c r="F151" i="8"/>
  <c r="F152" i="8"/>
  <c r="G152" i="8" s="1"/>
  <c r="H152" i="8" s="1"/>
  <c r="I152" i="8" s="1"/>
  <c r="F153" i="8"/>
  <c r="F154" i="8"/>
  <c r="F155" i="8"/>
  <c r="F156" i="8"/>
  <c r="F157" i="8"/>
  <c r="G157" i="8" s="1"/>
  <c r="H157" i="8" s="1"/>
  <c r="I157" i="8" s="1"/>
  <c r="F158" i="8"/>
  <c r="F159" i="8"/>
  <c r="F160" i="8"/>
  <c r="G160" i="8" s="1"/>
  <c r="H160" i="8" s="1"/>
  <c r="I160" i="8" s="1"/>
  <c r="F161" i="8"/>
  <c r="F162" i="8"/>
  <c r="F163" i="8"/>
  <c r="F164" i="8"/>
  <c r="F165" i="8"/>
  <c r="G165" i="8" s="1"/>
  <c r="H165" i="8" s="1"/>
  <c r="I165" i="8" s="1"/>
  <c r="F166" i="8"/>
  <c r="F167" i="8"/>
  <c r="F168" i="8"/>
  <c r="G168" i="8" s="1"/>
  <c r="H168" i="8" s="1"/>
  <c r="I168" i="8" s="1"/>
  <c r="F169" i="8"/>
  <c r="F170" i="8"/>
  <c r="F171" i="8"/>
  <c r="F172" i="8"/>
  <c r="F173" i="8"/>
  <c r="G173" i="8" s="1"/>
  <c r="H173" i="8" s="1"/>
  <c r="I173" i="8" s="1"/>
  <c r="F174" i="8"/>
  <c r="F175" i="8"/>
  <c r="F176" i="8"/>
  <c r="G176" i="8" s="1"/>
  <c r="H176" i="8" s="1"/>
  <c r="I176" i="8" s="1"/>
  <c r="F177" i="8"/>
  <c r="F178" i="8"/>
  <c r="F179" i="8"/>
  <c r="F180" i="8"/>
  <c r="F181" i="8"/>
  <c r="G181" i="8" s="1"/>
  <c r="H181" i="8" s="1"/>
  <c r="I181" i="8" s="1"/>
  <c r="F182" i="8"/>
  <c r="G182" i="8" s="1"/>
  <c r="H182" i="8" s="1"/>
  <c r="I182" i="8" s="1"/>
  <c r="F183" i="8"/>
  <c r="F184" i="8"/>
  <c r="G184" i="8" s="1"/>
  <c r="H184" i="8" s="1"/>
  <c r="I184" i="8" s="1"/>
  <c r="F185" i="8"/>
  <c r="F186" i="8"/>
  <c r="F187" i="8"/>
  <c r="F188" i="8"/>
  <c r="F189" i="8"/>
  <c r="G189" i="8" s="1"/>
  <c r="H189" i="8" s="1"/>
  <c r="I189" i="8" s="1"/>
  <c r="F190" i="8"/>
  <c r="F191" i="8"/>
  <c r="F192" i="8"/>
  <c r="G192" i="8" s="1"/>
  <c r="H192" i="8" s="1"/>
  <c r="I192" i="8" s="1"/>
  <c r="F193" i="8"/>
  <c r="F194" i="8"/>
  <c r="F195" i="8"/>
  <c r="F196" i="8"/>
  <c r="G196" i="8" s="1"/>
  <c r="H196" i="8" s="1"/>
  <c r="I196" i="8" s="1"/>
  <c r="F197" i="8"/>
  <c r="G197" i="8" s="1"/>
  <c r="H197" i="8" s="1"/>
  <c r="I197" i="8" s="1"/>
  <c r="F198" i="8"/>
  <c r="F199" i="8"/>
  <c r="F200" i="8"/>
  <c r="G200" i="8" s="1"/>
  <c r="H200" i="8" s="1"/>
  <c r="I200" i="8" s="1"/>
  <c r="F201" i="8"/>
  <c r="F202" i="8"/>
  <c r="F203" i="8"/>
  <c r="F204" i="8"/>
  <c r="G204" i="8" s="1"/>
  <c r="H204" i="8" s="1"/>
  <c r="I204" i="8" s="1"/>
  <c r="F205" i="8"/>
  <c r="G205" i="8" s="1"/>
  <c r="H205" i="8" s="1"/>
  <c r="I205" i="8" s="1"/>
  <c r="F206" i="8"/>
  <c r="G206" i="8" s="1"/>
  <c r="H206" i="8" s="1"/>
  <c r="I206" i="8" s="1"/>
  <c r="F207" i="8"/>
  <c r="F208" i="8"/>
  <c r="G208" i="8" s="1"/>
  <c r="H208" i="8" s="1"/>
  <c r="I208" i="8" s="1"/>
  <c r="F209" i="8"/>
  <c r="F210" i="8"/>
  <c r="F8" i="8"/>
  <c r="G8" i="8" s="1"/>
  <c r="H8" i="8" s="1"/>
  <c r="G210" i="8"/>
  <c r="H210" i="8" s="1"/>
  <c r="I210" i="8" s="1"/>
  <c r="G209" i="8"/>
  <c r="H209" i="8" s="1"/>
  <c r="I209" i="8" s="1"/>
  <c r="G207" i="8"/>
  <c r="H207" i="8" s="1"/>
  <c r="I207" i="8" s="1"/>
  <c r="G203" i="8"/>
  <c r="H203" i="8" s="1"/>
  <c r="I203" i="8" s="1"/>
  <c r="G202" i="8"/>
  <c r="H202" i="8" s="1"/>
  <c r="I202" i="8" s="1"/>
  <c r="G201" i="8"/>
  <c r="H201" i="8" s="1"/>
  <c r="I201" i="8" s="1"/>
  <c r="G199" i="8"/>
  <c r="H199" i="8" s="1"/>
  <c r="I199" i="8" s="1"/>
  <c r="G198" i="8"/>
  <c r="H198" i="8" s="1"/>
  <c r="I198" i="8" s="1"/>
  <c r="G195" i="8"/>
  <c r="H195" i="8" s="1"/>
  <c r="I195" i="8" s="1"/>
  <c r="G194" i="8"/>
  <c r="H194" i="8" s="1"/>
  <c r="I194" i="8" s="1"/>
  <c r="G193" i="8"/>
  <c r="H193" i="8" s="1"/>
  <c r="I193" i="8" s="1"/>
  <c r="G191" i="8"/>
  <c r="H191" i="8" s="1"/>
  <c r="I191" i="8" s="1"/>
  <c r="G190" i="8"/>
  <c r="H190" i="8" s="1"/>
  <c r="I190" i="8" s="1"/>
  <c r="G188" i="8"/>
  <c r="H188" i="8" s="1"/>
  <c r="I188" i="8" s="1"/>
  <c r="G187" i="8"/>
  <c r="H187" i="8" s="1"/>
  <c r="I187" i="8" s="1"/>
  <c r="G186" i="8"/>
  <c r="H186" i="8" s="1"/>
  <c r="I186" i="8" s="1"/>
  <c r="G185" i="8"/>
  <c r="H185" i="8" s="1"/>
  <c r="I185" i="8" s="1"/>
  <c r="G183" i="8"/>
  <c r="H183" i="8" s="1"/>
  <c r="I183" i="8" s="1"/>
  <c r="G180" i="8"/>
  <c r="H180" i="8" s="1"/>
  <c r="I180" i="8" s="1"/>
  <c r="G179" i="8"/>
  <c r="H179" i="8" s="1"/>
  <c r="I179" i="8" s="1"/>
  <c r="G178" i="8"/>
  <c r="H178" i="8" s="1"/>
  <c r="I178" i="8" s="1"/>
  <c r="G177" i="8"/>
  <c r="H177" i="8" s="1"/>
  <c r="I177" i="8" s="1"/>
  <c r="G175" i="8"/>
  <c r="H175" i="8" s="1"/>
  <c r="I175" i="8" s="1"/>
  <c r="G174" i="8"/>
  <c r="H174" i="8" s="1"/>
  <c r="I174" i="8" s="1"/>
  <c r="G172" i="8"/>
  <c r="H172" i="8" s="1"/>
  <c r="I172" i="8" s="1"/>
  <c r="G171" i="8"/>
  <c r="H171" i="8" s="1"/>
  <c r="I171" i="8" s="1"/>
  <c r="G170" i="8"/>
  <c r="H170" i="8" s="1"/>
  <c r="I170" i="8" s="1"/>
  <c r="G169" i="8"/>
  <c r="H169" i="8" s="1"/>
  <c r="I169" i="8" s="1"/>
  <c r="G167" i="8"/>
  <c r="H167" i="8" s="1"/>
  <c r="I167" i="8" s="1"/>
  <c r="G166" i="8"/>
  <c r="H166" i="8" s="1"/>
  <c r="I166" i="8" s="1"/>
  <c r="G164" i="8"/>
  <c r="H164" i="8" s="1"/>
  <c r="I164" i="8" s="1"/>
  <c r="G163" i="8"/>
  <c r="H163" i="8" s="1"/>
  <c r="I163" i="8" s="1"/>
  <c r="G162" i="8"/>
  <c r="H162" i="8" s="1"/>
  <c r="I162" i="8" s="1"/>
  <c r="G161" i="8"/>
  <c r="H161" i="8" s="1"/>
  <c r="I161" i="8" s="1"/>
  <c r="G159" i="8"/>
  <c r="H159" i="8" s="1"/>
  <c r="I159" i="8" s="1"/>
  <c r="G158" i="8"/>
  <c r="H158" i="8" s="1"/>
  <c r="I158" i="8" s="1"/>
  <c r="G156" i="8"/>
  <c r="H156" i="8" s="1"/>
  <c r="I156" i="8" s="1"/>
  <c r="G155" i="8"/>
  <c r="H155" i="8" s="1"/>
  <c r="I155" i="8" s="1"/>
  <c r="G154" i="8"/>
  <c r="H154" i="8" s="1"/>
  <c r="I154" i="8" s="1"/>
  <c r="G153" i="8"/>
  <c r="H153" i="8" s="1"/>
  <c r="I153" i="8" s="1"/>
  <c r="G151" i="8"/>
  <c r="H151" i="8" s="1"/>
  <c r="I151" i="8" s="1"/>
  <c r="G150" i="8"/>
  <c r="H150" i="8" s="1"/>
  <c r="I150" i="8" s="1"/>
  <c r="G148" i="8"/>
  <c r="H148" i="8" s="1"/>
  <c r="I148" i="8" s="1"/>
  <c r="G147" i="8"/>
  <c r="H147" i="8" s="1"/>
  <c r="I147" i="8" s="1"/>
  <c r="G146" i="8"/>
  <c r="H146" i="8" s="1"/>
  <c r="I146" i="8" s="1"/>
  <c r="G145" i="8"/>
  <c r="H145" i="8" s="1"/>
  <c r="I145" i="8" s="1"/>
  <c r="G143" i="8"/>
  <c r="H143" i="8" s="1"/>
  <c r="I143" i="8" s="1"/>
  <c r="G142" i="8"/>
  <c r="H142" i="8" s="1"/>
  <c r="I142" i="8" s="1"/>
  <c r="G140" i="8"/>
  <c r="H140" i="8" s="1"/>
  <c r="I140" i="8" s="1"/>
  <c r="G139" i="8"/>
  <c r="H139" i="8" s="1"/>
  <c r="I139" i="8" s="1"/>
  <c r="G138" i="8"/>
  <c r="H138" i="8" s="1"/>
  <c r="I138" i="8" s="1"/>
  <c r="G137" i="8"/>
  <c r="H137" i="8" s="1"/>
  <c r="I137" i="8" s="1"/>
  <c r="G135" i="8"/>
  <c r="H135" i="8" s="1"/>
  <c r="I135" i="8" s="1"/>
  <c r="G134" i="8"/>
  <c r="H134" i="8" s="1"/>
  <c r="I134" i="8" s="1"/>
  <c r="G132" i="8"/>
  <c r="H132" i="8" s="1"/>
  <c r="I132" i="8" s="1"/>
  <c r="G131" i="8"/>
  <c r="H131" i="8" s="1"/>
  <c r="I131" i="8" s="1"/>
  <c r="G130" i="8"/>
  <c r="H130" i="8" s="1"/>
  <c r="I130" i="8" s="1"/>
  <c r="G129" i="8"/>
  <c r="H129" i="8" s="1"/>
  <c r="I129" i="8" s="1"/>
  <c r="G127" i="8"/>
  <c r="H127" i="8" s="1"/>
  <c r="I127" i="8" s="1"/>
  <c r="G126" i="8"/>
  <c r="H126" i="8" s="1"/>
  <c r="I126" i="8" s="1"/>
  <c r="G124" i="8"/>
  <c r="H124" i="8" s="1"/>
  <c r="I124" i="8" s="1"/>
  <c r="G123" i="8"/>
  <c r="H123" i="8" s="1"/>
  <c r="I123" i="8" s="1"/>
  <c r="G122" i="8"/>
  <c r="H122" i="8" s="1"/>
  <c r="I122" i="8" s="1"/>
  <c r="G121" i="8"/>
  <c r="H121" i="8" s="1"/>
  <c r="I121" i="8" s="1"/>
  <c r="G119" i="8"/>
  <c r="H119" i="8" s="1"/>
  <c r="I119" i="8" s="1"/>
  <c r="G118" i="8"/>
  <c r="H118" i="8" s="1"/>
  <c r="I118" i="8" s="1"/>
  <c r="G116" i="8"/>
  <c r="H116" i="8" s="1"/>
  <c r="I116" i="8" s="1"/>
  <c r="G115" i="8"/>
  <c r="H115" i="8" s="1"/>
  <c r="I115" i="8" s="1"/>
  <c r="G114" i="8"/>
  <c r="H114" i="8" s="1"/>
  <c r="I114" i="8" s="1"/>
  <c r="G113" i="8"/>
  <c r="H113" i="8" s="1"/>
  <c r="I113" i="8" s="1"/>
  <c r="G111" i="8"/>
  <c r="H111" i="8" s="1"/>
  <c r="I111" i="8" s="1"/>
  <c r="G110" i="8"/>
  <c r="H110" i="8" s="1"/>
  <c r="I110" i="8" s="1"/>
  <c r="G108" i="8"/>
  <c r="H108" i="8" s="1"/>
  <c r="I108" i="8" s="1"/>
  <c r="G107" i="8"/>
  <c r="H107" i="8" s="1"/>
  <c r="I107" i="8" s="1"/>
  <c r="G106" i="8"/>
  <c r="H106" i="8" s="1"/>
  <c r="I106" i="8" s="1"/>
  <c r="G105" i="8"/>
  <c r="H105" i="8" s="1"/>
  <c r="I105" i="8" s="1"/>
  <c r="G103" i="8"/>
  <c r="H103" i="8" s="1"/>
  <c r="I103" i="8" s="1"/>
  <c r="G102" i="8"/>
  <c r="H102" i="8" s="1"/>
  <c r="I102" i="8" s="1"/>
  <c r="G100" i="8"/>
  <c r="H100" i="8" s="1"/>
  <c r="I100" i="8" s="1"/>
  <c r="G99" i="8"/>
  <c r="H99" i="8" s="1"/>
  <c r="I99" i="8" s="1"/>
  <c r="G98" i="8"/>
  <c r="H98" i="8" s="1"/>
  <c r="I98" i="8" s="1"/>
  <c r="G97" i="8"/>
  <c r="H97" i="8" s="1"/>
  <c r="I97" i="8" s="1"/>
  <c r="G95" i="8"/>
  <c r="H95" i="8" s="1"/>
  <c r="I95" i="8" s="1"/>
  <c r="G94" i="8"/>
  <c r="H94" i="8" s="1"/>
  <c r="I94" i="8" s="1"/>
  <c r="G93" i="8"/>
  <c r="H93" i="8" s="1"/>
  <c r="I93" i="8" s="1"/>
  <c r="G92" i="8"/>
  <c r="H92" i="8" s="1"/>
  <c r="I92" i="8" s="1"/>
  <c r="G91" i="8"/>
  <c r="H91" i="8" s="1"/>
  <c r="I91" i="8" s="1"/>
  <c r="G90" i="8"/>
  <c r="H90" i="8" s="1"/>
  <c r="I90" i="8" s="1"/>
  <c r="G89" i="8"/>
  <c r="H89" i="8" s="1"/>
  <c r="I89" i="8" s="1"/>
  <c r="G87" i="8"/>
  <c r="H87" i="8" s="1"/>
  <c r="I87" i="8" s="1"/>
  <c r="G86" i="8"/>
  <c r="H86" i="8" s="1"/>
  <c r="I86" i="8" s="1"/>
  <c r="G84" i="8"/>
  <c r="H84" i="8" s="1"/>
  <c r="I84" i="8" s="1"/>
  <c r="G83" i="8"/>
  <c r="H83" i="8" s="1"/>
  <c r="I83" i="8" s="1"/>
  <c r="G82" i="8"/>
  <c r="H82" i="8" s="1"/>
  <c r="I82" i="8" s="1"/>
  <c r="G81" i="8"/>
  <c r="H81" i="8" s="1"/>
  <c r="I81" i="8" s="1"/>
  <c r="G79" i="8"/>
  <c r="H79" i="8" s="1"/>
  <c r="I79" i="8" s="1"/>
  <c r="G78" i="8"/>
  <c r="H78" i="8" s="1"/>
  <c r="I78" i="8" s="1"/>
  <c r="G76" i="8"/>
  <c r="H76" i="8" s="1"/>
  <c r="I76" i="8" s="1"/>
  <c r="G75" i="8"/>
  <c r="H75" i="8" s="1"/>
  <c r="I75" i="8" s="1"/>
  <c r="G74" i="8"/>
  <c r="H74" i="8" s="1"/>
  <c r="I74" i="8" s="1"/>
  <c r="G73" i="8"/>
  <c r="H73" i="8" s="1"/>
  <c r="I73" i="8" s="1"/>
  <c r="G71" i="8"/>
  <c r="H71" i="8" s="1"/>
  <c r="I71" i="8" s="1"/>
  <c r="G70" i="8"/>
  <c r="H70" i="8" s="1"/>
  <c r="I70" i="8" s="1"/>
  <c r="G68" i="8"/>
  <c r="H68" i="8" s="1"/>
  <c r="I68" i="8" s="1"/>
  <c r="G67" i="8"/>
  <c r="H67" i="8" s="1"/>
  <c r="I67" i="8" s="1"/>
  <c r="G66" i="8"/>
  <c r="H66" i="8" s="1"/>
  <c r="I66" i="8" s="1"/>
  <c r="G65" i="8"/>
  <c r="H65" i="8" s="1"/>
  <c r="I65" i="8" s="1"/>
  <c r="G63" i="8"/>
  <c r="H63" i="8" s="1"/>
  <c r="I63" i="8" s="1"/>
  <c r="G62" i="8"/>
  <c r="H62" i="8" s="1"/>
  <c r="I62" i="8" s="1"/>
  <c r="G60" i="8"/>
  <c r="H60" i="8" s="1"/>
  <c r="I60" i="8" s="1"/>
  <c r="G59" i="8"/>
  <c r="H59" i="8" s="1"/>
  <c r="I59" i="8" s="1"/>
  <c r="G58" i="8"/>
  <c r="H58" i="8" s="1"/>
  <c r="I58" i="8" s="1"/>
  <c r="G57" i="8"/>
  <c r="H57" i="8" s="1"/>
  <c r="I57" i="8" s="1"/>
  <c r="G55" i="8"/>
  <c r="H55" i="8" s="1"/>
  <c r="I55" i="8" s="1"/>
  <c r="G54" i="8"/>
  <c r="H54" i="8" s="1"/>
  <c r="I54" i="8" s="1"/>
  <c r="G52" i="8"/>
  <c r="H52" i="8" s="1"/>
  <c r="I52" i="8" s="1"/>
  <c r="G51" i="8"/>
  <c r="H51" i="8" s="1"/>
  <c r="I51" i="8" s="1"/>
  <c r="G50" i="8"/>
  <c r="H50" i="8" s="1"/>
  <c r="I50" i="8" s="1"/>
  <c r="G49" i="8"/>
  <c r="H49" i="8" s="1"/>
  <c r="I49" i="8" s="1"/>
  <c r="G47" i="8"/>
  <c r="H47" i="8" s="1"/>
  <c r="I47" i="8" s="1"/>
  <c r="G46" i="8"/>
  <c r="H46" i="8" s="1"/>
  <c r="I46" i="8" s="1"/>
  <c r="G44" i="8"/>
  <c r="H44" i="8" s="1"/>
  <c r="I44" i="8" s="1"/>
  <c r="G43" i="8"/>
  <c r="H43" i="8" s="1"/>
  <c r="I43" i="8" s="1"/>
  <c r="G42" i="8"/>
  <c r="H42" i="8" s="1"/>
  <c r="I42" i="8" s="1"/>
  <c r="G41" i="8"/>
  <c r="H41" i="8" s="1"/>
  <c r="I41" i="8" s="1"/>
  <c r="G39" i="8"/>
  <c r="H39" i="8" s="1"/>
  <c r="I39" i="8" s="1"/>
  <c r="G38" i="8"/>
  <c r="H38" i="8" s="1"/>
  <c r="I38" i="8" s="1"/>
  <c r="G36" i="8"/>
  <c r="H36" i="8" s="1"/>
  <c r="I36" i="8" s="1"/>
  <c r="G35" i="8"/>
  <c r="H35" i="8" s="1"/>
  <c r="I35" i="8" s="1"/>
  <c r="G34" i="8"/>
  <c r="H34" i="8" s="1"/>
  <c r="I34" i="8" s="1"/>
  <c r="G33" i="8"/>
  <c r="H33" i="8" s="1"/>
  <c r="I33" i="8" s="1"/>
  <c r="G32" i="8"/>
  <c r="H32" i="8" s="1"/>
  <c r="I32" i="8" s="1"/>
  <c r="G31" i="8"/>
  <c r="H31" i="8" s="1"/>
  <c r="I31" i="8" s="1"/>
  <c r="G30" i="8"/>
  <c r="H30" i="8" s="1"/>
  <c r="I30" i="8" s="1"/>
  <c r="G28" i="8"/>
  <c r="H28" i="8" s="1"/>
  <c r="I28" i="8" s="1"/>
  <c r="G27" i="8"/>
  <c r="H27" i="8" s="1"/>
  <c r="I27" i="8" s="1"/>
  <c r="G26" i="8"/>
  <c r="H26" i="8" s="1"/>
  <c r="I26" i="8" s="1"/>
  <c r="G25" i="8"/>
  <c r="H25" i="8" s="1"/>
  <c r="I25" i="8" s="1"/>
  <c r="G24" i="8"/>
  <c r="H24" i="8" s="1"/>
  <c r="I24" i="8" s="1"/>
  <c r="G23" i="8"/>
  <c r="H23" i="8" s="1"/>
  <c r="I23" i="8" s="1"/>
  <c r="G22" i="8"/>
  <c r="H22" i="8" s="1"/>
  <c r="I22" i="8" s="1"/>
  <c r="G21" i="8"/>
  <c r="H21" i="8" s="1"/>
  <c r="I21" i="8" s="1"/>
  <c r="G20" i="8"/>
  <c r="H20" i="8" s="1"/>
  <c r="I20" i="8" s="1"/>
  <c r="G19" i="8"/>
  <c r="H19" i="8" s="1"/>
  <c r="I19" i="8" s="1"/>
  <c r="G18" i="8"/>
  <c r="H18" i="8" s="1"/>
  <c r="I18" i="8" s="1"/>
  <c r="G17" i="8"/>
  <c r="H17" i="8" s="1"/>
  <c r="I17" i="8" s="1"/>
  <c r="G16" i="8"/>
  <c r="H16" i="8" s="1"/>
  <c r="I16" i="8" s="1"/>
  <c r="G15" i="8"/>
  <c r="H15" i="8" s="1"/>
  <c r="I15" i="8" s="1"/>
  <c r="G14" i="8"/>
  <c r="H14" i="8" s="1"/>
  <c r="I14" i="8" s="1"/>
  <c r="G13" i="8"/>
  <c r="H13" i="8" s="1"/>
  <c r="I13" i="8" s="1"/>
  <c r="G12" i="8"/>
  <c r="H12" i="8" s="1"/>
  <c r="I12" i="8" s="1"/>
  <c r="G11" i="8"/>
  <c r="H11" i="8" s="1"/>
  <c r="I11" i="8" s="1"/>
  <c r="G10" i="8"/>
  <c r="H10" i="8" s="1"/>
  <c r="I10" i="8" s="1"/>
  <c r="G9" i="8"/>
  <c r="H9" i="8" s="1"/>
  <c r="I9" i="8" s="1"/>
  <c r="C6" i="6"/>
  <c r="C7" i="6"/>
  <c r="C8" i="6"/>
  <c r="C228" i="6"/>
  <c r="D228" i="6" s="1"/>
  <c r="B234" i="6" s="1"/>
  <c r="C234" i="6" s="1"/>
  <c r="C227" i="6"/>
  <c r="D227" i="6" s="1"/>
  <c r="B233" i="6" s="1"/>
  <c r="C233" i="6" s="1"/>
  <c r="G215" i="6"/>
  <c r="H215" i="6" s="1"/>
  <c r="I215" i="6" s="1"/>
  <c r="G202" i="6"/>
  <c r="H202" i="6" s="1"/>
  <c r="I202" i="6" s="1"/>
  <c r="G199" i="6"/>
  <c r="H199" i="6" s="1"/>
  <c r="I199" i="6" s="1"/>
  <c r="G197" i="6"/>
  <c r="H197" i="6" s="1"/>
  <c r="I197" i="6" s="1"/>
  <c r="G196" i="6"/>
  <c r="H196" i="6" s="1"/>
  <c r="I196" i="6" s="1"/>
  <c r="G194" i="6"/>
  <c r="H194" i="6" s="1"/>
  <c r="I194" i="6" s="1"/>
  <c r="G191" i="6"/>
  <c r="H191" i="6" s="1"/>
  <c r="I191" i="6" s="1"/>
  <c r="G189" i="6"/>
  <c r="H189" i="6" s="1"/>
  <c r="I189" i="6" s="1"/>
  <c r="G188" i="6"/>
  <c r="H188" i="6" s="1"/>
  <c r="I188" i="6" s="1"/>
  <c r="G186" i="6"/>
  <c r="H186" i="6" s="1"/>
  <c r="I186" i="6" s="1"/>
  <c r="G183" i="6"/>
  <c r="H183" i="6" s="1"/>
  <c r="I183" i="6" s="1"/>
  <c r="G182" i="6"/>
  <c r="H182" i="6" s="1"/>
  <c r="I182" i="6" s="1"/>
  <c r="G181" i="6"/>
  <c r="H181" i="6" s="1"/>
  <c r="I181" i="6" s="1"/>
  <c r="G180" i="6"/>
  <c r="H180" i="6" s="1"/>
  <c r="I180" i="6" s="1"/>
  <c r="G178" i="6"/>
  <c r="H178" i="6" s="1"/>
  <c r="I178" i="6" s="1"/>
  <c r="G175" i="6"/>
  <c r="H175" i="6" s="1"/>
  <c r="I175" i="6" s="1"/>
  <c r="G174" i="6"/>
  <c r="H174" i="6" s="1"/>
  <c r="I174" i="6" s="1"/>
  <c r="G173" i="6"/>
  <c r="H173" i="6" s="1"/>
  <c r="I173" i="6" s="1"/>
  <c r="G172" i="6"/>
  <c r="H172" i="6" s="1"/>
  <c r="I172" i="6" s="1"/>
  <c r="G171" i="6"/>
  <c r="H171" i="6" s="1"/>
  <c r="I171" i="6" s="1"/>
  <c r="G170" i="6"/>
  <c r="H170" i="6" s="1"/>
  <c r="I170" i="6" s="1"/>
  <c r="G167" i="6"/>
  <c r="H167" i="6" s="1"/>
  <c r="I167" i="6" s="1"/>
  <c r="G166" i="6"/>
  <c r="H166" i="6" s="1"/>
  <c r="I166" i="6" s="1"/>
  <c r="G165" i="6"/>
  <c r="H165" i="6" s="1"/>
  <c r="I165" i="6" s="1"/>
  <c r="G164" i="6"/>
  <c r="H164" i="6" s="1"/>
  <c r="I164" i="6" s="1"/>
  <c r="G162" i="6"/>
  <c r="H162" i="6" s="1"/>
  <c r="I162" i="6" s="1"/>
  <c r="G159" i="6"/>
  <c r="H159" i="6" s="1"/>
  <c r="I159" i="6" s="1"/>
  <c r="G158" i="6"/>
  <c r="H158" i="6" s="1"/>
  <c r="I158" i="6" s="1"/>
  <c r="G157" i="6"/>
  <c r="H157" i="6" s="1"/>
  <c r="I157" i="6" s="1"/>
  <c r="G156" i="6"/>
  <c r="H156" i="6" s="1"/>
  <c r="I156" i="6" s="1"/>
  <c r="G154" i="6"/>
  <c r="H154" i="6" s="1"/>
  <c r="I154" i="6" s="1"/>
  <c r="G152" i="6"/>
  <c r="H152" i="6" s="1"/>
  <c r="I152" i="6" s="1"/>
  <c r="G151" i="6"/>
  <c r="H151" i="6" s="1"/>
  <c r="I151" i="6" s="1"/>
  <c r="G150" i="6"/>
  <c r="H150" i="6" s="1"/>
  <c r="I150" i="6" s="1"/>
  <c r="G149" i="6"/>
  <c r="H149" i="6" s="1"/>
  <c r="I149" i="6" s="1"/>
  <c r="G148" i="6"/>
  <c r="H148" i="6" s="1"/>
  <c r="I148" i="6" s="1"/>
  <c r="G146" i="6"/>
  <c r="H146" i="6" s="1"/>
  <c r="I146" i="6" s="1"/>
  <c r="G143" i="6"/>
  <c r="H143" i="6" s="1"/>
  <c r="I143" i="6" s="1"/>
  <c r="G142" i="6"/>
  <c r="H142" i="6" s="1"/>
  <c r="I142" i="6" s="1"/>
  <c r="G141" i="6"/>
  <c r="H141" i="6" s="1"/>
  <c r="I141" i="6" s="1"/>
  <c r="G140" i="6"/>
  <c r="H140" i="6" s="1"/>
  <c r="I140" i="6" s="1"/>
  <c r="G138" i="6"/>
  <c r="H138" i="6" s="1"/>
  <c r="I138" i="6" s="1"/>
  <c r="G135" i="6"/>
  <c r="H135" i="6" s="1"/>
  <c r="I135" i="6" s="1"/>
  <c r="G134" i="6"/>
  <c r="H134" i="6" s="1"/>
  <c r="I134" i="6" s="1"/>
  <c r="G133" i="6"/>
  <c r="H133" i="6" s="1"/>
  <c r="I133" i="6" s="1"/>
  <c r="G132" i="6"/>
  <c r="H132" i="6" s="1"/>
  <c r="I132" i="6" s="1"/>
  <c r="G130" i="6"/>
  <c r="H130" i="6" s="1"/>
  <c r="I130" i="6" s="1"/>
  <c r="G127" i="6"/>
  <c r="H127" i="6" s="1"/>
  <c r="I127" i="6" s="1"/>
  <c r="G126" i="6"/>
  <c r="H126" i="6" s="1"/>
  <c r="I126" i="6" s="1"/>
  <c r="G125" i="6"/>
  <c r="H125" i="6" s="1"/>
  <c r="I125" i="6" s="1"/>
  <c r="G124" i="6"/>
  <c r="H124" i="6" s="1"/>
  <c r="I124" i="6" s="1"/>
  <c r="G122" i="6"/>
  <c r="H122" i="6" s="1"/>
  <c r="I122" i="6" s="1"/>
  <c r="G120" i="6"/>
  <c r="H120" i="6" s="1"/>
  <c r="I120" i="6" s="1"/>
  <c r="G119" i="6"/>
  <c r="H119" i="6" s="1"/>
  <c r="I119" i="6" s="1"/>
  <c r="G118" i="6"/>
  <c r="H118" i="6" s="1"/>
  <c r="I118" i="6" s="1"/>
  <c r="G117" i="6"/>
  <c r="H117" i="6" s="1"/>
  <c r="I117" i="6" s="1"/>
  <c r="G116" i="6"/>
  <c r="H116" i="6" s="1"/>
  <c r="I116" i="6" s="1"/>
  <c r="G114" i="6"/>
  <c r="H114" i="6" s="1"/>
  <c r="I114" i="6" s="1"/>
  <c r="G111" i="6"/>
  <c r="H111" i="6" s="1"/>
  <c r="I111" i="6" s="1"/>
  <c r="G110" i="6"/>
  <c r="H110" i="6" s="1"/>
  <c r="I110" i="6" s="1"/>
  <c r="G109" i="6"/>
  <c r="H109" i="6" s="1"/>
  <c r="I109" i="6" s="1"/>
  <c r="G108" i="6"/>
  <c r="H108" i="6" s="1"/>
  <c r="I108" i="6" s="1"/>
  <c r="G107" i="6"/>
  <c r="H107" i="6" s="1"/>
  <c r="I107" i="6" s="1"/>
  <c r="G106" i="6"/>
  <c r="H106" i="6" s="1"/>
  <c r="I106" i="6" s="1"/>
  <c r="G103" i="6"/>
  <c r="H103" i="6" s="1"/>
  <c r="I103" i="6" s="1"/>
  <c r="G102" i="6"/>
  <c r="H102" i="6" s="1"/>
  <c r="I102" i="6" s="1"/>
  <c r="G101" i="6"/>
  <c r="H101" i="6" s="1"/>
  <c r="I101" i="6" s="1"/>
  <c r="G100" i="6"/>
  <c r="H100" i="6" s="1"/>
  <c r="I100" i="6" s="1"/>
  <c r="G99" i="6"/>
  <c r="H99" i="6" s="1"/>
  <c r="I99" i="6" s="1"/>
  <c r="G98" i="6"/>
  <c r="H98" i="6" s="1"/>
  <c r="I98" i="6" s="1"/>
  <c r="G95" i="6"/>
  <c r="H95" i="6" s="1"/>
  <c r="I95" i="6" s="1"/>
  <c r="G94" i="6"/>
  <c r="H94" i="6" s="1"/>
  <c r="I94" i="6" s="1"/>
  <c r="G93" i="6"/>
  <c r="H93" i="6" s="1"/>
  <c r="I93" i="6" s="1"/>
  <c r="G92" i="6"/>
  <c r="H92" i="6" s="1"/>
  <c r="I92" i="6" s="1"/>
  <c r="G91" i="6"/>
  <c r="H91" i="6" s="1"/>
  <c r="I91" i="6" s="1"/>
  <c r="G90" i="6"/>
  <c r="H90" i="6" s="1"/>
  <c r="I90" i="6" s="1"/>
  <c r="G87" i="6"/>
  <c r="H87" i="6" s="1"/>
  <c r="I87" i="6" s="1"/>
  <c r="G86" i="6"/>
  <c r="H86" i="6" s="1"/>
  <c r="I86" i="6" s="1"/>
  <c r="G85" i="6"/>
  <c r="H85" i="6" s="1"/>
  <c r="I85" i="6" s="1"/>
  <c r="G84" i="6"/>
  <c r="H84" i="6" s="1"/>
  <c r="I84" i="6" s="1"/>
  <c r="G83" i="6"/>
  <c r="H83" i="6" s="1"/>
  <c r="I83" i="6" s="1"/>
  <c r="G82" i="6"/>
  <c r="H82" i="6" s="1"/>
  <c r="I82" i="6" s="1"/>
  <c r="G79" i="6"/>
  <c r="H79" i="6" s="1"/>
  <c r="I79" i="6" s="1"/>
  <c r="G78" i="6"/>
  <c r="H78" i="6" s="1"/>
  <c r="I78" i="6" s="1"/>
  <c r="G77" i="6"/>
  <c r="H77" i="6" s="1"/>
  <c r="I77" i="6" s="1"/>
  <c r="G76" i="6"/>
  <c r="H76" i="6" s="1"/>
  <c r="I76" i="6" s="1"/>
  <c r="G75" i="6"/>
  <c r="H75" i="6" s="1"/>
  <c r="I75" i="6" s="1"/>
  <c r="G74" i="6"/>
  <c r="H74" i="6" s="1"/>
  <c r="I74" i="6" s="1"/>
  <c r="G71" i="6"/>
  <c r="H71" i="6" s="1"/>
  <c r="I71" i="6" s="1"/>
  <c r="G70" i="6"/>
  <c r="H70" i="6" s="1"/>
  <c r="I70" i="6" s="1"/>
  <c r="G69" i="6"/>
  <c r="H69" i="6" s="1"/>
  <c r="I69" i="6" s="1"/>
  <c r="G68" i="6"/>
  <c r="H68" i="6" s="1"/>
  <c r="I68" i="6" s="1"/>
  <c r="G67" i="6"/>
  <c r="H67" i="6" s="1"/>
  <c r="I67" i="6" s="1"/>
  <c r="G66" i="6"/>
  <c r="H66" i="6" s="1"/>
  <c r="I66" i="6" s="1"/>
  <c r="G64" i="6"/>
  <c r="H64" i="6" s="1"/>
  <c r="I64" i="6" s="1"/>
  <c r="G63" i="6"/>
  <c r="H63" i="6" s="1"/>
  <c r="I63" i="6" s="1"/>
  <c r="G62" i="6"/>
  <c r="H62" i="6" s="1"/>
  <c r="I62" i="6" s="1"/>
  <c r="G61" i="6"/>
  <c r="H61" i="6" s="1"/>
  <c r="I61" i="6" s="1"/>
  <c r="G60" i="6"/>
  <c r="H60" i="6" s="1"/>
  <c r="I60" i="6" s="1"/>
  <c r="G59" i="6"/>
  <c r="H59" i="6" s="1"/>
  <c r="I59" i="6" s="1"/>
  <c r="G58" i="6"/>
  <c r="H58" i="6" s="1"/>
  <c r="I58" i="6" s="1"/>
  <c r="G56" i="6"/>
  <c r="H56" i="6" s="1"/>
  <c r="I56" i="6" s="1"/>
  <c r="G55" i="6"/>
  <c r="H55" i="6" s="1"/>
  <c r="I55" i="6" s="1"/>
  <c r="G54" i="6"/>
  <c r="H54" i="6" s="1"/>
  <c r="I54" i="6" s="1"/>
  <c r="G53" i="6"/>
  <c r="H53" i="6" s="1"/>
  <c r="I53" i="6" s="1"/>
  <c r="G52" i="6"/>
  <c r="H52" i="6" s="1"/>
  <c r="I52" i="6" s="1"/>
  <c r="G51" i="6"/>
  <c r="H51" i="6" s="1"/>
  <c r="I51" i="6" s="1"/>
  <c r="G50" i="6"/>
  <c r="H50" i="6" s="1"/>
  <c r="I50" i="6" s="1"/>
  <c r="G47" i="6"/>
  <c r="H47" i="6" s="1"/>
  <c r="I47" i="6" s="1"/>
  <c r="G46" i="6"/>
  <c r="H46" i="6" s="1"/>
  <c r="I46" i="6" s="1"/>
  <c r="G45" i="6"/>
  <c r="H45" i="6" s="1"/>
  <c r="I45" i="6" s="1"/>
  <c r="G44" i="6"/>
  <c r="H44" i="6" s="1"/>
  <c r="I44" i="6" s="1"/>
  <c r="G43" i="6"/>
  <c r="H43" i="6" s="1"/>
  <c r="I43" i="6" s="1"/>
  <c r="G42" i="6"/>
  <c r="H42" i="6" s="1"/>
  <c r="I42" i="6" s="1"/>
  <c r="G39" i="6"/>
  <c r="H39" i="6" s="1"/>
  <c r="I39" i="6" s="1"/>
  <c r="G38" i="6"/>
  <c r="H38" i="6" s="1"/>
  <c r="I38" i="6" s="1"/>
  <c r="G37" i="6"/>
  <c r="H37" i="6" s="1"/>
  <c r="I37" i="6" s="1"/>
  <c r="G36" i="6"/>
  <c r="H36" i="6" s="1"/>
  <c r="I36" i="6" s="1"/>
  <c r="G35" i="6"/>
  <c r="H35" i="6" s="1"/>
  <c r="I35" i="6" s="1"/>
  <c r="G34" i="6"/>
  <c r="H34" i="6" s="1"/>
  <c r="I34" i="6" s="1"/>
  <c r="G31" i="6"/>
  <c r="H31" i="6" s="1"/>
  <c r="I31" i="6" s="1"/>
  <c r="G30" i="6"/>
  <c r="H30" i="6" s="1"/>
  <c r="I30" i="6" s="1"/>
  <c r="G29" i="6"/>
  <c r="H29" i="6" s="1"/>
  <c r="I29" i="6" s="1"/>
  <c r="G28" i="6"/>
  <c r="H28" i="6" s="1"/>
  <c r="I28" i="6" s="1"/>
  <c r="G27" i="6"/>
  <c r="H27" i="6" s="1"/>
  <c r="I27" i="6" s="1"/>
  <c r="G26" i="6"/>
  <c r="H26" i="6" s="1"/>
  <c r="I26" i="6" s="1"/>
  <c r="G23" i="6"/>
  <c r="H23" i="6" s="1"/>
  <c r="I23" i="6" s="1"/>
  <c r="G22" i="6"/>
  <c r="H22" i="6" s="1"/>
  <c r="I22" i="6" s="1"/>
  <c r="G21" i="6"/>
  <c r="H21" i="6" s="1"/>
  <c r="I21" i="6" s="1"/>
  <c r="G20" i="6"/>
  <c r="H20" i="6" s="1"/>
  <c r="I20" i="6" s="1"/>
  <c r="G19" i="6"/>
  <c r="H19" i="6" s="1"/>
  <c r="I19" i="6" s="1"/>
  <c r="G18" i="6"/>
  <c r="H18" i="6" s="1"/>
  <c r="I18" i="6" s="1"/>
  <c r="I2" i="4"/>
  <c r="I3" i="4"/>
  <c r="I4" i="4"/>
  <c r="I5" i="4"/>
  <c r="I6" i="4"/>
  <c r="I7"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8"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H2" i="4"/>
  <c r="H3" i="4"/>
  <c r="H4" i="4"/>
  <c r="H5" i="4"/>
  <c r="H6" i="4"/>
  <c r="H7"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8"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C9" i="6" l="1"/>
  <c r="B231" i="6" s="1"/>
  <c r="C231" i="6" s="1"/>
  <c r="H215" i="8"/>
  <c r="B219" i="8" s="1"/>
  <c r="I8" i="8"/>
  <c r="I215" i="8" s="1"/>
  <c r="H17" i="6"/>
  <c r="C219" i="8" l="1"/>
  <c r="I17" i="6"/>
  <c r="I224" i="6" s="1"/>
  <c r="H224" i="6"/>
  <c r="B232" i="6" s="1"/>
  <c r="C232" i="6" l="1"/>
  <c r="C235" i="6" s="1"/>
  <c r="B235" i="6"/>
</calcChain>
</file>

<file path=xl/sharedStrings.xml><?xml version="1.0" encoding="utf-8"?>
<sst xmlns="http://schemas.openxmlformats.org/spreadsheetml/2006/main" count="2557" uniqueCount="859">
  <si>
    <t>Toelichting tabbladen</t>
  </si>
  <si>
    <t>1. Instructie invullen prijsblad</t>
  </si>
  <si>
    <t>Het betreft de instructies en de voorwaardes waarmee u het prijzenblad in dient te vullen.</t>
  </si>
  <si>
    <t>2. Afnames Materialen</t>
  </si>
  <si>
    <t>Dit betreft informatie over de afname van de Materialen de afgelopen jaren. Waarbij 2020 en 2021 in verband met de COVID-19 pandemie mogelijk een wat afwijkend verloop vertoont.</t>
  </si>
  <si>
    <t xml:space="preserve">3. Specificaties </t>
  </si>
  <si>
    <t>Dit betreft de specificaties van de Materialen (papier, formaat, etcetera)</t>
  </si>
  <si>
    <t>4a. Prijzenblad concessie</t>
  </si>
  <si>
    <t>Dit betreft het prijzenblad zoals wij beogen in geval van een concessie</t>
  </si>
  <si>
    <t>4b. Prijzenblad Raamovereenkomst</t>
  </si>
  <si>
    <t>Dit betreft het prijzenblad zoals wij beogen in geval van een raamoverenkomst</t>
  </si>
  <si>
    <t>5. Onderbouwing</t>
  </si>
  <si>
    <t>Dit is vormvrij. Hierin kunt u de kost- of verkoopprijs specificeren. Dit is tevens de basis voor de gesprekken over de kost- of verkoopprijzen gedurende de contractperiode.</t>
  </si>
  <si>
    <t>Instructies</t>
  </si>
  <si>
    <t>U dient alle lichtegele cellen in te vullen.</t>
  </si>
  <si>
    <t>U kunt 0 invullen.</t>
  </si>
  <si>
    <t>RAAMOVEREENKOMST</t>
  </si>
  <si>
    <t>Implemententatie</t>
  </si>
  <si>
    <t>U dient voor de implementatie een vaste prijs in te dienen op basis van de aanpak zoals opgenomen in het kwalitatieve gunningscriterium Implementatie. U dient de werkzaamheden en het aantal uur te specificeren. De prijs is exclusief de kosten van transport van de huidige vooraad naar de opslag van de opdrachtnemer. Deze kosten kunt u één-op-één doorfactureren.</t>
  </si>
  <si>
    <t>Winstmarge</t>
  </si>
  <si>
    <t>U dient aan te geven welke winstmarge u rekent voor producten. Deze marge blijft in beginsel de hele contractperiode gelijk. Echter, door Opdrachtgever goedgekeurde kostenbesparingen komen voor 50% ten goede aan de kostprijzen en 50% aan de Opdrachtnemer. Dat omt dus bovenop de winstmarge.</t>
  </si>
  <si>
    <t>Vervaardiging , opslag, het plaatsen van het Materiaal op de webwinkel en alle andere werkzaamheden en interne uren LES (2 FTE)</t>
  </si>
  <si>
    <r>
      <rPr>
        <sz val="11"/>
        <color rgb="FF000000"/>
        <rFont val="Calibri"/>
        <family val="2"/>
      </rPr>
      <t xml:space="preserve">U dient op basis van de fictieve getallen en op basis van de gegeven specificaties een </t>
    </r>
    <r>
      <rPr>
        <b/>
        <sz val="11"/>
        <color rgb="FF000000"/>
        <rFont val="Calibri"/>
        <family val="2"/>
      </rPr>
      <t>kostprijs</t>
    </r>
    <r>
      <rPr>
        <sz val="11"/>
        <color rgb="FF000000"/>
        <rFont val="Calibri"/>
        <family val="2"/>
      </rPr>
      <t xml:space="preserve"> per Materiaal in te dienen. Deze kostprijs is voor Vervaardiging, opslag, distrubutie, het plaatsen van het Materiaal op de webwinkel en alle andere werkzaamheden die u uitvoert in het kader van deze overeenkomst. Hierin zitten ook de interne uren van LES verdisconteerd.
LET OP: het gaat om de kostprijs en niet om de verkoopprijs. Deze stelt LES vast tijdens de implementatieperiode en laat zich hierbij adviseren door opdrachtnemer. </t>
    </r>
    <r>
      <rPr>
        <b/>
        <sz val="11"/>
        <color rgb="FF000000"/>
        <rFont val="Calibri"/>
        <family val="2"/>
      </rPr>
      <t>Daarnaast verzoeken wij u om in het tabblad onderbouwing kostprijs een onderbouwing te geven hoe u komt tot de kostprijs. Dit is vormvrij, maar dient om LES inzicht te geven in de opbouw en dient als basis voor gesprekken over prijsbijstellingen.</t>
    </r>
  </si>
  <si>
    <t>Webwinkel</t>
  </si>
  <si>
    <t>U dient een vast tarief per maand voor de webwinkel dienstverlening in te dienen. Dit betreft alle aan de webwinkel gerelateerde diensten waaronder, maar niet beperkt tot, het beschikbaarstellen en beheer van de webwinkel, hosting, de administratieve afhandeling, de facturatie, debiteurenbeheer, koppelingen met het CRM, etcetera.</t>
  </si>
  <si>
    <t>Marketing</t>
  </si>
  <si>
    <t>U dient een vast tarief per maand voor de marketing in te dienen zoals beschreven in de aanbestedingsleidraad en uw inschrijving.</t>
  </si>
  <si>
    <t>Verzending en handling</t>
  </si>
  <si>
    <t xml:space="preserve">Verzending en handling is gratis vanaf €20,-. Onder €20,- kunt u verzendkosten in rekening  brengen bij de Besteller. U kunt hier geen geld op verdienen. </t>
  </si>
  <si>
    <t>CONCESSIE</t>
  </si>
  <si>
    <t>U dient aan te geven welke winstmarge u rekent voor producten. Deze marge blijft in beginsel de hele contractperiode gelijk. Echter, door Opdrachtgever goedgekeurde kostenbesparingen komen voor 50% ten goede aan de kostprijzen en 50% aan de Opdrachtnemer. Dit komt dus bovenop de winstmarge.</t>
  </si>
  <si>
    <t>Verkoopprijs zonder marge</t>
  </si>
  <si>
    <r>
      <rPr>
        <sz val="11"/>
        <color rgb="FF000000"/>
        <rFont val="Calibri"/>
        <family val="2"/>
      </rPr>
      <t xml:space="preserve">U dient op basis van de fictieve getallen en op basis van de gegeven specificaties een verkoopprijs (excl marge) per Materiaal in te dienen. Deze verkoopprijs is voor Vervaardiging, opslag, handling, het plaatsen van het Materiaal op de webwinkel, de webwinkel en aanverwante processen, marketing en alle andere werkzaamheden die u uitvoert in het kader van deze overeenkomst en interne uren LES (2 FTE). </t>
    </r>
    <r>
      <rPr>
        <b/>
        <sz val="11"/>
        <color rgb="FF000000"/>
        <rFont val="Calibri"/>
        <family val="2"/>
      </rPr>
      <t>Daarnaast verzoeken wij u om in het tabblad onderbouwing een onderbouwing te geven hoe u komt tot de verkoopprijs. Dit is vormvrij, maar dient om LES inzicht te geven in de opbouw en dient als basis voor gesprekken over prijsbijstellingen.</t>
    </r>
  </si>
  <si>
    <t>Verzending</t>
  </si>
  <si>
    <t xml:space="preserve">Verzending is gratis vanaf €20,-. Onder €20,- kunt u verzendkosten in rekening brengen bij de Besteller. U kunt hier geen geld op verdienen. </t>
  </si>
  <si>
    <t>Nr. specificatieblad</t>
  </si>
  <si>
    <t>Productcode</t>
  </si>
  <si>
    <t>Product</t>
  </si>
  <si>
    <t>Titel Materiaal</t>
  </si>
  <si>
    <t>afnames in 2019</t>
  </si>
  <si>
    <t>afnames in 2020</t>
  </si>
  <si>
    <t>afnames in 2021</t>
  </si>
  <si>
    <t>Verwacht aantal</t>
  </si>
  <si>
    <t>Verwacht aantal2</t>
  </si>
  <si>
    <t>A83</t>
  </si>
  <si>
    <t>Basishulp</t>
  </si>
  <si>
    <t>Basishulp Taal bij Succes!</t>
  </si>
  <si>
    <t>A245</t>
  </si>
  <si>
    <t>Basishulp Rekenen bij Succes!</t>
  </si>
  <si>
    <t>A246</t>
  </si>
  <si>
    <t>Basishulp Digitale vaardigheden bij Succes!</t>
  </si>
  <si>
    <t>A166</t>
  </si>
  <si>
    <t>Training verdiepende module</t>
  </si>
  <si>
    <t>Achtergrondinformatie en werkmateriaal. Vrijwilligerstraining Succes! Digitale vaardigheden</t>
  </si>
  <si>
    <t>A106</t>
  </si>
  <si>
    <t>Voor 't zelfde geld</t>
  </si>
  <si>
    <t>Training vrijwilligers: informatie en werkmateriaal bij module 'Werken met Voor 't zelfde geld voor administratievrijwilligers'</t>
  </si>
  <si>
    <t>A80</t>
  </si>
  <si>
    <t>Vrijwilligerstraining</t>
  </si>
  <si>
    <t xml:space="preserve">Map basistraining vrijwilligers incl. instructiekaarten en Succes!-boekje 1F11 </t>
  </si>
  <si>
    <t>A244</t>
  </si>
  <si>
    <t>Empowerment</t>
  </si>
  <si>
    <t>vrijwilligerstraining empowerment</t>
  </si>
  <si>
    <t>A105</t>
  </si>
  <si>
    <t>In je Kracht</t>
  </si>
  <si>
    <t>Training vrijwilligers: informatie en werkmateriaal bij module In je Kracht.</t>
  </si>
  <si>
    <t>A112</t>
  </si>
  <si>
    <t xml:space="preserve">In je Kracht. Werkboek voor deelnemers. </t>
  </si>
  <si>
    <t>A113</t>
  </si>
  <si>
    <t>In je kracht-kaartspel</t>
  </si>
  <si>
    <t>A117</t>
  </si>
  <si>
    <t>In je Kracht. Gids voor vrijwilligers.</t>
  </si>
  <si>
    <t>A276</t>
  </si>
  <si>
    <t>In je kracht-kaartspel voor nieuwe gebruikers</t>
  </si>
  <si>
    <t>A157</t>
  </si>
  <si>
    <t>Jouw Leven &amp; werk</t>
  </si>
  <si>
    <t>Jouw leven &amp; werk - Gids voor vrijwilligers</t>
  </si>
  <si>
    <t>A158</t>
  </si>
  <si>
    <t>Jouw leven &amp; werk - Werkboek voor deelnemers</t>
  </si>
  <si>
    <t>V002</t>
  </si>
  <si>
    <t>Ook Digitaal</t>
  </si>
  <si>
    <t>V003</t>
  </si>
  <si>
    <t>A159</t>
  </si>
  <si>
    <t>Succes! Digitale Vaardigheden</t>
  </si>
  <si>
    <t>Succes! Digitale vaardigheden IN D1_Voor het eerst op je smartphone</t>
  </si>
  <si>
    <t>A160</t>
  </si>
  <si>
    <t>Succes! Digitale vaardigheden IN D4_Een mailtje!</t>
  </si>
  <si>
    <t>A161</t>
  </si>
  <si>
    <t>Succes! Digitale vaardigheden IN D3 _Een berichtje in WhatsApp</t>
  </si>
  <si>
    <t>A162</t>
  </si>
  <si>
    <t>Succes! Digitale vaardigheden Basis1 D1_Komen jullie ook?</t>
  </si>
  <si>
    <t>A163</t>
  </si>
  <si>
    <t>Succes! Digitale vaardigheden Basis1 D2_Gaan jullie mee?</t>
  </si>
  <si>
    <t>A164</t>
  </si>
  <si>
    <t>Succes! Digitale vaardigheden Basis1 D3_Een foto op de taart</t>
  </si>
  <si>
    <t>A248</t>
  </si>
  <si>
    <t>Basis1 D6 Video-bellen op je computer</t>
  </si>
  <si>
    <t>A249</t>
  </si>
  <si>
    <t>IN D6 Video-bellen op je smartphone</t>
  </si>
  <si>
    <t>A250</t>
  </si>
  <si>
    <t>Basis1 D7 Video-bellen op je tablet</t>
  </si>
  <si>
    <t>A150</t>
  </si>
  <si>
    <t>Succes! Rekenen</t>
  </si>
  <si>
    <t>Succes! Rekenen R1: Klussen in huis</t>
  </si>
  <si>
    <t>A151</t>
  </si>
  <si>
    <t>Succes! Rekenen R2: Ik heb een afspraak</t>
  </si>
  <si>
    <t>A152</t>
  </si>
  <si>
    <t>Succes! Rekenen R1: Wat kost het?</t>
  </si>
  <si>
    <t>A153</t>
  </si>
  <si>
    <t>Succes! Rekenen R2: Gezond leven</t>
  </si>
  <si>
    <t>A154</t>
  </si>
  <si>
    <t>Succes! Rekenen R1: Koken voor anderen</t>
  </si>
  <si>
    <t>A155</t>
  </si>
  <si>
    <t>Succes! Rekenen R2: Slim uitgeven</t>
  </si>
  <si>
    <t>A156</t>
  </si>
  <si>
    <t>Succes! Rekenen: Rekenkaarten (13 stuks)</t>
  </si>
  <si>
    <t>A167</t>
  </si>
  <si>
    <t>Succes! Rekenen R5: De deur uit</t>
  </si>
  <si>
    <t>A168</t>
  </si>
  <si>
    <t>Succes! Rekenen R4: Sport en bewegen</t>
  </si>
  <si>
    <t>A169</t>
  </si>
  <si>
    <t>Succes! Rekenen R3: Dit is mijn huis</t>
  </si>
  <si>
    <t>A170</t>
  </si>
  <si>
    <t>Succes! Rekenen R4: Mijn gezondheid</t>
  </si>
  <si>
    <t>A171</t>
  </si>
  <si>
    <t>Succes! Rekenen R3: Wat trek je aan?</t>
  </si>
  <si>
    <t>A172</t>
  </si>
  <si>
    <t>Succes! Rekenen R5: De eerste stap naar werk</t>
  </si>
  <si>
    <t>A173</t>
  </si>
  <si>
    <t>Succes! Rekenen R4: Dagelijks leven</t>
  </si>
  <si>
    <t>A174</t>
  </si>
  <si>
    <t>Succes! Digitale vaardigheden Basis 1 D4 Veilig online op je smartphone</t>
  </si>
  <si>
    <t>A175</t>
  </si>
  <si>
    <t>Succes! Digitale vaardigheden IN D2 Voor het eerst op je computer</t>
  </si>
  <si>
    <t>A176</t>
  </si>
  <si>
    <t>Succes! Digitale vaardigheden IN D5_Op het internet</t>
  </si>
  <si>
    <t>A177</t>
  </si>
  <si>
    <t>Succes! Digitale vaardigheden Basis 1 D5 _Veilig online op je computer</t>
  </si>
  <si>
    <t>A236</t>
  </si>
  <si>
    <t>Succes! Rekenen R5: Slim met je geld</t>
  </si>
  <si>
    <t>A237</t>
  </si>
  <si>
    <t>Succes! Rekenen R3: Ik word mijn eigen baas!</t>
  </si>
  <si>
    <t>A238</t>
  </si>
  <si>
    <t>Succes! Rekenen R6: Ouder worden</t>
  </si>
  <si>
    <t>A239</t>
  </si>
  <si>
    <t>Succes! Rekenen R9: Gezond eten en lekker bewegen</t>
  </si>
  <si>
    <t>A240</t>
  </si>
  <si>
    <t>Succes! Rekenen R7: Hoera, een baby!</t>
  </si>
  <si>
    <t>A241</t>
  </si>
  <si>
    <t>Succes! Rekenen R6: Koken en bakken</t>
  </si>
  <si>
    <t>A242</t>
  </si>
  <si>
    <t>Succes! Rekenen R6: Werk</t>
  </si>
  <si>
    <t>A243</t>
  </si>
  <si>
    <t>Succes! Rekenen R8: Spelend rekenen</t>
  </si>
  <si>
    <t>A37</t>
  </si>
  <si>
    <t>Succes! Taal</t>
  </si>
  <si>
    <t xml:space="preserve">Succes!-boekje IN6: Waar doe jij de boodschappen? </t>
  </si>
  <si>
    <t>A38</t>
  </si>
  <si>
    <t xml:space="preserve">Succes!-boekje 1F10: Help! Ik ben mijn pinpas kwijt </t>
  </si>
  <si>
    <t>A39</t>
  </si>
  <si>
    <t xml:space="preserve">Succes! boekje 2F9: Ga je mee naar het Rijksmuseum? </t>
  </si>
  <si>
    <t>A44</t>
  </si>
  <si>
    <t>Succes!-boekje IN21: Hij doet het niet</t>
  </si>
  <si>
    <t>A46</t>
  </si>
  <si>
    <t xml:space="preserve">Succes!-boekje IN20: Naar de bibliotheek </t>
  </si>
  <si>
    <t>A47</t>
  </si>
  <si>
    <t xml:space="preserve">Succes!-boekje IN4: Nooit te oud om te leren </t>
  </si>
  <si>
    <t>A48</t>
  </si>
  <si>
    <t xml:space="preserve">Succes!-boekje 2F3: Mijn buurman was een aardige man </t>
  </si>
  <si>
    <t>A49</t>
  </si>
  <si>
    <t xml:space="preserve">Succes!-boekje 2F1: Dit is mijn buurt </t>
  </si>
  <si>
    <t>A50</t>
  </si>
  <si>
    <t xml:space="preserve">Succes!-boekje 1F2: Het is feest </t>
  </si>
  <si>
    <t>A51</t>
  </si>
  <si>
    <t xml:space="preserve">Succes!-boekje 1F4: Van A naar B </t>
  </si>
  <si>
    <t>A52</t>
  </si>
  <si>
    <t xml:space="preserve">Succes!-boekje 1F5: Hier woon ik </t>
  </si>
  <si>
    <t>A53</t>
  </si>
  <si>
    <t>Succes!-boekje 1F14: Hoe zijn je collega's?</t>
  </si>
  <si>
    <t>A54</t>
  </si>
  <si>
    <t xml:space="preserve">Succes!-boekje 2F14: Ik ga graag naar mijn werk </t>
  </si>
  <si>
    <t>A55</t>
  </si>
  <si>
    <t xml:space="preserve">Succes!-boekje 1F1: Lekker en gezond </t>
  </si>
  <si>
    <t>A57</t>
  </si>
  <si>
    <t xml:space="preserve">Succes!-boekje 1F3: Slim kopen </t>
  </si>
  <si>
    <t>A58</t>
  </si>
  <si>
    <t xml:space="preserve">Succes!-boekje IN14: Dat doet de gemeente </t>
  </si>
  <si>
    <t>A59</t>
  </si>
  <si>
    <t xml:space="preserve">Succes!-boekje 2F15: Dit is mijn werkplek </t>
  </si>
  <si>
    <t>A60</t>
  </si>
  <si>
    <t xml:space="preserve">Succes!-boekje 1F18: Liefde is... </t>
  </si>
  <si>
    <t>A61</t>
  </si>
  <si>
    <t xml:space="preserve">Succes!-boekje 1F11: Een abonnement op de bibliotheek </t>
  </si>
  <si>
    <t>A62</t>
  </si>
  <si>
    <t>Succes!-boekje 1F7: Gas en stroom</t>
  </si>
  <si>
    <t>A63</t>
  </si>
  <si>
    <t xml:space="preserve">Succes!-boekje 1F13: Zonder werk </t>
  </si>
  <si>
    <t>A64</t>
  </si>
  <si>
    <t xml:space="preserve">Succes!-boekje IN11: Van harte beterschap </t>
  </si>
  <si>
    <t>A65</t>
  </si>
  <si>
    <t xml:space="preserve">Succes!-boekje IN7: Nu woon ik hier </t>
  </si>
  <si>
    <t>A66</t>
  </si>
  <si>
    <t xml:space="preserve">Succes!-boekje IN13: Mijn baas en mijn collega's </t>
  </si>
  <si>
    <t>Succes! IN13: Mijn baas en mijn collegas</t>
  </si>
  <si>
    <t>A67</t>
  </si>
  <si>
    <t xml:space="preserve">Succes!-boekje 2F4: Daar wil ik wonen! </t>
  </si>
  <si>
    <t>A68</t>
  </si>
  <si>
    <t xml:space="preserve">Succes!-boekje 2F6: De school van je kind </t>
  </si>
  <si>
    <t>A69</t>
  </si>
  <si>
    <t xml:space="preserve">Succes!-boekje 1F9: Kopen op internet </t>
  </si>
  <si>
    <t>A70</t>
  </si>
  <si>
    <t>Succes!-boekje 1F6: Naar de dokter?</t>
  </si>
  <si>
    <t>A71</t>
  </si>
  <si>
    <t>Succes!-boekje 1F19: Familie en vrienden</t>
  </si>
  <si>
    <t>A72</t>
  </si>
  <si>
    <t xml:space="preserve">Succes!-boekje 2F2: Wat doe jij op internet? </t>
  </si>
  <si>
    <t>A73</t>
  </si>
  <si>
    <t>Succes!-boekje 1F21: Ik loop op krukken</t>
  </si>
  <si>
    <t>A74</t>
  </si>
  <si>
    <t xml:space="preserve">Succes!-boekje IN5: Op zoek naar werk </t>
  </si>
  <si>
    <t>A75</t>
  </si>
  <si>
    <t>Succes!-boekje IN1: Een baby!</t>
  </si>
  <si>
    <t>A76</t>
  </si>
  <si>
    <t>Succes!-boekje IN10: Lekker bewegen</t>
  </si>
  <si>
    <t>A77</t>
  </si>
  <si>
    <t>Succes!-boekje 1F8: De taal van je kind</t>
  </si>
  <si>
    <t>A78</t>
  </si>
  <si>
    <t>Succes!-boekje 1F16: Ik krijg een ander rooster</t>
  </si>
  <si>
    <t>A79</t>
  </si>
  <si>
    <t>Succes!-boekje IN9: Wat is jouw hobby?</t>
  </si>
  <si>
    <t>A86</t>
  </si>
  <si>
    <t>Succes!-boekje IN15: Huisdieren</t>
  </si>
  <si>
    <t>A87</t>
  </si>
  <si>
    <t>Succes!-boekje 1F17: Hoe vind ik een baan?</t>
  </si>
  <si>
    <t>A88</t>
  </si>
  <si>
    <t>Succes!-boekje IN12: Kroket met sla in de kantine</t>
  </si>
  <si>
    <t>A89</t>
  </si>
  <si>
    <t>Succes!-boekje IN3: Mijn kind zit op school</t>
  </si>
  <si>
    <t>A90</t>
  </si>
  <si>
    <t xml:space="preserve">Succes!-boekje 1F22: Ouders en school </t>
  </si>
  <si>
    <t>A91</t>
  </si>
  <si>
    <t>Succes!-boekje 1F20: Mijn portemonnee is gestolen!</t>
  </si>
  <si>
    <t>A92</t>
  </si>
  <si>
    <t>Succes!-boekje 2F7: Belastingen en douane</t>
  </si>
  <si>
    <t>A93</t>
  </si>
  <si>
    <t>Succes!-boekje 1F15: Belastingen en douane</t>
  </si>
  <si>
    <t>A94</t>
  </si>
  <si>
    <t>Succes!-boekje IN8: Ik kom vandaag niet werken</t>
  </si>
  <si>
    <t>A96</t>
  </si>
  <si>
    <t>Succes!-boekje 1F12: Te ziek om te werken</t>
  </si>
  <si>
    <t>A97</t>
  </si>
  <si>
    <t>Succes!-boekje 2F8: Een afspraak bij de huisarts</t>
  </si>
  <si>
    <t>A98</t>
  </si>
  <si>
    <t xml:space="preserve">Succes!-boekje 1F25: Veilig Werken (VCA) </t>
  </si>
  <si>
    <t>A99</t>
  </si>
  <si>
    <t>Succes!-boekje 2F5: Veilig werken (VCA)</t>
  </si>
  <si>
    <t>A101</t>
  </si>
  <si>
    <t>Succes!-boekje 1F23: Waar blijft mijn geld?</t>
  </si>
  <si>
    <t>A102</t>
  </si>
  <si>
    <t>Succes!-boekje 1F24: Hoe ga ik dit betalen?</t>
  </si>
  <si>
    <t>A107</t>
  </si>
  <si>
    <t>Succes!-boekje IN16 Veilig werken (VCA)</t>
  </si>
  <si>
    <t>A116</t>
  </si>
  <si>
    <t>Succes!-boekje 1F26: Eerste hulp aan kinderen</t>
  </si>
  <si>
    <t>A118</t>
  </si>
  <si>
    <t>Succes!-boekje 1F29: Kiezen voor jezelf</t>
  </si>
  <si>
    <t>A119</t>
  </si>
  <si>
    <t>Succes!-boekje 1F28: Haal jij de kinderen op?</t>
  </si>
  <si>
    <t>A212</t>
  </si>
  <si>
    <t>Succes! taal</t>
  </si>
  <si>
    <t>Succes!-boekje 1F27: Goed geslapen</t>
  </si>
  <si>
    <t>A256</t>
  </si>
  <si>
    <t>1F 30 Ik word schilder</t>
  </si>
  <si>
    <t>A213</t>
  </si>
  <si>
    <t>Voor jou en je kind</t>
  </si>
  <si>
    <t>Voor jou en je kind! Bewegen en spelen 2-5 jaar</t>
  </si>
  <si>
    <t>A214</t>
  </si>
  <si>
    <t>Voor jou en je kind! Dieren 2-5 jaar</t>
  </si>
  <si>
    <t>A215</t>
  </si>
  <si>
    <t>Voor jou en je kind! Eten 2-5 jaar</t>
  </si>
  <si>
    <t>A216</t>
  </si>
  <si>
    <t>Voor jou en je kind! Familie en vrienden 2-5 jaar</t>
  </si>
  <si>
    <t>A217</t>
  </si>
  <si>
    <t>Voor jou en je kind! Feest 2-5 jaar</t>
  </si>
  <si>
    <t>A218</t>
  </si>
  <si>
    <t>Voor jou en je kind! Gevoelens 2-5 jaar</t>
  </si>
  <si>
    <t>A219</t>
  </si>
  <si>
    <t>Voor jou en je kind! Het huis 2-5 jaar</t>
  </si>
  <si>
    <t>A220</t>
  </si>
  <si>
    <t>Voor jou en je kind! Het weer 2-5 jaar</t>
  </si>
  <si>
    <t>A221</t>
  </si>
  <si>
    <t>Voor jou en je kind! Knutselen 2-5 jaar</t>
  </si>
  <si>
    <t>A222</t>
  </si>
  <si>
    <t>Voor jou en je kind! Verkeer en vervoer 2-5 jaar</t>
  </si>
  <si>
    <t>A223</t>
  </si>
  <si>
    <t>Voor jou en je kind! Fit en gezond 6-12 jaar</t>
  </si>
  <si>
    <t>A224</t>
  </si>
  <si>
    <t>Voor jou en je kind! Huiswerk en spreekbeurt 6-12 jaar</t>
  </si>
  <si>
    <t>A225</t>
  </si>
  <si>
    <t>Voor jou en je kind! Meehelpen 6-12 jaar</t>
  </si>
  <si>
    <t>A226</t>
  </si>
  <si>
    <t>Voor jou en je kind! Na de basisschool 6-12 jaar</t>
  </si>
  <si>
    <t>A227</t>
  </si>
  <si>
    <t>Voor jou en je kind! Pubers 6-12 jaar</t>
  </si>
  <si>
    <t>A228</t>
  </si>
  <si>
    <t>Voor jou en je kind! Rapporten en gesprekken op school 6-12 jaar</t>
  </si>
  <si>
    <t>A229</t>
  </si>
  <si>
    <t>Voor jou en je kind! Schoolvakken 6-12 jaar</t>
  </si>
  <si>
    <t>A230</t>
  </si>
  <si>
    <t>Voor jou en je kind! Schoolzaken 6-12 jaar</t>
  </si>
  <si>
    <t>A231</t>
  </si>
  <si>
    <t>Voor jou en je kind! Vriendjes 6-12 jaar</t>
  </si>
  <si>
    <t>A232</t>
  </si>
  <si>
    <t>Voor jou en je kind! Zorgen om gedrag van kinderen 6-12 jaar</t>
  </si>
  <si>
    <t>V001</t>
  </si>
  <si>
    <t>Taalbuddy</t>
  </si>
  <si>
    <t>A120</t>
  </si>
  <si>
    <t>Taalopdrachten</t>
  </si>
  <si>
    <t>Taalopdrachten Intake 1F - Dagelijks leven</t>
  </si>
  <si>
    <t>A121</t>
  </si>
  <si>
    <t>Taalopdrachten Intake 1F - Werk</t>
  </si>
  <si>
    <t>A122</t>
  </si>
  <si>
    <t>Taalopdrachten Intake 2F - Dagelijks leven</t>
  </si>
  <si>
    <t>A123</t>
  </si>
  <si>
    <t>Taalopdrachten Intake 2F - Werk</t>
  </si>
  <si>
    <t>A124</t>
  </si>
  <si>
    <t>Taalopdrachten Intake Instroom - Dagelijks leven</t>
  </si>
  <si>
    <t>A125</t>
  </si>
  <si>
    <t>Taalopdrachten Intake Instroom - Werk</t>
  </si>
  <si>
    <t>A126</t>
  </si>
  <si>
    <t>Taalopdrachten Intake Voorschatter - Dagelijks leven</t>
  </si>
  <si>
    <t>A127</t>
  </si>
  <si>
    <t>Taalopdrachten Intake Voorschatter - Werk</t>
  </si>
  <si>
    <t>A128</t>
  </si>
  <si>
    <t>Taalopdrachten Eind 1F - Dagelijks leven</t>
  </si>
  <si>
    <t>A129</t>
  </si>
  <si>
    <t>Taalopdrachten Eind 1F - Werk</t>
  </si>
  <si>
    <t>A130</t>
  </si>
  <si>
    <t>Taalopdrachten Eind 2F - Dagelijks leven</t>
  </si>
  <si>
    <t>A131</t>
  </si>
  <si>
    <t>Taalopdrachten Eind 2F - Werk</t>
  </si>
  <si>
    <t>A132</t>
  </si>
  <si>
    <t>Taalopdrachten Eind Instroom - Dagelijks leven</t>
  </si>
  <si>
    <t>A133</t>
  </si>
  <si>
    <t>Taalopdrachten Eind Instroom - Werk</t>
  </si>
  <si>
    <t>A134</t>
  </si>
  <si>
    <t>Taalopdrachten Handleiding</t>
  </si>
  <si>
    <t>A82 (t)</t>
  </si>
  <si>
    <t>Certificaat</t>
  </si>
  <si>
    <t>Certificaten basistraining Taal voor het Leven</t>
  </si>
  <si>
    <t>A95 (l)</t>
  </si>
  <si>
    <t>Bewijs van deelname - vrijwilligers</t>
  </si>
  <si>
    <t>A110</t>
  </si>
  <si>
    <t>Bewijs van deelname - deelnemers</t>
  </si>
  <si>
    <t>A203</t>
  </si>
  <si>
    <t>Voel je Goed</t>
  </si>
  <si>
    <t>Deelnemersmap Voel je Goed!</t>
  </si>
  <si>
    <t>A206</t>
  </si>
  <si>
    <t xml:space="preserve">Vrijwilligersgids Voel je Goed! </t>
  </si>
  <si>
    <t>A208</t>
  </si>
  <si>
    <t xml:space="preserve">Achtergrondinformatie en werkmateriaal voor vrijwilligers bij de verdiepingsmodule Voel je goed! </t>
  </si>
  <si>
    <t>A210</t>
  </si>
  <si>
    <t>Voor jezelf?</t>
  </si>
  <si>
    <t>Voor jezelf? - Gids voor vrijwilligers</t>
  </si>
  <si>
    <t>A211</t>
  </si>
  <si>
    <t>Voor jezelf - Werkboek voor deelnemers</t>
  </si>
  <si>
    <t>A233 (t)</t>
  </si>
  <si>
    <t>Voor jou en je kind! Vrijwilligersgids</t>
  </si>
  <si>
    <t>A257</t>
  </si>
  <si>
    <t>Voor 't zelfde geld - Een dagje weg</t>
  </si>
  <si>
    <t>A258</t>
  </si>
  <si>
    <t>Voor 't zelfde geld - Geld en kinderen</t>
  </si>
  <si>
    <t>A259</t>
  </si>
  <si>
    <t>Voor 't zelfde geld - Internetbankieren</t>
  </si>
  <si>
    <t>A260</t>
  </si>
  <si>
    <t>Voor 't zelfde geld - Kasboek</t>
  </si>
  <si>
    <t>A261</t>
  </si>
  <si>
    <t>Voor 't zelfde geld - Kopen via internet</t>
  </si>
  <si>
    <t>A262</t>
  </si>
  <si>
    <t>Voor 't zelfde geld - Niet op gerekend</t>
  </si>
  <si>
    <t>A263</t>
  </si>
  <si>
    <t>Voor 't zelfde geld - Niet weggooien!</t>
  </si>
  <si>
    <t>A264</t>
  </si>
  <si>
    <t>Voor 't zelfde geld - Papierwinkel</t>
  </si>
  <si>
    <t>A265</t>
  </si>
  <si>
    <t>Voor 't zelfde geld - Pasjes en abonnementen</t>
  </si>
  <si>
    <t>A266</t>
  </si>
  <si>
    <t>Voor 't zelfde geld - Recht op extra's?</t>
  </si>
  <si>
    <t>A267</t>
  </si>
  <si>
    <t>Voor 't zelfde geld - Reclame</t>
  </si>
  <si>
    <t>A268</t>
  </si>
  <si>
    <t>Voor 't zelfde geld - Reiskosten</t>
  </si>
  <si>
    <t>A269</t>
  </si>
  <si>
    <t>Voor 't zelfde geld - Slim boodschappen doen</t>
  </si>
  <si>
    <t>A270</t>
  </si>
  <si>
    <t>Voor 't zelfde geld - Studiekosten</t>
  </si>
  <si>
    <t>A271</t>
  </si>
  <si>
    <t>Voor 't zelfde geld - Uitgerekend!</t>
  </si>
  <si>
    <t>A272</t>
  </si>
  <si>
    <t>Voor 't zelfde geld - Verzekeringen en gemeentebelastingen</t>
  </si>
  <si>
    <t>A273</t>
  </si>
  <si>
    <t>Voor 't zelfde geld - Vrije tijd</t>
  </si>
  <si>
    <t>A274</t>
  </si>
  <si>
    <t>Voor 't zelfde geld - Woonlasten</t>
  </si>
  <si>
    <t>A275</t>
  </si>
  <si>
    <t>Voor 't zelfde geld - Voorbeelden</t>
  </si>
  <si>
    <t>A85</t>
  </si>
  <si>
    <t>Voor ’t zelfde geld – Deelnemersmap inclusief het starthoofdstuk ‘We gaan beginnen’</t>
  </si>
  <si>
    <t>A84 (l)</t>
  </si>
  <si>
    <t>Vrijwilligersgids - Voor 't zelfde geld</t>
  </si>
  <si>
    <t>A35</t>
  </si>
  <si>
    <t>Werk ze!</t>
  </si>
  <si>
    <t xml:space="preserve">Werk ze! </t>
  </si>
  <si>
    <t>A36 (l)</t>
  </si>
  <si>
    <t>Vrijwilligersgids Werk ze!</t>
  </si>
  <si>
    <t>V005</t>
  </si>
  <si>
    <t>Meeleeskringkaarten</t>
  </si>
  <si>
    <t>Het verhaal van Betty</t>
  </si>
  <si>
    <t>V006</t>
  </si>
  <si>
    <t>Het verhaal van Jens</t>
  </si>
  <si>
    <t>V007</t>
  </si>
  <si>
    <t>Het verhaal van Kaat</t>
  </si>
  <si>
    <t>V008</t>
  </si>
  <si>
    <t>Het verhaal van Marco</t>
  </si>
  <si>
    <t>V009</t>
  </si>
  <si>
    <t>Het verhaal van Nikki</t>
  </si>
  <si>
    <t>V010</t>
  </si>
  <si>
    <t>Het verhaal van Sam</t>
  </si>
  <si>
    <t>V011</t>
  </si>
  <si>
    <t>Het verhaal van Tom</t>
  </si>
  <si>
    <t>V012</t>
  </si>
  <si>
    <t>Je leven op het spel</t>
  </si>
  <si>
    <t>V013</t>
  </si>
  <si>
    <t>Ren, Amina, ren!</t>
  </si>
  <si>
    <t>V014</t>
  </si>
  <si>
    <t>De uitverkorene</t>
  </si>
  <si>
    <t>V015</t>
  </si>
  <si>
    <t>Een goeie truc</t>
  </si>
  <si>
    <t>V016</t>
  </si>
  <si>
    <t>Een enkele reis Europa</t>
  </si>
  <si>
    <t>V017</t>
  </si>
  <si>
    <t>Welkom in Nedeland</t>
  </si>
  <si>
    <t>V018</t>
  </si>
  <si>
    <t>Mijn favoriete recept</t>
  </si>
  <si>
    <t>V019</t>
  </si>
  <si>
    <t>Saïdjah en Adinda</t>
  </si>
  <si>
    <t>V020</t>
  </si>
  <si>
    <t>Verweg van daar</t>
  </si>
  <si>
    <t>V021</t>
  </si>
  <si>
    <t xml:space="preserve">Vrienden voor het leven </t>
  </si>
  <si>
    <t>A22</t>
  </si>
  <si>
    <t>Startfase</t>
  </si>
  <si>
    <t>Werkbladen bij Startfase voor deelnemer</t>
  </si>
  <si>
    <t>A109</t>
  </si>
  <si>
    <t>Handleiding bij de Startfase</t>
  </si>
  <si>
    <t>A114</t>
  </si>
  <si>
    <t>Taalverkenner</t>
  </si>
  <si>
    <t>Taalverkenner gezondheid</t>
  </si>
  <si>
    <t>A115</t>
  </si>
  <si>
    <t>Taalverkenner dienstverlening</t>
  </si>
  <si>
    <t>A148</t>
  </si>
  <si>
    <t>Taalverkenner UWV</t>
  </si>
  <si>
    <t>V004</t>
  </si>
  <si>
    <t>Woordkaarten</t>
  </si>
  <si>
    <t>Woordkaarten Basisset</t>
  </si>
  <si>
    <t>V027</t>
  </si>
  <si>
    <t>Woordkaarten, losse handleiding</t>
  </si>
  <si>
    <t>A234 (t)</t>
  </si>
  <si>
    <t>Voor jou en je kind! Werkmap (met trainingsmateriaal)</t>
  </si>
  <si>
    <t>ERUIT</t>
  </si>
  <si>
    <t>A103</t>
  </si>
  <si>
    <t>Training vrijwilligers: Informatie en werkmateriaal bij module Begeleiden bij NT2</t>
  </si>
  <si>
    <t>A104</t>
  </si>
  <si>
    <t>Training vrijwilligers: Informatie en werkmateriaal bij module Spreekvaardigheid NT2</t>
  </si>
  <si>
    <t>Samengesteld</t>
  </si>
  <si>
    <t>A200</t>
  </si>
  <si>
    <t>Proefpakket</t>
  </si>
  <si>
    <t>Proefpakket Succes! 1</t>
  </si>
  <si>
    <t>A201</t>
  </si>
  <si>
    <t xml:space="preserve">Proefpakket Succes! 2 </t>
  </si>
  <si>
    <t>A202</t>
  </si>
  <si>
    <t xml:space="preserve">Proefpakket Werk </t>
  </si>
  <si>
    <t>A207</t>
  </si>
  <si>
    <t xml:space="preserve">Proefpakket Geld </t>
  </si>
  <si>
    <t>Nr.</t>
  </si>
  <si>
    <t>Serie</t>
  </si>
  <si>
    <t>Formaat
in
mm</t>
  </si>
  <si>
    <t>Papier</t>
  </si>
  <si>
    <t>Bedrukking</t>
  </si>
  <si>
    <t>print of drukwerk</t>
  </si>
  <si>
    <t>Afwerking</t>
  </si>
  <si>
    <t>01.1</t>
  </si>
  <si>
    <t xml:space="preserve">Basishulp Taal Inhoud map </t>
  </si>
  <si>
    <t>210 x 297 (272 pagina's)</t>
  </si>
  <si>
    <t>80 gr houtvrij offset</t>
  </si>
  <si>
    <t>Tweezijdig in full-colour</t>
  </si>
  <si>
    <t>Schoonsnijden, vergaren en voorzien van 4 boorgaten, banderen per set</t>
  </si>
  <si>
    <t>01.2</t>
  </si>
  <si>
    <t>Basishulp Taal tabbladen</t>
  </si>
  <si>
    <t>218 x 297 mm
(16 stuks)</t>
  </si>
  <si>
    <t>250 grams houtvrij wit offset</t>
  </si>
  <si>
    <t>eenzijdig full-colour</t>
  </si>
  <si>
    <t>stansen per tab, uitgaand van een nieuw stansmes,
schoonsnijden, vergaren en verpakken per set</t>
  </si>
  <si>
    <t>01.3</t>
  </si>
  <si>
    <t>Basishulp Taal Voorplat</t>
  </si>
  <si>
    <t>248 x 301 mm</t>
  </si>
  <si>
    <t>schoonsnijden en verpakken</t>
  </si>
  <si>
    <t>01.4</t>
  </si>
  <si>
    <t>Basishulp Taal Zijplat</t>
  </si>
  <si>
    <t>25 x 301 mm</t>
  </si>
  <si>
    <t>01.5</t>
  </si>
  <si>
    <t>Basishulp Taal Ringband</t>
  </si>
  <si>
    <t>plano 560 x 310 mm
vulcapaciteit 20 mm</t>
  </si>
  <si>
    <t>pvc ringband SPLS A4-maxi 4D20 wt</t>
  </si>
  <si>
    <t>voorplat en rug voorzien van een transparante insteek
over de volle breedte en hoogte, bovenzijde is open
het binnenvoorplat is voorzien van een verticale insteek
4 rings D-mechaniek geklonken op het binnenachterplat</t>
  </si>
  <si>
    <t>01.6</t>
  </si>
  <si>
    <t>Basishulp Taal handling product samenstellen</t>
  </si>
  <si>
    <t>-</t>
  </si>
  <si>
    <t>voorplat en zijplat insteken in de mapomslagen, tabbladen en injhoud LOS bijleveren</t>
  </si>
  <si>
    <t>02.1</t>
  </si>
  <si>
    <t>Basishulp Rekenen inhoud map</t>
  </si>
  <si>
    <t>A4 = 210 x 297 mm staand
(152 pagina's)</t>
  </si>
  <si>
    <t>80 grams kopieer- en laserprintgeschikt</t>
  </si>
  <si>
    <t xml:space="preserve">tweezijdig full-colour </t>
  </si>
  <si>
    <t>schoonsnijden, vergaren, voorzien van 4 boorgaten
en banderen per set</t>
  </si>
  <si>
    <t>02.2</t>
  </si>
  <si>
    <t>Basishulp Rekenen Tabbladen</t>
  </si>
  <si>
    <t>218 x 297 mm
(22 stuks)</t>
  </si>
  <si>
    <t>02.3</t>
  </si>
  <si>
    <t>Basishulp Rekenen Voorplat</t>
  </si>
  <si>
    <t>02.4</t>
  </si>
  <si>
    <t>Basishulp Rekenen Zijplat</t>
  </si>
  <si>
    <t>02.5</t>
  </si>
  <si>
    <t>Basishulp Rekenen Ringband</t>
  </si>
  <si>
    <t>02.6</t>
  </si>
  <si>
    <t>Basishulp Rekenen handling product samenstellen</t>
  </si>
  <si>
    <t>03.1</t>
  </si>
  <si>
    <t>Basishulp Digitale vaardigheden Inhoud map</t>
  </si>
  <si>
    <t>A4 = 210 x 297 mm staand
(240 + 92)</t>
  </si>
  <si>
    <t>print?</t>
  </si>
  <si>
    <t>03.2</t>
  </si>
  <si>
    <t>Basishulp Digitale Vaardigheden Tabbladen(34 +3)</t>
  </si>
  <si>
    <t>218 x 297 mm</t>
  </si>
  <si>
    <t>stansen per tab, uitgaand van een nieuw stansmes
schoonsnijden, vergaren en verpakken per set</t>
  </si>
  <si>
    <t>03.3</t>
  </si>
  <si>
    <t>Basishulp Digitale vaardigheden Voorplat</t>
  </si>
  <si>
    <t>03.4</t>
  </si>
  <si>
    <t>Basishulp Digitale vaardigheden Zijplat</t>
  </si>
  <si>
    <t>03.5</t>
  </si>
  <si>
    <t>Basishulp Digitale vaardigheden Ringband</t>
  </si>
  <si>
    <t>plano 560 x 310 mm
vulcapaciteit 30 mm</t>
  </si>
  <si>
    <t>voorplat en rug voorzien van een transparante insteek over de volle breedte en hoogte, bovenzijde is open het binnenvoorplat is voorzien van een verticale insteek 4 rings D-mechaniek geklonken op het binnenachterplat</t>
  </si>
  <si>
    <t>03.6</t>
  </si>
  <si>
    <t>Basishulp Digitale vaardigheden handling product samenstellen</t>
  </si>
  <si>
    <t>04.1</t>
  </si>
  <si>
    <t>Basistraining</t>
  </si>
  <si>
    <t>Voorplat</t>
  </si>
  <si>
    <t>250 gr houtvrij wit offset PlanoSuperior</t>
  </si>
  <si>
    <t>Eenzijdig in full-colour</t>
  </si>
  <si>
    <t>Rondom schoonsnijden</t>
  </si>
  <si>
    <t>04.2</t>
  </si>
  <si>
    <t>Zijplat</t>
  </si>
  <si>
    <t>04.3</t>
  </si>
  <si>
    <t>Inhoud map Taalvrijwilligerstraining</t>
  </si>
  <si>
    <t>A4 = 210 x 297 staand (104 pagina's)</t>
  </si>
  <si>
    <t>80 gr xerografisch papier</t>
  </si>
  <si>
    <t>Schoonsnijden, vergaren en voorzien van 4 boorgaten</t>
  </si>
  <si>
    <t>04.4</t>
  </si>
  <si>
    <t>Instructiekaarten (waaier)</t>
  </si>
  <si>
    <t>148 x 210 (29 bladen)</t>
  </si>
  <si>
    <t>190 gr houtvrij offset</t>
  </si>
  <si>
    <t>Bladen eenzijdig vzv mat laminaat, schoonsnijden, vergaren, linker bovenhoek vzv boorgat (5,5 mm) en een nikkelen busschroef monteren</t>
  </si>
  <si>
    <t>04.5</t>
  </si>
  <si>
    <t>Tafelkaart</t>
  </si>
  <si>
    <t>148 x 210</t>
  </si>
  <si>
    <t>250 gr wit natuurkarton</t>
  </si>
  <si>
    <t>Voorzijde: full-colour</t>
  </si>
  <si>
    <t>Rondom schoonsnijden, vzv rillijn op 74 mm aan de 148 mm zijde</t>
  </si>
  <si>
    <t>04.6</t>
  </si>
  <si>
    <t>Boekje Succes! A61 een abo op de bieb</t>
  </si>
  <si>
    <t>A4 = 210 x 297 staand (gemiddeld 24 pagina's)</t>
  </si>
  <si>
    <t>omslag 140 gr wit houtvrij offset, binnenwerk 90 gr wit houtvrij offset</t>
  </si>
  <si>
    <t>Geniet brocheren</t>
  </si>
  <si>
    <t>05.1</t>
  </si>
  <si>
    <t>In je kracht</t>
  </si>
  <si>
    <t>Kaartspel in je kracht</t>
  </si>
  <si>
    <t>60 kaarten per spel
Formaat: A6 = 148 x 105 mm</t>
  </si>
  <si>
    <t xml:space="preserve">oblong
Papier: 350 grs houtvrij silk mc
</t>
  </si>
  <si>
    <t xml:space="preserve">2-zijdig in full colour + dispersielak
</t>
  </si>
  <si>
    <t xml:space="preserve"> stansen, uitgaand van een bestaand stansmes,
schoonsnijden, vergaren en bundellen per kaartspel</t>
  </si>
  <si>
    <t>05.2</t>
  </si>
  <si>
    <t>In je kracht; Gids voor vrijwilligers</t>
  </si>
  <si>
    <t>A4 = 210 x 297 mm staand
1 soort / 52 vel (= 104 pagina's) + voor- en achterplat</t>
  </si>
  <si>
    <t>voor- en achterplat: 140 grams houtvrij wit offset
binnenwerk: 90 grams houtvrij wit offset</t>
  </si>
  <si>
    <t>geheel 2-zijdig te printen in full colour</t>
  </si>
  <si>
    <t>print</t>
  </si>
  <si>
    <t>schoonsnijden, bladen vergaren, ronde gaten ponsen,
metaalkleurige wire-o monteren en verpakken</t>
  </si>
  <si>
    <t>05.3</t>
  </si>
  <si>
    <t>In je kracht werkboek deelnemers</t>
  </si>
  <si>
    <t>A4 = 210 x 297 mm staand
42 vel (= 84 pagina's) + voor- en achterplat</t>
  </si>
  <si>
    <t>06.1</t>
  </si>
  <si>
    <t>Jouw leven en werk</t>
  </si>
  <si>
    <t>Jouw leven en werk gids vrijwilligers</t>
  </si>
  <si>
    <t>A4 = 210 x 297 mm staand
1 soort / 70 vel (= 140 pagina's) + voor- en achterplat</t>
  </si>
  <si>
    <t>choonsnijden, bladen vergaren, ronde gaten ponsen,
metaalkleurige wire-o monteren en verpakken</t>
  </si>
  <si>
    <t>06.2</t>
  </si>
  <si>
    <t>Jouw leven en werk werkboek deelnemers</t>
  </si>
  <si>
    <t>A4 = 210 x 297 mm staand
 soort / 41 vel (= 82 pagina's) + voor- en achterplat</t>
  </si>
  <si>
    <t>schoonsnijden, bladen vergaren, ronde gaten ponsen,
metaalkleurige wire-o monteren en verpakken
Verpakking: handzaam in dozen</t>
  </si>
  <si>
    <t>07.1</t>
  </si>
  <si>
    <t>Ook digitaal</t>
  </si>
  <si>
    <t>Handleiding docenten Voorplat en zijplat</t>
  </si>
  <si>
    <t>voorplat 248 x 301 mm
zijplat 25 x 301 mm</t>
  </si>
  <si>
    <t>250 grams houtvrij wit offset, PlanoSuperior</t>
  </si>
  <si>
    <t>1-zijdig in te printen full colour</t>
  </si>
  <si>
    <t>07.2</t>
  </si>
  <si>
    <t>handleiding docenten; inhoud</t>
  </si>
  <si>
    <t>A4 = 210 x 297 mm staand
94 pagina's</t>
  </si>
  <si>
    <t>2-zijdig te printen in full colour</t>
  </si>
  <si>
    <t>07.3</t>
  </si>
  <si>
    <t>handleiding docenten ringbanden</t>
  </si>
  <si>
    <t xml:space="preserve"> pvc ringband SPLS A4-maxi 4D20 wt</t>
  </si>
  <si>
    <t>onbedrukt</t>
  </si>
  <si>
    <t>07.4</t>
  </si>
  <si>
    <t>handleiding docenten handling product samenstellen</t>
  </si>
  <si>
    <t>voor- en achterplat in de map st</t>
  </si>
  <si>
    <t>08.1</t>
  </si>
  <si>
    <t>formulieren en werkbladen; voor- en zijplat</t>
  </si>
  <si>
    <t>08.2</t>
  </si>
  <si>
    <t>formulieren en werkbladen; inhoud</t>
  </si>
  <si>
    <t>A4 = 210 x 297 mm staand
78 pagina's</t>
  </si>
  <si>
    <t>08.3</t>
  </si>
  <si>
    <t>formulieren en werkbladen; ringbanden</t>
  </si>
  <si>
    <t>08.4</t>
  </si>
  <si>
    <t>formulieren en werkbladen; handling product samenstellen</t>
  </si>
  <si>
    <t>voor- en achterplat in de map steken inhoud wordt LOS bijgeleverd</t>
  </si>
  <si>
    <t>09.0</t>
  </si>
  <si>
    <t>Succes!</t>
  </si>
  <si>
    <t>Boekje (Succes!)</t>
  </si>
  <si>
    <t>om slag 140 gr wit houtvrij offset, binnenwerk 90 gr wit houtvrij offset</t>
  </si>
  <si>
    <t>10.1</t>
  </si>
  <si>
    <t>Voor jou en je kind boekjes</t>
  </si>
  <si>
    <t>A4 = 210 x 297 mm staand
1 soort / 20 pagina's binnenwerk in 4 pagina's omslag</t>
  </si>
  <si>
    <t>omslag: 140 grams wit houtvrij offset
binnenwerk: 90 grams wit houtvrij offset</t>
  </si>
  <si>
    <t>2-zijdig in full colour</t>
  </si>
  <si>
    <t>geniet brocheren en verpakken</t>
  </si>
  <si>
    <t>11.1</t>
  </si>
  <si>
    <t>A4 = 210 x 297 mm staand
1 soort / 96 vel (= 192 pagina's)</t>
  </si>
  <si>
    <t>80 grams houtvrij wit offset</t>
  </si>
  <si>
    <t>geheel 2-zijdig in full colour</t>
  </si>
  <si>
    <t>schoonsnijden, bladen vergaren,
transparant voor- en achterblad toevoegen,
ronde gaten ponsen,
METAALkleurige wire-o monteren en verpakken</t>
  </si>
  <si>
    <t>11.2</t>
  </si>
  <si>
    <t>Begeleidende brief</t>
  </si>
  <si>
    <t>A4 = 210 x 297 mm staand
2 vel / 3 pagina's</t>
  </si>
  <si>
    <t>schoonsnijden, vergaren en verpakken</t>
  </si>
  <si>
    <t>12.1</t>
  </si>
  <si>
    <t>Taalopdrachten (14 verschillende versies)</t>
  </si>
  <si>
    <t xml:space="preserve">Formaat A4 = 210 x 297 mm, staand 
14 verschillende versies met gemiddeld 24 pagina's </t>
  </si>
  <si>
    <t>schoonsnijden, vergaren, voorzien van 4 boogaten,</t>
  </si>
  <si>
    <t>12.2</t>
  </si>
  <si>
    <t xml:space="preserve">Taalopdrachten </t>
  </si>
  <si>
    <t>Taalopdrachten; handleiding</t>
  </si>
  <si>
    <t>A4 = 210 x 297 mm staand
24 pagina's / 12 vel</t>
  </si>
  <si>
    <t>schoonsnijden, vergaren, voorzien van 4 boogaten,
sealen per set en verpakken</t>
  </si>
  <si>
    <t>13.1</t>
  </si>
  <si>
    <t>trainingen algmeen</t>
  </si>
  <si>
    <t>Certificaten</t>
  </si>
  <si>
    <t>210 x 297 staand</t>
  </si>
  <si>
    <t>300 gr houtvrij wit offset</t>
  </si>
  <si>
    <t>14.1</t>
  </si>
  <si>
    <t>Voel je goed</t>
  </si>
  <si>
    <t>Voel je goed, inhoud deelnemersmap</t>
  </si>
  <si>
    <t>A4 = 210 x 297 mm staand
280 pagina's binnenwerk (= 140 vel)</t>
  </si>
  <si>
    <t>choonsnijden, vergaren, voorzien van 2 boorgaten
en banderen per set</t>
  </si>
  <si>
    <t>14.2</t>
  </si>
  <si>
    <t>voorblad</t>
  </si>
  <si>
    <t>A4 = 210 x 297 mm staand
1 pagina</t>
  </si>
  <si>
    <t>240 grams houtvrij wit natuurkarton</t>
  </si>
  <si>
    <t>1-zijdig in full colour</t>
  </si>
  <si>
    <t>schoonsnijden, voorzien van 2 boorgaten en verpakken</t>
  </si>
  <si>
    <t>14.3</t>
  </si>
  <si>
    <t xml:space="preserve">Tabbladen </t>
  </si>
  <si>
    <t>220 x 297 mm
20 tabbladen per set</t>
  </si>
  <si>
    <t xml:space="preserve"> 170 grams houtvrij wit offset</t>
  </si>
  <si>
    <t xml:space="preserve"> 2-zijdig in zwart
nummer 1 t/m 20</t>
  </si>
  <si>
    <t>tab stansen, uitgaand van een bestaand stansmes
schoonsnijden per set voorzien van 4 boorgaten en verpakken
Verpakking: handzaam</t>
  </si>
  <si>
    <t>14.4</t>
  </si>
  <si>
    <t>Voel je goed, ringband</t>
  </si>
  <si>
    <t>afgewerkt formaat: 255 x 315mm, rug 37 mm
buitenspiegel: 583 x 351 mm
binnenspiegel: 537 x 305 mm</t>
  </si>
  <si>
    <t>130 grams houtvrij gesatineed mc</t>
  </si>
  <si>
    <t>buitenspiegel: 1-zijdig in full colour (volvlak)
binnenspiegel: onbedrukt</t>
  </si>
  <si>
    <t>buiten- en binnenspiegel 1-zijdig voorzien van mat laminaat
buiten- en binnenspiegel ompakken op bord
2 rings D Mechaniek, vulcapaciteit 20 mm,
zichtbaar geklongen en verpakken
los bijgeleverde draadspanner</t>
  </si>
  <si>
    <t>14.5</t>
  </si>
  <si>
    <t>Voel je goed vrijwilligersgids</t>
  </si>
  <si>
    <t>A4 = 210 x 297 mm staand
1 soort / 76 pagina's binnenwerk in 4 pagina's omslag</t>
  </si>
  <si>
    <t>omslag: 250 grams houtvrij silk mc
binnwerk: 130 grams hourvrij silk mc</t>
  </si>
  <si>
    <t>geniet brocheren d.m.v. oognietjes
en verpakken</t>
  </si>
  <si>
    <t>15.1</t>
  </si>
  <si>
    <t>Voel je goed achtergrondinformatie verdiepingsmodule</t>
  </si>
  <si>
    <t>A4 = 210 x 297 mm staand
1 soort / 22 pagina's</t>
  </si>
  <si>
    <t>90 grams kopieer- en laserprintgeschikt</t>
  </si>
  <si>
    <t>schoonsnijden, vergaren, voorzien van 4 boorgaten
en verpakken</t>
  </si>
  <si>
    <t>16.1</t>
  </si>
  <si>
    <t>Voor jezelf</t>
  </si>
  <si>
    <t>Voor jezelf vrijwilligers-handleiding</t>
  </si>
  <si>
    <t xml:space="preserve">A4 = 210 x 297 mm staand
1 soort / 172 pagina's + voor- en achterblad
</t>
  </si>
  <si>
    <t>voor- en achterblad: 140 grams houtvrij wit offset
binnenwerk: 80 grams houtvrij wit offset</t>
  </si>
  <si>
    <t>17.1</t>
  </si>
  <si>
    <t>Voor jezelf werkboek deelnemers</t>
  </si>
  <si>
    <t>A4 = 210 x 297 mm staand
1 soort / 188 pagina's + voor- en achterblad</t>
  </si>
  <si>
    <t>18.1</t>
  </si>
  <si>
    <t>Gids voor vrijwilligers tabbladen</t>
  </si>
  <si>
    <t>220 x 297 mm
5 tabbladen per set</t>
  </si>
  <si>
    <t>170 grams houtvrij wit offset</t>
  </si>
  <si>
    <t>2-zijdig in zwart
nummer 1 t/m 5</t>
  </si>
  <si>
    <t>gestanst, voorzien van 4 boorgaten
en geseald per set</t>
  </si>
  <si>
    <t>18.2</t>
  </si>
  <si>
    <t>Gids voor vrijwilligers voorplat</t>
  </si>
  <si>
    <t>1-zijdig te printen in full colour</t>
  </si>
  <si>
    <t>18.3</t>
  </si>
  <si>
    <t>Gids voor vrijwilligers zijplat</t>
  </si>
  <si>
    <t>18.4</t>
  </si>
  <si>
    <t>Gids voor vrijwilligers inhou</t>
  </si>
  <si>
    <t>A4 = 210 x 297 mm staand
voorblad + 168 pagina's inhoud</t>
  </si>
  <si>
    <t>voorblad: 250 grams houtvrij wit offset
inhoud: 80 grams houtvrij wit offset</t>
  </si>
  <si>
    <t>voorblad: 1-zijdig te printen in full colour
inhoud: 2-zijdig te printen in full colour</t>
  </si>
  <si>
    <t>schoonsnijden, vergaren, voorzien van 4 boorgaten,
sealen per set en verpakken</t>
  </si>
  <si>
    <t>18.5</t>
  </si>
  <si>
    <t>Gids voor vrijwilligers ringband</t>
  </si>
  <si>
    <t>18.6</t>
  </si>
  <si>
    <t>Gids voor vrijwilligers handling product samenstellen</t>
  </si>
  <si>
    <t>insteken in B4 witte ringband (4 rings)
- inhoud per set in map leggen (dus nog niet inhangen in map)
- set tabbalden inleggen (dus nog niet inghangen in map)</t>
  </si>
  <si>
    <t>19.0</t>
  </si>
  <si>
    <t>19 losse hoofdstukken</t>
  </si>
  <si>
    <t>A4= 210 x 297 mm staand
gemiddeld 16 pagina's</t>
  </si>
  <si>
    <t>schoonsnijden, vergaren, voorzien van 2 boorgaten
en banderen per set</t>
  </si>
  <si>
    <t>20.1</t>
  </si>
  <si>
    <t>ringband</t>
  </si>
  <si>
    <t>pvc ringband SPLS A4-maxi 2D20 wt</t>
  </si>
  <si>
    <t>voorplat en rug voorzien van een transparante insteek
over de volle breedte en hoogte, bovenzijde is open
het binnenvoorplat is voorzien van een verticale insteek
2 rings D-mechaniek geklonken op het binnenachterplat</t>
  </si>
  <si>
    <t>20.2</t>
  </si>
  <si>
    <t>inhoud ringband (1e hoofdstuk)</t>
  </si>
  <si>
    <t>A4 = 210 x 297 mm staand
18 pagina's</t>
  </si>
  <si>
    <t>20.3</t>
  </si>
  <si>
    <t>voor- en zijplat</t>
  </si>
  <si>
    <t>250 grams Multibusiness</t>
  </si>
  <si>
    <t>schoonsnijden</t>
  </si>
  <si>
    <t>20.4</t>
  </si>
  <si>
    <t>ringband handling product samenstellen</t>
  </si>
  <si>
    <t>voor- en achterplat in de map steken
draadspanner in map plaatsen
inhoud wordt LOS bijgeleverd</t>
  </si>
  <si>
    <t>21.0</t>
  </si>
  <si>
    <t>vrijwilligersgids</t>
  </si>
  <si>
    <t>A4 = 210 x 297 mm staand
54 pagina's binnenwerk + voor- en achterplat</t>
  </si>
  <si>
    <t>voor- en achterplat: 160 grams houtvrij wit offset
binnenwerk: 80 grams houtvrij wit offset</t>
  </si>
  <si>
    <t>22.1</t>
  </si>
  <si>
    <t>Werk ze</t>
  </si>
  <si>
    <t>deelnemersmap
Inhoud Werk ze</t>
  </si>
  <si>
    <t>A4 = 210 x 297 staand (106 pagina's)</t>
  </si>
  <si>
    <t>Rondom schoonsnijden, per set vergaren, banderen en v z v 4 boorgaten</t>
  </si>
  <si>
    <t>22.2</t>
  </si>
  <si>
    <t>deelnemersmap; ringband</t>
  </si>
  <si>
    <t>22.3</t>
  </si>
  <si>
    <t>deelnemersmap; voor- en achterplat</t>
  </si>
  <si>
    <t>22.4</t>
  </si>
  <si>
    <t>deelnemersmap; handling product samenstellen</t>
  </si>
  <si>
    <t>23.0</t>
  </si>
  <si>
    <t>Werk ze vrijwilligersgids</t>
  </si>
  <si>
    <t>A4 = 210 x 297 mm staand
1 soort / 48 pagina's binnenwerk in 4 pagina's omslag</t>
  </si>
  <si>
    <t>omslag: 250 grams houtvrij silk mc
binnenwerk: 130 grams wit houtvrij silk mc</t>
  </si>
  <si>
    <t>24.1</t>
  </si>
  <si>
    <t>Meeleeskringkaarten, sets met verschillend aantal kaarten als inhoud, inclusief doosje</t>
  </si>
  <si>
    <t>opzoeken bij I-matic</t>
  </si>
  <si>
    <t>25.1</t>
  </si>
  <si>
    <t>startfase; Werkbladen bij startfase voor deelnemer</t>
  </si>
  <si>
    <t>A4 = 210 x 297 mm staand
64 pagina's = 32 vel</t>
  </si>
  <si>
    <t>1e vel: 240 grams houtvrij wit offset
2e t/m 32e vel: 80 grams kopieer- en laserprintgeschikt</t>
  </si>
  <si>
    <t>2-zijdig full colour</t>
  </si>
  <si>
    <t>schoonsnijden, vergaren,
voorzien van 4 boorgaten,
sealen per set en verpakken</t>
  </si>
  <si>
    <t>26.0</t>
  </si>
  <si>
    <t>startfase; handleiding</t>
  </si>
  <si>
    <t>A4 = 210 x 297 mm staand 
 4 pagina’s omslag, 36 pagina’s binnenwerk</t>
  </si>
  <si>
    <t xml:space="preserve">Omslag 250 grams houtvrij mat, binnenwerk 135 grams mat papier  </t>
  </si>
  <si>
    <t xml:space="preserve">2-zijdig fullcolour  </t>
  </si>
  <si>
    <t xml:space="preserve">
Geniet brocheren met 2 oognieten</t>
  </si>
  <si>
    <t>27.0</t>
  </si>
  <si>
    <t>Taalverkenner Gezondheid</t>
  </si>
  <si>
    <t>370 x 260 mm (plano) 185 x 260 (afgewerkt) (4 pagina's)</t>
  </si>
  <si>
    <t>1 40 gr houtvrij offset</t>
  </si>
  <si>
    <t>Tweezijdig digitaal in full-colour</t>
  </si>
  <si>
    <t>Schoonsnijden en 1 slag vouwen</t>
  </si>
  <si>
    <t>28.1</t>
  </si>
  <si>
    <t>Taalverkenner Dienstverlening</t>
  </si>
  <si>
    <t>plano 420 x 297 mm, afgewerkt A4 = 210 x 297 mm staand
4 pagina's</t>
  </si>
  <si>
    <t>140 grams houtvrij wit offset</t>
  </si>
  <si>
    <t>schoonsnijden, 1 slag vouwen en verpakken</t>
  </si>
  <si>
    <t>28.2</t>
  </si>
  <si>
    <t>Taalverkenner Dienstverlening; toelichting</t>
  </si>
  <si>
    <t xml:space="preserve">A4 = 210 x 297 mm staand
</t>
  </si>
  <si>
    <t>90 grams MultiBusiness</t>
  </si>
  <si>
    <t>28.3</t>
  </si>
  <si>
    <t>Taalverkenner Dienstverlening; handling product samenstellen</t>
  </si>
  <si>
    <t>29.1</t>
  </si>
  <si>
    <t>plano 420 x 297 mm, afgewerkt A4 = 210 x 297 mm staand
1 soort / 4 pagina's</t>
  </si>
  <si>
    <t>schoonsnijden, 1 slag vouwen naar A4 en verpakken</t>
  </si>
  <si>
    <t>29.2</t>
  </si>
  <si>
    <t>Taalverkenner UWV; toelichting</t>
  </si>
  <si>
    <t>A4 = 210 x 297 mm staand
1 soort / 2 pagina's</t>
  </si>
  <si>
    <t>90 grams houtvrij wit offset</t>
  </si>
  <si>
    <t>30.1</t>
  </si>
  <si>
    <t>Woordkaarten inclusief doosje</t>
  </si>
  <si>
    <t>31.2</t>
  </si>
  <si>
    <t>Werkmap vrijwilligers; inhoud</t>
  </si>
  <si>
    <t>31.3</t>
  </si>
  <si>
    <t>Werkmap vrijwilligers; tabbladen</t>
  </si>
  <si>
    <t>31.4</t>
  </si>
  <si>
    <t>Werkmap vrijwilligers; voor- en zijplat</t>
  </si>
  <si>
    <t>31.5</t>
  </si>
  <si>
    <t>Werkmap vrijwilligers; ringband</t>
  </si>
  <si>
    <t>31.6</t>
  </si>
  <si>
    <t>Werkmap vrijwilligers; handling product samenstellen</t>
  </si>
  <si>
    <t>bestaat uit:
- B6 en B7 voor- en zijplat insteken in B4 witte ringband (4 rings)
- inhoud per set in map leggen (dus nog niet inhangen in map)
- set tabbalden inleggen (dus nog niet inghangen in map)</t>
  </si>
  <si>
    <t>32.0</t>
  </si>
  <si>
    <t>Vrijwilligersgids</t>
  </si>
  <si>
    <t>Tarief druk- en printwerk, handling en verzending</t>
  </si>
  <si>
    <t xml:space="preserve">Aanbesteding Vervaardiging, opslag, verkoop, verzending marketing van leer- en trainingsmateriaal 
ten behoeve van  Stichting lezen en schrijven  </t>
  </si>
  <si>
    <t>BTW</t>
  </si>
  <si>
    <t>Verkoopprijs per stuk excl. BTW en excl winst</t>
  </si>
  <si>
    <t xml:space="preserve">Fictief aantal per jaar </t>
  </si>
  <si>
    <t>Fictieve verkoopprijs excl. winstmarge</t>
  </si>
  <si>
    <t>Fictieve verkoopprijs incl winstmarge excl BTW</t>
  </si>
  <si>
    <t>Fictieve verkoopprijs incl winstmarge incl BTW</t>
  </si>
  <si>
    <t>Totaal vijf jaar</t>
  </si>
  <si>
    <t>Exclusief BTW</t>
  </si>
  <si>
    <t>Inclusief BTW</t>
  </si>
  <si>
    <t>Fictieve verkoopprijs incl winstmarge per jaar maal vijf</t>
  </si>
  <si>
    <t>Functie tekenbevoegde functionaris</t>
  </si>
  <si>
    <t>Naam</t>
  </si>
  <si>
    <t>Plaats en datum</t>
  </si>
  <si>
    <t>Handtekening</t>
  </si>
  <si>
    <t>Implementatie</t>
  </si>
  <si>
    <t>Uurtarief excl BTW</t>
  </si>
  <si>
    <t>Aantal uur</t>
  </si>
  <si>
    <t>Prijs</t>
  </si>
  <si>
    <t>Beschrijving werkzaamheden en functionaris</t>
  </si>
  <si>
    <t>Totaal</t>
  </si>
  <si>
    <t>Kostprijs per stuk excl. BTW</t>
  </si>
  <si>
    <t>Fictieve kostprijs excl. winstmarge</t>
  </si>
  <si>
    <t>Fictieve kostprijs incl winstmarge excl BTW</t>
  </si>
  <si>
    <t>Fictieve kostprijs incl winstmarge incl BTW</t>
  </si>
  <si>
    <t>Prijs per maand</t>
  </si>
  <si>
    <t>Prijs per jaar</t>
  </si>
  <si>
    <t>Prijs totaal 4 jaar excl BTW</t>
  </si>
  <si>
    <t>Totaal vier jaar</t>
  </si>
  <si>
    <t>Fictieve kostprijs incl winstmarge per jaar maal vier</t>
  </si>
  <si>
    <t>Webwinkel vier jaar</t>
  </si>
  <si>
    <t>Marketing vier jaar</t>
  </si>
  <si>
    <t xml:space="preserve">Dit onderdeel is vormvrij. U kunt hier een zo uitvoerig mogelijke onderbouwing geven van de kostprijs (raamovereenomst) of verkoopprijs (concessie). Dit dient als basis voor de gesprekken om de prijzen bij te stellen en dient LES inzicht te geven in de opbouw van de prijs. </t>
  </si>
  <si>
    <t>1. Implementatie</t>
  </si>
  <si>
    <t>2. Vervaardiging , opslag, het plaatsen van het Materiaal op de webwinkel en alle andere werkzaamheden en interne uren LES (2 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</si>
</sst>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6">
    <font>
      <sz val="11"/>
      <color theme="1"/>
      <name val="HelveticaNeueLT Pro 55 Roman"/>
      <family val="2"/>
      <scheme val="minor"/>
    </font>
    <font>
      <sz val="11"/>
      <color theme="1"/>
      <name val="HelveticaNeueLT Pro 55 Roman"/>
      <family val="2"/>
      <scheme val="minor"/>
    </font>
    <font>
      <b/>
      <sz val="11"/>
      <color theme="1"/>
      <name val="HelveticaNeueLT Pro 55 Roman"/>
      <family val="2"/>
      <scheme val="minor"/>
    </font>
    <font>
      <sz val="10"/>
      <name val="HelveticaNeueLT Pro 55 Roman"/>
      <family val="2"/>
      <scheme val="minor"/>
    </font>
    <font>
      <sz val="10"/>
      <color theme="1"/>
      <name val="HelveticaNeueLT Pro 55 Roman"/>
      <family val="2"/>
      <scheme val="minor"/>
    </font>
    <font>
      <sz val="10"/>
      <color rgb="FF000000"/>
      <name val="Arial"/>
      <family val="2"/>
    </font>
    <font>
      <b/>
      <sz val="10"/>
      <color theme="0"/>
      <name val="HelveticaNeueLT Pro 55 Roman"/>
      <family val="2"/>
      <scheme val="minor"/>
    </font>
    <font>
      <sz val="10"/>
      <color rgb="FF000000"/>
      <name val="HelveticaNeueLT Pro 55 Roman"/>
      <family val="2"/>
      <scheme val="minor"/>
    </font>
    <font>
      <sz val="10"/>
      <color rgb="FF000000"/>
      <name val="Calibri"/>
      <family val="2"/>
    </font>
    <font>
      <b/>
      <sz val="11"/>
      <color theme="0"/>
      <name val="HelveticaNeueLT Pro 55 Roman"/>
      <family val="2"/>
      <scheme val="minor"/>
    </font>
    <font>
      <b/>
      <sz val="11"/>
      <color rgb="FFFFFFFF"/>
      <name val="HelveticaNeueLT Pro 55 Roman"/>
      <family val="2"/>
      <scheme val="minor"/>
    </font>
    <font>
      <sz val="11"/>
      <color rgb="FFFFFFFF"/>
      <name val="HelveticaNeueLT Pro 55 Roman"/>
      <family val="2"/>
      <scheme val="minor"/>
    </font>
    <font>
      <sz val="11"/>
      <color rgb="FF000000"/>
      <name val="Calibri"/>
      <family val="2"/>
    </font>
    <font>
      <b/>
      <sz val="11"/>
      <color rgb="FF000000"/>
      <name val="Calibri"/>
      <family val="2"/>
    </font>
    <font>
      <sz val="11"/>
      <color rgb="FF000000"/>
      <name val="HelveticaNeueLT Pro 55 Roman"/>
      <family val="2"/>
      <scheme val="minor"/>
    </font>
    <font>
      <b/>
      <sz val="11"/>
      <color theme="1"/>
      <name val="HelveticaNeueLT Pro 55 Roman"/>
      <scheme val="minor"/>
    </font>
  </fonts>
  <fills count="14">
    <fill>
      <patternFill patternType="none"/>
    </fill>
    <fill>
      <patternFill patternType="gray125"/>
    </fill>
    <fill>
      <patternFill patternType="solid">
        <fgColor rgb="FF4F81BD"/>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2CC"/>
        <bgColor indexed="64"/>
      </patternFill>
    </fill>
    <fill>
      <patternFill patternType="solid">
        <fgColor rgb="FF4472C4"/>
        <bgColor indexed="64"/>
      </patternFill>
    </fill>
    <fill>
      <patternFill patternType="solid">
        <fgColor rgb="FFE2EFDA"/>
        <bgColor indexed="64"/>
      </patternFill>
    </fill>
    <fill>
      <patternFill patternType="solid">
        <fgColor rgb="FFA9D08E"/>
        <bgColor indexed="64"/>
      </patternFill>
    </fill>
    <fill>
      <patternFill patternType="solid">
        <fgColor rgb="FF70AD47"/>
        <bgColor indexed="64"/>
      </patternFill>
    </fill>
    <fill>
      <patternFill patternType="solid">
        <fgColor rgb="FFFFFFFF"/>
        <bgColor indexed="64"/>
      </patternFill>
    </fill>
    <fill>
      <patternFill patternType="solid">
        <fgColor rgb="FFC6E0B4"/>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style="medium">
        <color indexed="64"/>
      </right>
      <top/>
      <bottom style="thin">
        <color indexed="64"/>
      </bottom>
      <diagonal/>
    </border>
    <border>
      <left style="medium">
        <color rgb="FF000000"/>
      </left>
      <right style="thin">
        <color rgb="FF000000"/>
      </right>
      <top style="thin">
        <color rgb="FF000000"/>
      </top>
      <bottom/>
      <diagonal/>
    </border>
  </borders>
  <cellStyleXfs count="3">
    <xf numFmtId="0" fontId="0" fillId="0" borderId="0"/>
    <xf numFmtId="0" fontId="5" fillId="0" borderId="0"/>
    <xf numFmtId="43" fontId="1" fillId="0" borderId="0" applyFont="0" applyFill="0" applyBorder="0" applyAlignment="0" applyProtection="0"/>
  </cellStyleXfs>
  <cellXfs count="125">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164" fontId="0" fillId="0" borderId="0" xfId="2" applyNumberFormat="1" applyFont="1"/>
    <xf numFmtId="0" fontId="4" fillId="0" borderId="0" xfId="0" applyFont="1" applyAlignment="1">
      <alignment horizontal="left"/>
    </xf>
    <xf numFmtId="0" fontId="4" fillId="0" borderId="0" xfId="0" applyFont="1" applyAlignment="1">
      <alignment horizontal="left" wrapText="1"/>
    </xf>
    <xf numFmtId="0" fontId="6" fillId="2" borderId="21" xfId="0" applyFont="1" applyFill="1" applyBorder="1" applyAlignment="1">
      <alignment horizontal="center"/>
    </xf>
    <xf numFmtId="0" fontId="6" fillId="2" borderId="21" xfId="0" applyFont="1" applyFill="1" applyBorder="1" applyAlignment="1">
      <alignment horizontal="center" wrapText="1"/>
    </xf>
    <xf numFmtId="0" fontId="6" fillId="2" borderId="22" xfId="0" applyFont="1" applyFill="1" applyBorder="1" applyAlignment="1">
      <alignment horizontal="center" wrapText="1"/>
    </xf>
    <xf numFmtId="0" fontId="3" fillId="3" borderId="1" xfId="0" applyFont="1" applyFill="1" applyBorder="1" applyAlignment="1">
      <alignment horizontal="left"/>
    </xf>
    <xf numFmtId="0" fontId="7" fillId="3" borderId="1" xfId="0" applyFont="1" applyFill="1" applyBorder="1" applyAlignment="1">
      <alignment horizontal="left"/>
    </xf>
    <xf numFmtId="0" fontId="7" fillId="3" borderId="1" xfId="0" quotePrefix="1" applyFont="1" applyFill="1" applyBorder="1" applyAlignment="1">
      <alignment horizontal="left"/>
    </xf>
    <xf numFmtId="0" fontId="4" fillId="3" borderId="1" xfId="0" applyFont="1" applyFill="1" applyBorder="1" applyAlignment="1">
      <alignment horizontal="left"/>
    </xf>
    <xf numFmtId="0" fontId="4" fillId="0" borderId="23" xfId="0" applyFont="1" applyBorder="1" applyAlignment="1">
      <alignment horizontal="left"/>
    </xf>
    <xf numFmtId="0" fontId="3" fillId="4" borderId="23" xfId="0" applyFont="1" applyFill="1" applyBorder="1" applyAlignment="1">
      <alignment horizontal="left" wrapText="1"/>
    </xf>
    <xf numFmtId="0" fontId="3" fillId="4" borderId="0" xfId="0" applyFont="1" applyFill="1" applyAlignment="1">
      <alignment horizontal="left" wrapText="1"/>
    </xf>
    <xf numFmtId="0" fontId="8" fillId="0" borderId="0" xfId="0" applyFont="1" applyAlignment="1">
      <alignment horizontal="left"/>
    </xf>
    <xf numFmtId="0" fontId="10" fillId="8" borderId="0" xfId="0" applyFont="1" applyFill="1" applyAlignment="1">
      <alignment wrapText="1"/>
    </xf>
    <xf numFmtId="0" fontId="10" fillId="8" borderId="0" xfId="0" applyFont="1" applyFill="1" applyAlignment="1">
      <alignment vertical="top" wrapText="1"/>
    </xf>
    <xf numFmtId="0" fontId="10" fillId="8" borderId="2" xfId="0" applyFont="1" applyFill="1" applyBorder="1" applyAlignment="1">
      <alignment vertical="top" wrapText="1"/>
    </xf>
    <xf numFmtId="0" fontId="10" fillId="8" borderId="7" xfId="0" applyFont="1" applyFill="1" applyBorder="1" applyAlignment="1">
      <alignment vertical="top" wrapText="1"/>
    </xf>
    <xf numFmtId="0" fontId="10" fillId="8" borderId="5" xfId="0" applyFont="1" applyFill="1" applyBorder="1" applyAlignment="1">
      <alignment wrapText="1"/>
    </xf>
    <xf numFmtId="44" fontId="0" fillId="9" borderId="24" xfId="0" applyNumberFormat="1" applyFill="1" applyBorder="1" applyAlignment="1">
      <alignment wrapText="1"/>
    </xf>
    <xf numFmtId="0" fontId="10" fillId="8" borderId="31" xfId="0" applyFont="1" applyFill="1" applyBorder="1" applyAlignment="1">
      <alignment vertical="top" wrapText="1"/>
    </xf>
    <xf numFmtId="0" fontId="10" fillId="8" borderId="32" xfId="0" applyFont="1" applyFill="1" applyBorder="1" applyAlignment="1">
      <alignment vertical="top" wrapText="1"/>
    </xf>
    <xf numFmtId="0" fontId="10" fillId="8" borderId="33" xfId="0" applyFont="1" applyFill="1" applyBorder="1" applyAlignment="1">
      <alignment vertical="top" wrapText="1"/>
    </xf>
    <xf numFmtId="0" fontId="10" fillId="8" borderId="34" xfId="0" applyFont="1" applyFill="1" applyBorder="1" applyAlignment="1">
      <alignment vertical="top" wrapText="1"/>
    </xf>
    <xf numFmtId="44" fontId="0" fillId="10" borderId="27" xfId="0" applyNumberFormat="1" applyFill="1" applyBorder="1" applyAlignment="1">
      <alignment wrapText="1"/>
    </xf>
    <xf numFmtId="44" fontId="0" fillId="10" borderId="36" xfId="0" applyNumberFormat="1" applyFill="1" applyBorder="1" applyAlignment="1">
      <alignment wrapText="1"/>
    </xf>
    <xf numFmtId="44" fontId="0" fillId="9" borderId="26" xfId="0" applyNumberFormat="1" applyFill="1" applyBorder="1" applyAlignment="1">
      <alignment wrapText="1"/>
    </xf>
    <xf numFmtId="0" fontId="2" fillId="0" borderId="0" xfId="0" applyFont="1"/>
    <xf numFmtId="0" fontId="12" fillId="0" borderId="16" xfId="0" applyFont="1" applyBorder="1" applyAlignment="1">
      <alignment vertical="top" wrapText="1"/>
    </xf>
    <xf numFmtId="0" fontId="2" fillId="0" borderId="39" xfId="0" applyFont="1" applyBorder="1" applyAlignment="1">
      <alignment vertical="top" wrapText="1"/>
    </xf>
    <xf numFmtId="0" fontId="12" fillId="0" borderId="39" xfId="0" applyFont="1" applyBorder="1" applyAlignment="1">
      <alignment vertical="top" wrapText="1"/>
    </xf>
    <xf numFmtId="0" fontId="14" fillId="7" borderId="24" xfId="0" applyFont="1" applyFill="1" applyBorder="1"/>
    <xf numFmtId="0" fontId="14" fillId="12" borderId="29" xfId="0" applyFont="1" applyFill="1" applyBorder="1"/>
    <xf numFmtId="0" fontId="10" fillId="8" borderId="25" xfId="0" applyFont="1" applyFill="1" applyBorder="1"/>
    <xf numFmtId="0" fontId="10" fillId="8" borderId="26" xfId="0" applyFont="1" applyFill="1" applyBorder="1"/>
    <xf numFmtId="0" fontId="10" fillId="8" borderId="27" xfId="0" applyFont="1" applyFill="1" applyBorder="1"/>
    <xf numFmtId="0" fontId="10" fillId="8" borderId="28" xfId="0" applyFont="1" applyFill="1" applyBorder="1" applyAlignment="1">
      <alignment vertical="top"/>
    </xf>
    <xf numFmtId="44" fontId="0" fillId="12" borderId="24" xfId="0" applyNumberFormat="1" applyFill="1" applyBorder="1" applyAlignment="1">
      <alignment wrapText="1"/>
    </xf>
    <xf numFmtId="44" fontId="10" fillId="8" borderId="35" xfId="0" applyNumberFormat="1" applyFont="1" applyFill="1" applyBorder="1" applyAlignment="1">
      <alignment wrapText="1"/>
    </xf>
    <xf numFmtId="44" fontId="10" fillId="8" borderId="24" xfId="0" applyNumberFormat="1" applyFont="1" applyFill="1" applyBorder="1" applyAlignment="1">
      <alignment wrapText="1"/>
    </xf>
    <xf numFmtId="44" fontId="0" fillId="9" borderId="35" xfId="0" applyNumberFormat="1" applyFill="1" applyBorder="1" applyAlignment="1">
      <alignment wrapText="1"/>
    </xf>
    <xf numFmtId="164" fontId="0" fillId="9" borderId="35" xfId="0" applyNumberFormat="1" applyFill="1" applyBorder="1" applyAlignment="1">
      <alignment wrapText="1"/>
    </xf>
    <xf numFmtId="164" fontId="0" fillId="9" borderId="40" xfId="0" applyNumberFormat="1" applyFill="1" applyBorder="1" applyAlignment="1">
      <alignment wrapText="1"/>
    </xf>
    <xf numFmtId="164" fontId="0" fillId="11" borderId="28" xfId="0" applyNumberFormat="1" applyFill="1" applyBorder="1" applyAlignment="1">
      <alignment horizontal="center" wrapText="1"/>
    </xf>
    <xf numFmtId="44" fontId="0" fillId="11" borderId="29" xfId="0" applyNumberFormat="1" applyFill="1" applyBorder="1" applyAlignment="1">
      <alignment horizontal="center" wrapText="1"/>
    </xf>
    <xf numFmtId="0" fontId="0" fillId="6" borderId="24" xfId="0" applyFill="1" applyBorder="1" applyAlignment="1">
      <alignment vertical="top"/>
    </xf>
    <xf numFmtId="164" fontId="0" fillId="6" borderId="24" xfId="2" applyNumberFormat="1" applyFont="1" applyFill="1" applyBorder="1"/>
    <xf numFmtId="164" fontId="0" fillId="0" borderId="24" xfId="0" applyNumberFormat="1" applyBorder="1"/>
    <xf numFmtId="164" fontId="0" fillId="9" borderId="24" xfId="0" applyNumberFormat="1" applyFill="1" applyBorder="1"/>
    <xf numFmtId="0" fontId="0" fillId="0" borderId="24" xfId="0" applyBorder="1" applyAlignment="1">
      <alignment vertical="top"/>
    </xf>
    <xf numFmtId="164" fontId="0" fillId="12" borderId="24" xfId="2" applyNumberFormat="1" applyFont="1" applyFill="1" applyBorder="1"/>
    <xf numFmtId="164" fontId="0" fillId="12" borderId="24" xfId="0" applyNumberFormat="1" applyFill="1" applyBorder="1"/>
    <xf numFmtId="0" fontId="9" fillId="5" borderId="25" xfId="0" applyFont="1" applyFill="1" applyBorder="1" applyAlignment="1">
      <alignment vertical="top"/>
    </xf>
    <xf numFmtId="0" fontId="9" fillId="5" borderId="26" xfId="0" applyFont="1" applyFill="1" applyBorder="1" applyAlignment="1">
      <alignment vertical="top"/>
    </xf>
    <xf numFmtId="0" fontId="10" fillId="8" borderId="26" xfId="0" applyFont="1" applyFill="1" applyBorder="1" applyAlignment="1">
      <alignment horizontal="left" vertical="top" wrapText="1"/>
    </xf>
    <xf numFmtId="0" fontId="10" fillId="8" borderId="26" xfId="0" applyFont="1" applyFill="1" applyBorder="1" applyAlignment="1">
      <alignment vertical="top" wrapText="1"/>
    </xf>
    <xf numFmtId="0" fontId="10" fillId="8" borderId="27" xfId="0" applyFont="1" applyFill="1" applyBorder="1" applyAlignment="1">
      <alignment vertical="top" wrapText="1"/>
    </xf>
    <xf numFmtId="0" fontId="0" fillId="6" borderId="35" xfId="0" applyFill="1" applyBorder="1" applyAlignment="1">
      <alignment vertical="top"/>
    </xf>
    <xf numFmtId="164" fontId="0" fillId="9" borderId="36" xfId="0" applyNumberFormat="1" applyFill="1" applyBorder="1"/>
    <xf numFmtId="0" fontId="0" fillId="0" borderId="35" xfId="0" applyBorder="1" applyAlignment="1">
      <alignment vertical="top"/>
    </xf>
    <xf numFmtId="164" fontId="0" fillId="12" borderId="36" xfId="0" applyNumberFormat="1" applyFill="1" applyBorder="1"/>
    <xf numFmtId="0" fontId="0" fillId="0" borderId="28" xfId="0" applyBorder="1"/>
    <xf numFmtId="0" fontId="0" fillId="0" borderId="29" xfId="0" applyBorder="1"/>
    <xf numFmtId="0" fontId="0" fillId="10" borderId="29" xfId="0" applyFill="1" applyBorder="1"/>
    <xf numFmtId="164" fontId="0" fillId="9" borderId="30" xfId="0" applyNumberFormat="1" applyFill="1" applyBorder="1"/>
    <xf numFmtId="0" fontId="0" fillId="0" borderId="24" xfId="0" applyBorder="1" applyAlignment="1">
      <alignment vertical="top" wrapText="1"/>
    </xf>
    <xf numFmtId="0" fontId="0" fillId="6" borderId="24" xfId="0" applyFill="1" applyBorder="1" applyAlignment="1">
      <alignment vertical="top" wrapText="1"/>
    </xf>
    <xf numFmtId="0" fontId="9" fillId="5" borderId="26" xfId="0" applyFont="1" applyFill="1" applyBorder="1" applyAlignment="1">
      <alignment vertical="top" wrapText="1"/>
    </xf>
    <xf numFmtId="164" fontId="0" fillId="11" borderId="35" xfId="0" applyNumberFormat="1" applyFill="1" applyBorder="1" applyAlignment="1">
      <alignment wrapText="1"/>
    </xf>
    <xf numFmtId="44" fontId="0" fillId="11" borderId="24" xfId="0" applyNumberFormat="1" applyFill="1" applyBorder="1" applyAlignment="1">
      <alignment wrapText="1"/>
    </xf>
    <xf numFmtId="0" fontId="0" fillId="0" borderId="0" xfId="0" applyAlignment="1">
      <alignment vertical="top"/>
    </xf>
    <xf numFmtId="0" fontId="10" fillId="12" borderId="0" xfId="0" applyFont="1" applyFill="1" applyAlignment="1">
      <alignment wrapText="1"/>
    </xf>
    <xf numFmtId="164" fontId="0" fillId="10" borderId="29" xfId="0" applyNumberFormat="1" applyFill="1" applyBorder="1"/>
    <xf numFmtId="0" fontId="3" fillId="4" borderId="0" xfId="0" applyFont="1" applyFill="1" applyAlignment="1">
      <alignment horizontal="left"/>
    </xf>
    <xf numFmtId="44" fontId="14" fillId="12" borderId="24" xfId="0" applyNumberFormat="1" applyFont="1" applyFill="1" applyBorder="1"/>
    <xf numFmtId="44" fontId="14" fillId="13" borderId="29" xfId="0" applyNumberFormat="1" applyFont="1" applyFill="1" applyBorder="1"/>
    <xf numFmtId="0" fontId="15" fillId="0" borderId="0" xfId="0" applyFont="1"/>
    <xf numFmtId="44" fontId="14" fillId="7" borderId="35" xfId="0" applyNumberFormat="1" applyFont="1" applyFill="1" applyBorder="1" applyProtection="1">
      <protection locked="0"/>
    </xf>
    <xf numFmtId="0" fontId="14" fillId="7" borderId="36" xfId="0" applyFont="1" applyFill="1" applyBorder="1" applyProtection="1">
      <protection locked="0"/>
    </xf>
    <xf numFmtId="0" fontId="14" fillId="12" borderId="30" xfId="0" applyFont="1" applyFill="1" applyBorder="1" applyProtection="1">
      <protection locked="0"/>
    </xf>
    <xf numFmtId="9" fontId="0" fillId="7" borderId="27" xfId="0" applyNumberFormat="1" applyFill="1" applyBorder="1" applyProtection="1">
      <protection locked="0"/>
    </xf>
    <xf numFmtId="9" fontId="0" fillId="7" borderId="30" xfId="0" applyNumberFormat="1" applyFill="1" applyBorder="1" applyProtection="1">
      <protection locked="0"/>
    </xf>
    <xf numFmtId="44" fontId="0" fillId="7" borderId="24" xfId="0" applyNumberFormat="1" applyFill="1" applyBorder="1" applyProtection="1">
      <protection locked="0"/>
    </xf>
    <xf numFmtId="44" fontId="0" fillId="12" borderId="24" xfId="0" applyNumberFormat="1" applyFill="1" applyBorder="1" applyProtection="1">
      <protection locked="0"/>
    </xf>
    <xf numFmtId="0" fontId="0" fillId="0" borderId="29" xfId="0" applyBorder="1" applyProtection="1">
      <protection locked="0"/>
    </xf>
    <xf numFmtId="0" fontId="0" fillId="0" borderId="29" xfId="0" applyBorder="1" applyAlignment="1">
      <alignment horizontal="left" vertical="top" wrapText="1"/>
    </xf>
    <xf numFmtId="0" fontId="0" fillId="0" borderId="30" xfId="0" applyBorder="1" applyAlignment="1">
      <alignment horizontal="left" vertical="top" wrapText="1"/>
    </xf>
    <xf numFmtId="0" fontId="2" fillId="0" borderId="25" xfId="0" applyFont="1" applyBorder="1" applyAlignment="1">
      <alignment horizontal="left" vertical="top"/>
    </xf>
    <xf numFmtId="0" fontId="2" fillId="0" borderId="26" xfId="0" applyFont="1" applyBorder="1" applyAlignment="1">
      <alignment horizontal="left" vertical="top"/>
    </xf>
    <xf numFmtId="0" fontId="2" fillId="0" borderId="35" xfId="0" applyFont="1" applyBorder="1" applyAlignment="1">
      <alignment horizontal="left" vertical="top"/>
    </xf>
    <xf numFmtId="0" fontId="2" fillId="0" borderId="24" xfId="0" applyFont="1" applyBorder="1" applyAlignment="1">
      <alignment horizontal="left" vertical="top"/>
    </xf>
    <xf numFmtId="0" fontId="2" fillId="0" borderId="28" xfId="0" applyFont="1" applyBorder="1" applyAlignment="1">
      <alignment horizontal="left" vertical="top"/>
    </xf>
    <xf numFmtId="0" fontId="2" fillId="0" borderId="29" xfId="0" applyFont="1" applyBorder="1" applyAlignment="1">
      <alignment horizontal="left" vertical="top"/>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4" xfId="0" applyBorder="1" applyAlignment="1">
      <alignment horizontal="left" vertical="top" wrapText="1"/>
    </xf>
    <xf numFmtId="0" fontId="0" fillId="0" borderId="36" xfId="0" applyBorder="1" applyAlignment="1">
      <alignment horizontal="left" vertical="top" wrapText="1"/>
    </xf>
    <xf numFmtId="0" fontId="3" fillId="4" borderId="0" xfId="0" applyFont="1" applyFill="1" applyAlignment="1">
      <alignment horizontal="left" vertical="center" wrapText="1"/>
    </xf>
    <xf numFmtId="0" fontId="0" fillId="7" borderId="8" xfId="0" applyFill="1" applyBorder="1" applyAlignment="1" applyProtection="1">
      <alignment horizontal="left" vertical="top" wrapText="1"/>
      <protection locked="0"/>
    </xf>
    <xf numFmtId="0" fontId="0" fillId="7" borderId="9" xfId="0" applyFill="1" applyBorder="1" applyAlignment="1" applyProtection="1">
      <alignment horizontal="left" vertical="top" wrapText="1"/>
      <protection locked="0"/>
    </xf>
    <xf numFmtId="0" fontId="2" fillId="0" borderId="0" xfId="0" applyFont="1" applyAlignment="1">
      <alignment horizontal="left" vertical="top" wrapText="1"/>
    </xf>
    <xf numFmtId="0" fontId="10" fillId="8" borderId="25" xfId="0" applyFont="1" applyFill="1" applyBorder="1" applyAlignment="1">
      <alignment horizontal="center"/>
    </xf>
    <xf numFmtId="0" fontId="10" fillId="8" borderId="26" xfId="0" applyFont="1" applyFill="1" applyBorder="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1" fillId="8" borderId="3" xfId="0" applyFont="1" applyFill="1" applyBorder="1" applyAlignment="1">
      <alignment horizontal="left" vertical="top" wrapText="1"/>
    </xf>
    <xf numFmtId="0" fontId="11" fillId="8" borderId="4" xfId="0" applyFont="1" applyFill="1" applyBorder="1" applyAlignment="1">
      <alignment horizontal="left" vertical="top" wrapText="1"/>
    </xf>
    <xf numFmtId="0" fontId="0" fillId="7" borderId="18" xfId="0" applyFill="1" applyBorder="1" applyAlignment="1" applyProtection="1">
      <alignment horizontal="left" vertical="top" wrapText="1"/>
      <protection locked="0"/>
    </xf>
    <xf numFmtId="0" fontId="0" fillId="7" borderId="19" xfId="0" applyFill="1" applyBorder="1" applyAlignment="1" applyProtection="1">
      <alignment horizontal="left" vertical="top" wrapText="1"/>
      <protection locked="0"/>
    </xf>
    <xf numFmtId="0" fontId="0" fillId="7" borderId="20" xfId="0" applyFill="1" applyBorder="1" applyAlignment="1" applyProtection="1">
      <alignment horizontal="left" vertical="top" wrapText="1"/>
      <protection locked="0"/>
    </xf>
    <xf numFmtId="0" fontId="0" fillId="7" borderId="1" xfId="0" applyFill="1" applyBorder="1" applyAlignment="1" applyProtection="1">
      <alignment horizontal="left" vertical="top" wrapText="1"/>
      <protection locked="0"/>
    </xf>
    <xf numFmtId="0" fontId="0" fillId="7" borderId="6" xfId="0" applyFill="1" applyBorder="1" applyAlignment="1" applyProtection="1">
      <alignment horizontal="left" vertical="top" wrapText="1"/>
      <protection locked="0"/>
    </xf>
  </cellXfs>
  <cellStyles count="3">
    <cellStyle name="Komma" xfId="2" builtinId="3"/>
    <cellStyle name="Standaard" xfId="0" builtinId="0"/>
    <cellStyle name="Standaard 2 2" xfId="1" xr:uid="{53504AA4-D222-4995-898B-C43BEC50CAC6}"/>
  </cellStyles>
  <dxfs count="2">
    <dxf>
      <numFmt numFmtId="164" formatCode="_ * #,##0_ ;_ * \-#,##0_ ;_ * &quot;-&quot;??_ ;_ @_ "/>
    </dxf>
    <dxf>
      <numFmt numFmtId="164" formatCode="_ * #,##0_ ;_ * \-#,##0_ ;_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3BD3D0-D483-4500-AD50-01E56E9BE71E}" name="Tabel1" displayName="Tabel1" ref="A1:I210" totalsRowShown="0">
  <autoFilter ref="A1:I210" xr:uid="{1B3BD3D0-D483-4500-AD50-01E56E9BE71E}"/>
  <sortState xmlns:xlrd2="http://schemas.microsoft.com/office/spreadsheetml/2017/richdata2" ref="A2:I210">
    <sortCondition ref="A1:A210"/>
  </sortState>
  <tableColumns count="9">
    <tableColumn id="1" xr3:uid="{A95E7B9B-6DE7-424E-B8A5-2E26D0E9125E}" name="Nr. specificatieblad"/>
    <tableColumn id="2" xr3:uid="{D9A4718E-6312-4009-A4C7-EB1EBFE10FC4}" name="Productcode"/>
    <tableColumn id="3" xr3:uid="{D5350CC6-88E3-4625-A9B1-55C335B1F3C3}" name="Product"/>
    <tableColumn id="4" xr3:uid="{03E6CAF4-358C-4950-ADC2-A7ED4069EA60}" name="Titel Materiaal"/>
    <tableColumn id="5" xr3:uid="{67E98844-F6EB-4542-AFA1-FE90EF047593}" name="afnames in 2019"/>
    <tableColumn id="6" xr3:uid="{AE793347-18CE-452E-8518-AC05F9F6223C}" name="afnames in 2020"/>
    <tableColumn id="7" xr3:uid="{D847D742-24B7-4E88-99A9-A7D4C9B043C9}" name="afnames in 2021"/>
    <tableColumn id="8" xr3:uid="{97D5A12E-A20C-4F5F-BCC3-10B87379E5C3}" name="Verwacht aantal" dataDxfId="1" dataCellStyle="Komma">
      <calculatedColumnFormula>AVERAGE(Tabel1[[#This Row],[afnames in 2019]:[afnames in 2021]])*(1-0.2)</calculatedColumnFormula>
    </tableColumn>
    <tableColumn id="9" xr3:uid="{401AD195-55A0-452B-A015-7B75EBEF98F5}" name="Verwacht aantal2" dataDxfId="0" dataCellStyle="Komma">
      <calculatedColumnFormula>AVERAGE(Tabel1[[#This Row],[afnames in 2019]],Tabel1[[#This Row],[afnames in 2021]])*(1-0.2)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LES">
      <a:dk1>
        <a:sysClr val="windowText" lastClr="000000"/>
      </a:dk1>
      <a:lt1>
        <a:sysClr val="window" lastClr="FFFFFF"/>
      </a:lt1>
      <a:dk2>
        <a:srgbClr val="AD9150"/>
      </a:dk2>
      <a:lt2>
        <a:srgbClr val="F4F0E6"/>
      </a:lt2>
      <a:accent1>
        <a:srgbClr val="AD9150"/>
      </a:accent1>
      <a:accent2>
        <a:srgbClr val="000000"/>
      </a:accent2>
      <a:accent3>
        <a:srgbClr val="EEB7BE"/>
      </a:accent3>
      <a:accent4>
        <a:srgbClr val="D39FA5"/>
      </a:accent4>
      <a:accent5>
        <a:srgbClr val="BA888C"/>
      </a:accent5>
      <a:accent6>
        <a:srgbClr val="9F7173"/>
      </a:accent6>
      <a:hlink>
        <a:srgbClr val="000000"/>
      </a:hlink>
      <a:folHlink>
        <a:srgbClr val="000000"/>
      </a:folHlink>
    </a:clrScheme>
    <a:fontScheme name="Aangepast 1">
      <a:majorFont>
        <a:latin typeface="HelveticaNeueLT Pro 55 Roman"/>
        <a:ea typeface=""/>
        <a:cs typeface=""/>
      </a:majorFont>
      <a:minorFont>
        <a:latin typeface="HelveticaNeueLT Pro 55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AA4F-A8AD-4419-916F-EA21F0AE0D2A}">
  <dimension ref="A1:N7"/>
  <sheetViews>
    <sheetView workbookViewId="0">
      <selection activeCell="B16" sqref="B16"/>
    </sheetView>
  </sheetViews>
  <sheetFormatPr defaultRowHeight="13.8"/>
  <cols>
    <col min="3" max="3" width="18.09765625" customWidth="1"/>
  </cols>
  <sheetData>
    <row r="1" spans="1:14">
      <c r="A1" s="40" t="s">
        <v>0</v>
      </c>
    </row>
    <row r="2" spans="1:14" ht="26.25" customHeight="1">
      <c r="A2" s="100" t="s">
        <v>1</v>
      </c>
      <c r="B2" s="101"/>
      <c r="C2" s="101"/>
      <c r="D2" s="106" t="s">
        <v>2</v>
      </c>
      <c r="E2" s="106"/>
      <c r="F2" s="106"/>
      <c r="G2" s="106"/>
      <c r="H2" s="106"/>
      <c r="I2" s="106"/>
      <c r="J2" s="106"/>
      <c r="K2" s="106"/>
      <c r="L2" s="106"/>
      <c r="M2" s="106"/>
      <c r="N2" s="107"/>
    </row>
    <row r="3" spans="1:14" ht="31.5" customHeight="1">
      <c r="A3" s="102" t="s">
        <v>3</v>
      </c>
      <c r="B3" s="103"/>
      <c r="C3" s="103"/>
      <c r="D3" s="108" t="s">
        <v>4</v>
      </c>
      <c r="E3" s="108"/>
      <c r="F3" s="108"/>
      <c r="G3" s="108"/>
      <c r="H3" s="108"/>
      <c r="I3" s="108"/>
      <c r="J3" s="108"/>
      <c r="K3" s="108"/>
      <c r="L3" s="108"/>
      <c r="M3" s="108"/>
      <c r="N3" s="109"/>
    </row>
    <row r="4" spans="1:14" ht="23.25" customHeight="1">
      <c r="A4" s="102" t="s">
        <v>5</v>
      </c>
      <c r="B4" s="103"/>
      <c r="C4" s="103"/>
      <c r="D4" s="108" t="s">
        <v>6</v>
      </c>
      <c r="E4" s="108"/>
      <c r="F4" s="108"/>
      <c r="G4" s="108"/>
      <c r="H4" s="108"/>
      <c r="I4" s="108"/>
      <c r="J4" s="108"/>
      <c r="K4" s="108"/>
      <c r="L4" s="108"/>
      <c r="M4" s="108"/>
      <c r="N4" s="109"/>
    </row>
    <row r="5" spans="1:14" ht="21" customHeight="1">
      <c r="A5" s="102" t="s">
        <v>7</v>
      </c>
      <c r="B5" s="103"/>
      <c r="C5" s="103"/>
      <c r="D5" s="108" t="s">
        <v>8</v>
      </c>
      <c r="E5" s="108"/>
      <c r="F5" s="108"/>
      <c r="G5" s="108"/>
      <c r="H5" s="108"/>
      <c r="I5" s="108"/>
      <c r="J5" s="108"/>
      <c r="K5" s="108"/>
      <c r="L5" s="108"/>
      <c r="M5" s="108"/>
      <c r="N5" s="109"/>
    </row>
    <row r="6" spans="1:14" ht="21.75" customHeight="1">
      <c r="A6" s="102" t="s">
        <v>9</v>
      </c>
      <c r="B6" s="103"/>
      <c r="C6" s="103"/>
      <c r="D6" s="108" t="s">
        <v>10</v>
      </c>
      <c r="E6" s="108"/>
      <c r="F6" s="108"/>
      <c r="G6" s="108"/>
      <c r="H6" s="108"/>
      <c r="I6" s="108"/>
      <c r="J6" s="108"/>
      <c r="K6" s="108"/>
      <c r="L6" s="108"/>
      <c r="M6" s="108"/>
      <c r="N6" s="109"/>
    </row>
    <row r="7" spans="1:14" ht="30.75" customHeight="1">
      <c r="A7" s="104" t="s">
        <v>11</v>
      </c>
      <c r="B7" s="105"/>
      <c r="C7" s="105"/>
      <c r="D7" s="98" t="s">
        <v>12</v>
      </c>
      <c r="E7" s="98"/>
      <c r="F7" s="98"/>
      <c r="G7" s="98"/>
      <c r="H7" s="98"/>
      <c r="I7" s="98"/>
      <c r="J7" s="98"/>
      <c r="K7" s="98"/>
      <c r="L7" s="98"/>
      <c r="M7" s="98"/>
      <c r="N7" s="99"/>
    </row>
  </sheetData>
  <mergeCells count="12">
    <mergeCell ref="D7:N7"/>
    <mergeCell ref="A2:C2"/>
    <mergeCell ref="A3:C3"/>
    <mergeCell ref="A4:C4"/>
    <mergeCell ref="A5:C5"/>
    <mergeCell ref="A6:C6"/>
    <mergeCell ref="A7:C7"/>
    <mergeCell ref="D2:N2"/>
    <mergeCell ref="D3:N3"/>
    <mergeCell ref="D4:N4"/>
    <mergeCell ref="D5:N5"/>
    <mergeCell ref="D6:N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B969B-2CA2-4430-9458-53EA84C2B10B}">
  <dimension ref="A1:N31"/>
  <sheetViews>
    <sheetView zoomScale="80" zoomScaleNormal="80" workbookViewId="0">
      <selection sqref="A1:XFD1048576"/>
    </sheetView>
  </sheetViews>
  <sheetFormatPr defaultColWidth="86.59765625" defaultRowHeight="13.8"/>
  <cols>
    <col min="1" max="1" width="114.09765625" style="2" customWidth="1"/>
    <col min="2" max="16384" width="86.59765625" style="2"/>
  </cols>
  <sheetData>
    <row r="1" spans="1:14">
      <c r="A1" s="3" t="s">
        <v>13</v>
      </c>
    </row>
    <row r="2" spans="1:14">
      <c r="A2" s="2" t="s">
        <v>14</v>
      </c>
    </row>
    <row r="3" spans="1:14" ht="14.4" thickBot="1">
      <c r="A3" s="2" t="s">
        <v>15</v>
      </c>
    </row>
    <row r="4" spans="1:14">
      <c r="A4" s="9" t="s">
        <v>16</v>
      </c>
      <c r="B4" s="4"/>
      <c r="C4" s="4"/>
      <c r="D4" s="4"/>
      <c r="E4" s="4"/>
      <c r="F4" s="4"/>
      <c r="G4" s="4"/>
      <c r="H4" s="4"/>
      <c r="I4" s="4"/>
      <c r="J4" s="4"/>
      <c r="K4" s="4"/>
      <c r="L4" s="4"/>
      <c r="M4" s="4"/>
      <c r="N4" s="5"/>
    </row>
    <row r="5" spans="1:14">
      <c r="A5" s="42" t="s">
        <v>17</v>
      </c>
      <c r="N5" s="6"/>
    </row>
    <row r="6" spans="1:14" ht="58.5" customHeight="1">
      <c r="A6" s="43" t="s">
        <v>18</v>
      </c>
      <c r="N6" s="6"/>
    </row>
    <row r="7" spans="1:14">
      <c r="A7" s="42"/>
      <c r="N7" s="6"/>
    </row>
    <row r="8" spans="1:14">
      <c r="A8" s="10" t="s">
        <v>19</v>
      </c>
      <c r="N8" s="6"/>
    </row>
    <row r="9" spans="1:14" ht="41.4">
      <c r="A9" s="11" t="s">
        <v>20</v>
      </c>
      <c r="N9" s="6"/>
    </row>
    <row r="10" spans="1:14" ht="13.5" customHeight="1">
      <c r="A10" s="11"/>
      <c r="N10" s="6"/>
    </row>
    <row r="11" spans="1:14" ht="27.6">
      <c r="A11" s="10" t="s">
        <v>21</v>
      </c>
      <c r="N11" s="6"/>
    </row>
    <row r="12" spans="1:14" ht="92.25" customHeight="1">
      <c r="A12" s="41" t="s">
        <v>22</v>
      </c>
      <c r="N12" s="6"/>
    </row>
    <row r="13" spans="1:14" ht="14.4">
      <c r="A13" s="41"/>
      <c r="N13" s="6"/>
    </row>
    <row r="14" spans="1:14">
      <c r="A14" s="10" t="s">
        <v>23</v>
      </c>
      <c r="N14" s="6"/>
    </row>
    <row r="15" spans="1:14" ht="44.4" customHeight="1">
      <c r="A15" s="11" t="s">
        <v>24</v>
      </c>
      <c r="N15" s="6"/>
    </row>
    <row r="16" spans="1:14" ht="14.25" customHeight="1">
      <c r="A16" s="11"/>
      <c r="N16" s="6"/>
    </row>
    <row r="17" spans="1:14">
      <c r="A17" s="10" t="s">
        <v>25</v>
      </c>
      <c r="N17" s="6"/>
    </row>
    <row r="18" spans="1:14" ht="19.2" customHeight="1">
      <c r="A18" s="11" t="s">
        <v>26</v>
      </c>
      <c r="N18" s="6"/>
    </row>
    <row r="19" spans="1:14" ht="19.2" customHeight="1">
      <c r="A19" s="11"/>
      <c r="N19" s="6"/>
    </row>
    <row r="20" spans="1:14">
      <c r="A20" s="10" t="s">
        <v>27</v>
      </c>
      <c r="N20" s="6"/>
    </row>
    <row r="21" spans="1:14" ht="28.2" thickBot="1">
      <c r="A21" s="12" t="s">
        <v>28</v>
      </c>
      <c r="B21" s="7"/>
      <c r="C21" s="7"/>
      <c r="D21" s="7"/>
      <c r="E21" s="7"/>
      <c r="F21" s="7"/>
      <c r="G21" s="7"/>
      <c r="H21" s="7"/>
      <c r="I21" s="7"/>
      <c r="J21" s="7"/>
      <c r="K21" s="7"/>
      <c r="L21" s="7"/>
      <c r="M21" s="7"/>
      <c r="N21" s="8"/>
    </row>
    <row r="23" spans="1:14">
      <c r="A23" s="3"/>
    </row>
    <row r="24" spans="1:14">
      <c r="A24" s="40" t="s">
        <v>29</v>
      </c>
    </row>
    <row r="25" spans="1:14">
      <c r="A25" s="10" t="s">
        <v>19</v>
      </c>
    </row>
    <row r="26" spans="1:14" ht="41.4">
      <c r="A26" s="11" t="s">
        <v>30</v>
      </c>
    </row>
    <row r="27" spans="1:14" ht="15" customHeight="1">
      <c r="A27" s="11"/>
    </row>
    <row r="28" spans="1:14">
      <c r="A28" s="10" t="s">
        <v>31</v>
      </c>
    </row>
    <row r="29" spans="1:14" ht="72.75" customHeight="1">
      <c r="A29" s="11" t="s">
        <v>32</v>
      </c>
    </row>
    <row r="30" spans="1:14">
      <c r="A30" s="10" t="s">
        <v>33</v>
      </c>
    </row>
    <row r="31" spans="1:14" ht="27.6">
      <c r="A31" s="12" t="s">
        <v>34</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7DC5-BBBF-4A61-A1D0-5573B0AF8945}">
  <dimension ref="A1:I210"/>
  <sheetViews>
    <sheetView topLeftCell="A103" workbookViewId="0">
      <selection activeCell="C1" sqref="A1:XFD1048576"/>
    </sheetView>
  </sheetViews>
  <sheetFormatPr defaultRowHeight="13.8"/>
  <cols>
    <col min="1" max="1" width="18.69921875" customWidth="1"/>
    <col min="2" max="2" width="12.19921875" customWidth="1"/>
    <col min="3" max="3" width="27.19921875" customWidth="1"/>
    <col min="4" max="4" width="81.69921875" customWidth="1"/>
    <col min="5" max="5" width="16.69921875" customWidth="1"/>
    <col min="6" max="6" width="17.3984375" customWidth="1"/>
    <col min="7" max="7" width="17.5" customWidth="1"/>
    <col min="8" max="8" width="17.8984375" style="13" customWidth="1"/>
    <col min="9" max="9" width="17.8984375" style="13" hidden="1" customWidth="1"/>
  </cols>
  <sheetData>
    <row r="1" spans="1:9">
      <c r="A1" t="s">
        <v>35</v>
      </c>
      <c r="B1" t="s">
        <v>36</v>
      </c>
      <c r="C1" t="s">
        <v>37</v>
      </c>
      <c r="D1" t="s">
        <v>38</v>
      </c>
      <c r="E1" t="s">
        <v>39</v>
      </c>
      <c r="F1" t="s">
        <v>40</v>
      </c>
      <c r="G1" t="s">
        <v>41</v>
      </c>
      <c r="H1" s="13" t="s">
        <v>42</v>
      </c>
      <c r="I1" s="13" t="s">
        <v>43</v>
      </c>
    </row>
    <row r="2" spans="1:9">
      <c r="A2">
        <v>1</v>
      </c>
      <c r="B2" t="s">
        <v>44</v>
      </c>
      <c r="C2" t="s">
        <v>45</v>
      </c>
      <c r="D2" t="s">
        <v>46</v>
      </c>
      <c r="E2">
        <v>1227</v>
      </c>
      <c r="F2">
        <v>694</v>
      </c>
      <c r="G2">
        <v>756</v>
      </c>
      <c r="H2" s="13">
        <f>AVERAGE(Tabel1[[#This Row],[afnames in 2019]:[afnames in 2021]])*(1-0.2)</f>
        <v>713.86666666666679</v>
      </c>
      <c r="I2" s="13">
        <f>AVERAGE(Tabel1[[#This Row],[afnames in 2019]],Tabel1[[#This Row],[afnames in 2021]])*(1-0.2)</f>
        <v>793.2</v>
      </c>
    </row>
    <row r="3" spans="1:9">
      <c r="A3">
        <v>2</v>
      </c>
      <c r="B3" t="s">
        <v>47</v>
      </c>
      <c r="C3" t="s">
        <v>45</v>
      </c>
      <c r="D3" t="s">
        <v>48</v>
      </c>
      <c r="F3">
        <v>68</v>
      </c>
      <c r="G3">
        <v>217</v>
      </c>
      <c r="H3" s="13">
        <f>AVERAGE(Tabel1[[#This Row],[afnames in 2019]:[afnames in 2021]])*(1-0.2)</f>
        <v>114</v>
      </c>
      <c r="I3" s="13">
        <f>AVERAGE(Tabel1[[#This Row],[afnames in 2019]],Tabel1[[#This Row],[afnames in 2021]])*(1-0.2)</f>
        <v>173.60000000000002</v>
      </c>
    </row>
    <row r="4" spans="1:9">
      <c r="A4">
        <v>3</v>
      </c>
      <c r="B4" t="s">
        <v>49</v>
      </c>
      <c r="C4" t="s">
        <v>45</v>
      </c>
      <c r="D4" t="s">
        <v>50</v>
      </c>
      <c r="F4">
        <v>145</v>
      </c>
      <c r="G4">
        <v>426</v>
      </c>
      <c r="H4" s="13">
        <f>AVERAGE(Tabel1[[#This Row],[afnames in 2019]:[afnames in 2021]])*(1-0.2)</f>
        <v>228.4</v>
      </c>
      <c r="I4" s="13">
        <f>AVERAGE(Tabel1[[#This Row],[afnames in 2019]],Tabel1[[#This Row],[afnames in 2021]])*(1-0.2)</f>
        <v>340.8</v>
      </c>
    </row>
    <row r="5" spans="1:9">
      <c r="A5">
        <v>4</v>
      </c>
      <c r="B5" t="s">
        <v>51</v>
      </c>
      <c r="C5" t="s">
        <v>52</v>
      </c>
      <c r="D5" t="s">
        <v>53</v>
      </c>
      <c r="E5">
        <v>242</v>
      </c>
      <c r="F5">
        <v>140</v>
      </c>
      <c r="G5">
        <v>110</v>
      </c>
      <c r="H5" s="13">
        <f>AVERAGE(Tabel1[[#This Row],[afnames in 2019]:[afnames in 2021]])*(1-0.2)</f>
        <v>131.20000000000002</v>
      </c>
      <c r="I5" s="13">
        <f>AVERAGE(Tabel1[[#This Row],[afnames in 2019]],Tabel1[[#This Row],[afnames in 2021]])*(1-0.2)</f>
        <v>140.80000000000001</v>
      </c>
    </row>
    <row r="6" spans="1:9">
      <c r="A6">
        <v>4</v>
      </c>
      <c r="B6" t="s">
        <v>54</v>
      </c>
      <c r="C6" t="s">
        <v>55</v>
      </c>
      <c r="D6" t="s">
        <v>56</v>
      </c>
      <c r="E6">
        <v>124</v>
      </c>
      <c r="F6">
        <v>15</v>
      </c>
      <c r="G6">
        <v>42</v>
      </c>
      <c r="H6" s="13">
        <f>AVERAGE(Tabel1[[#This Row],[afnames in 2019]:[afnames in 2021]])*(1-0.2)</f>
        <v>48.266666666666673</v>
      </c>
      <c r="I6" s="13">
        <f>AVERAGE(Tabel1[[#This Row],[afnames in 2019]],Tabel1[[#This Row],[afnames in 2021]])*(1-0.2)</f>
        <v>66.400000000000006</v>
      </c>
    </row>
    <row r="7" spans="1:9">
      <c r="A7">
        <v>4</v>
      </c>
      <c r="B7" t="s">
        <v>57</v>
      </c>
      <c r="C7" t="s">
        <v>58</v>
      </c>
      <c r="D7" t="s">
        <v>59</v>
      </c>
      <c r="E7">
        <v>4316</v>
      </c>
      <c r="F7">
        <v>2571</v>
      </c>
      <c r="G7">
        <v>3055</v>
      </c>
      <c r="H7" s="13">
        <f>AVERAGE(Tabel1[[#This Row],[afnames in 2019]:[afnames in 2021]])*(1-0.2)</f>
        <v>2651.2000000000003</v>
      </c>
      <c r="I7" s="13">
        <f>AVERAGE(Tabel1[[#This Row],[afnames in 2019]],Tabel1[[#This Row],[afnames in 2021]])*(1-0.2)</f>
        <v>2948.4</v>
      </c>
    </row>
    <row r="8" spans="1:9">
      <c r="A8">
        <v>4</v>
      </c>
      <c r="B8" t="s">
        <v>60</v>
      </c>
      <c r="C8" t="s">
        <v>61</v>
      </c>
      <c r="D8" t="s">
        <v>62</v>
      </c>
      <c r="G8">
        <v>0</v>
      </c>
      <c r="H8" s="13">
        <f>AVERAGE(Tabel1[[#This Row],[afnames in 2019]:[afnames in 2021]])*(1-0.2)</f>
        <v>0</v>
      </c>
      <c r="I8" s="13">
        <f>AVERAGE(Tabel1[[#This Row],[afnames in 2019]],Tabel1[[#This Row],[afnames in 2021]])*(1-0.2)</f>
        <v>0</v>
      </c>
    </row>
    <row r="9" spans="1:9">
      <c r="A9">
        <v>5</v>
      </c>
      <c r="B9" t="s">
        <v>63</v>
      </c>
      <c r="C9" t="s">
        <v>64</v>
      </c>
      <c r="D9" t="s">
        <v>65</v>
      </c>
      <c r="E9">
        <v>127</v>
      </c>
      <c r="F9">
        <v>27</v>
      </c>
      <c r="G9">
        <v>0</v>
      </c>
      <c r="H9" s="13">
        <f>AVERAGE(Tabel1[[#This Row],[afnames in 2019]:[afnames in 2021]])*(1-0.2)</f>
        <v>41.06666666666667</v>
      </c>
      <c r="I9" s="13">
        <f>AVERAGE(Tabel1[[#This Row],[afnames in 2019]],Tabel1[[#This Row],[afnames in 2021]])*(1-0.2)</f>
        <v>50.800000000000004</v>
      </c>
    </row>
    <row r="10" spans="1:9">
      <c r="A10">
        <v>5</v>
      </c>
      <c r="B10" t="s">
        <v>66</v>
      </c>
      <c r="C10" t="s">
        <v>64</v>
      </c>
      <c r="D10" t="s">
        <v>67</v>
      </c>
      <c r="E10">
        <v>487</v>
      </c>
      <c r="F10">
        <v>353</v>
      </c>
      <c r="G10">
        <v>291</v>
      </c>
      <c r="H10" s="13">
        <f>AVERAGE(Tabel1[[#This Row],[afnames in 2019]:[afnames in 2021]])*(1-0.2)</f>
        <v>301.60000000000002</v>
      </c>
      <c r="I10" s="13">
        <f>AVERAGE(Tabel1[[#This Row],[afnames in 2019]],Tabel1[[#This Row],[afnames in 2021]])*(1-0.2)</f>
        <v>311.20000000000005</v>
      </c>
    </row>
    <row r="11" spans="1:9">
      <c r="A11">
        <v>5</v>
      </c>
      <c r="B11" t="s">
        <v>68</v>
      </c>
      <c r="C11" t="s">
        <v>64</v>
      </c>
      <c r="D11" t="s">
        <v>69</v>
      </c>
      <c r="E11">
        <v>527</v>
      </c>
      <c r="F11">
        <v>216</v>
      </c>
      <c r="G11">
        <v>73</v>
      </c>
      <c r="H11" s="13">
        <f>AVERAGE(Tabel1[[#This Row],[afnames in 2019]:[afnames in 2021]])*(1-0.2)</f>
        <v>217.60000000000002</v>
      </c>
      <c r="I11" s="13">
        <f>AVERAGE(Tabel1[[#This Row],[afnames in 2019]],Tabel1[[#This Row],[afnames in 2021]])*(1-0.2)</f>
        <v>240</v>
      </c>
    </row>
    <row r="12" spans="1:9">
      <c r="A12">
        <v>5</v>
      </c>
      <c r="B12" t="s">
        <v>70</v>
      </c>
      <c r="C12" t="s">
        <v>64</v>
      </c>
      <c r="D12" t="s">
        <v>71</v>
      </c>
      <c r="E12">
        <v>314</v>
      </c>
      <c r="F12">
        <v>144</v>
      </c>
      <c r="G12">
        <v>110</v>
      </c>
      <c r="H12" s="13">
        <f>AVERAGE(Tabel1[[#This Row],[afnames in 2019]:[afnames in 2021]])*(1-0.2)</f>
        <v>151.46666666666667</v>
      </c>
      <c r="I12" s="13">
        <f>AVERAGE(Tabel1[[#This Row],[afnames in 2019]],Tabel1[[#This Row],[afnames in 2021]])*(1-0.2)</f>
        <v>169.60000000000002</v>
      </c>
    </row>
    <row r="13" spans="1:9">
      <c r="A13">
        <v>5</v>
      </c>
      <c r="B13" t="s">
        <v>72</v>
      </c>
      <c r="C13" t="s">
        <v>64</v>
      </c>
      <c r="D13" t="s">
        <v>73</v>
      </c>
      <c r="G13">
        <v>234</v>
      </c>
      <c r="H13" s="13">
        <f>AVERAGE(Tabel1[[#This Row],[afnames in 2019]:[afnames in 2021]])*(1-0.2)</f>
        <v>187.20000000000002</v>
      </c>
      <c r="I13" s="13">
        <f>AVERAGE(Tabel1[[#This Row],[afnames in 2019]],Tabel1[[#This Row],[afnames in 2021]])*(1-0.2)</f>
        <v>187.20000000000002</v>
      </c>
    </row>
    <row r="14" spans="1:9">
      <c r="A14">
        <v>6</v>
      </c>
      <c r="B14" t="s">
        <v>74</v>
      </c>
      <c r="C14" t="s">
        <v>75</v>
      </c>
      <c r="D14" t="s">
        <v>76</v>
      </c>
      <c r="E14">
        <v>222</v>
      </c>
      <c r="F14">
        <v>121</v>
      </c>
      <c r="G14">
        <v>75</v>
      </c>
      <c r="H14" s="13">
        <f>AVERAGE(Tabel1[[#This Row],[afnames in 2019]:[afnames in 2021]])*(1-0.2)</f>
        <v>111.46666666666668</v>
      </c>
      <c r="I14" s="13">
        <f>AVERAGE(Tabel1[[#This Row],[afnames in 2019]],Tabel1[[#This Row],[afnames in 2021]])*(1-0.2)</f>
        <v>118.80000000000001</v>
      </c>
    </row>
    <row r="15" spans="1:9">
      <c r="A15">
        <v>6</v>
      </c>
      <c r="B15" t="s">
        <v>77</v>
      </c>
      <c r="C15" t="s">
        <v>75</v>
      </c>
      <c r="D15" t="s">
        <v>78</v>
      </c>
      <c r="E15">
        <v>347</v>
      </c>
      <c r="F15">
        <v>202</v>
      </c>
      <c r="G15">
        <v>125</v>
      </c>
      <c r="H15" s="13">
        <f>AVERAGE(Tabel1[[#This Row],[afnames in 2019]:[afnames in 2021]])*(1-0.2)</f>
        <v>179.73333333333335</v>
      </c>
      <c r="I15" s="13">
        <f>AVERAGE(Tabel1[[#This Row],[afnames in 2019]],Tabel1[[#This Row],[afnames in 2021]])*(1-0.2)</f>
        <v>188.8</v>
      </c>
    </row>
    <row r="16" spans="1:9">
      <c r="A16">
        <v>7</v>
      </c>
      <c r="B16" t="s">
        <v>79</v>
      </c>
      <c r="C16" t="s">
        <v>80</v>
      </c>
      <c r="D16" t="s">
        <v>80</v>
      </c>
      <c r="G16">
        <v>11</v>
      </c>
      <c r="H16" s="13">
        <f>AVERAGE(Tabel1[[#This Row],[afnames in 2019]:[afnames in 2021]])*(1-0.2)</f>
        <v>8.8000000000000007</v>
      </c>
      <c r="I16" s="13">
        <f>AVERAGE(Tabel1[[#This Row],[afnames in 2019]],Tabel1[[#This Row],[afnames in 2021]])*(1-0.2)</f>
        <v>8.8000000000000007</v>
      </c>
    </row>
    <row r="17" spans="1:9">
      <c r="A17">
        <v>8</v>
      </c>
      <c r="B17" t="s">
        <v>81</v>
      </c>
      <c r="C17" t="s">
        <v>80</v>
      </c>
      <c r="D17" t="s">
        <v>80</v>
      </c>
      <c r="G17">
        <v>11</v>
      </c>
      <c r="H17" s="13">
        <f>AVERAGE(Tabel1[[#This Row],[afnames in 2019]:[afnames in 2021]])*(1-0.2)</f>
        <v>8.8000000000000007</v>
      </c>
      <c r="I17" s="13">
        <f>AVERAGE(Tabel1[[#This Row],[afnames in 2019]],Tabel1[[#This Row],[afnames in 2021]])*(1-0.2)</f>
        <v>8.8000000000000007</v>
      </c>
    </row>
    <row r="18" spans="1:9">
      <c r="A18">
        <v>9</v>
      </c>
      <c r="B18" t="s">
        <v>82</v>
      </c>
      <c r="C18" t="s">
        <v>83</v>
      </c>
      <c r="D18" t="s">
        <v>84</v>
      </c>
      <c r="E18">
        <v>718</v>
      </c>
      <c r="F18">
        <v>441</v>
      </c>
      <c r="G18">
        <v>326</v>
      </c>
      <c r="H18" s="13">
        <f>AVERAGE(Tabel1[[#This Row],[afnames in 2019]:[afnames in 2021]])*(1-0.2)</f>
        <v>396</v>
      </c>
      <c r="I18" s="13">
        <f>AVERAGE(Tabel1[[#This Row],[afnames in 2019]],Tabel1[[#This Row],[afnames in 2021]])*(1-0.2)</f>
        <v>417.6</v>
      </c>
    </row>
    <row r="19" spans="1:9">
      <c r="A19">
        <v>9</v>
      </c>
      <c r="B19" t="s">
        <v>85</v>
      </c>
      <c r="C19" t="s">
        <v>83</v>
      </c>
      <c r="D19" t="s">
        <v>86</v>
      </c>
      <c r="E19">
        <v>699</v>
      </c>
      <c r="F19">
        <v>384</v>
      </c>
      <c r="G19">
        <v>271</v>
      </c>
      <c r="H19" s="13">
        <f>AVERAGE(Tabel1[[#This Row],[afnames in 2019]:[afnames in 2021]])*(1-0.2)</f>
        <v>361.06666666666666</v>
      </c>
      <c r="I19" s="13">
        <f>AVERAGE(Tabel1[[#This Row],[afnames in 2019]],Tabel1[[#This Row],[afnames in 2021]])*(1-0.2)</f>
        <v>388</v>
      </c>
    </row>
    <row r="20" spans="1:9">
      <c r="A20">
        <v>9</v>
      </c>
      <c r="B20" t="s">
        <v>87</v>
      </c>
      <c r="C20" t="s">
        <v>83</v>
      </c>
      <c r="D20" t="s">
        <v>88</v>
      </c>
      <c r="E20">
        <v>754</v>
      </c>
      <c r="F20">
        <v>419</v>
      </c>
      <c r="G20">
        <v>370</v>
      </c>
      <c r="H20" s="13">
        <f>AVERAGE(Tabel1[[#This Row],[afnames in 2019]:[afnames in 2021]])*(1-0.2)</f>
        <v>411.4666666666667</v>
      </c>
      <c r="I20" s="13">
        <f>AVERAGE(Tabel1[[#This Row],[afnames in 2019]],Tabel1[[#This Row],[afnames in 2021]])*(1-0.2)</f>
        <v>449.6</v>
      </c>
    </row>
    <row r="21" spans="1:9">
      <c r="A21">
        <v>9</v>
      </c>
      <c r="B21" t="s">
        <v>89</v>
      </c>
      <c r="C21" t="s">
        <v>83</v>
      </c>
      <c r="D21" t="s">
        <v>90</v>
      </c>
      <c r="E21">
        <v>711</v>
      </c>
      <c r="F21">
        <v>479</v>
      </c>
      <c r="G21">
        <v>275</v>
      </c>
      <c r="H21" s="13">
        <f>AVERAGE(Tabel1[[#This Row],[afnames in 2019]:[afnames in 2021]])*(1-0.2)</f>
        <v>390.66666666666669</v>
      </c>
      <c r="I21" s="13">
        <f>AVERAGE(Tabel1[[#This Row],[afnames in 2019]],Tabel1[[#This Row],[afnames in 2021]])*(1-0.2)</f>
        <v>394.40000000000003</v>
      </c>
    </row>
    <row r="22" spans="1:9">
      <c r="A22">
        <v>9</v>
      </c>
      <c r="B22" t="s">
        <v>91</v>
      </c>
      <c r="C22" t="s">
        <v>83</v>
      </c>
      <c r="D22" t="s">
        <v>92</v>
      </c>
      <c r="E22">
        <v>655</v>
      </c>
      <c r="F22">
        <v>406</v>
      </c>
      <c r="G22">
        <v>236</v>
      </c>
      <c r="H22" s="13">
        <f>AVERAGE(Tabel1[[#This Row],[afnames in 2019]:[afnames in 2021]])*(1-0.2)</f>
        <v>345.86666666666667</v>
      </c>
      <c r="I22" s="13">
        <f>AVERAGE(Tabel1[[#This Row],[afnames in 2019]],Tabel1[[#This Row],[afnames in 2021]])*(1-0.2)</f>
        <v>356.40000000000003</v>
      </c>
    </row>
    <row r="23" spans="1:9">
      <c r="A23">
        <v>9</v>
      </c>
      <c r="B23" t="s">
        <v>93</v>
      </c>
      <c r="C23" t="s">
        <v>83</v>
      </c>
      <c r="D23" t="s">
        <v>94</v>
      </c>
      <c r="E23">
        <v>642</v>
      </c>
      <c r="F23">
        <v>275</v>
      </c>
      <c r="G23">
        <v>171</v>
      </c>
      <c r="H23" s="13">
        <f>AVERAGE(Tabel1[[#This Row],[afnames in 2019]:[afnames in 2021]])*(1-0.2)</f>
        <v>290.13333333333338</v>
      </c>
      <c r="I23" s="13">
        <f>AVERAGE(Tabel1[[#This Row],[afnames in 2019]],Tabel1[[#This Row],[afnames in 2021]])*(1-0.2)</f>
        <v>325.20000000000005</v>
      </c>
    </row>
    <row r="24" spans="1:9">
      <c r="A24">
        <v>9</v>
      </c>
      <c r="B24" t="s">
        <v>95</v>
      </c>
      <c r="C24" t="s">
        <v>83</v>
      </c>
      <c r="D24" t="s">
        <v>96</v>
      </c>
      <c r="G24">
        <v>316</v>
      </c>
      <c r="H24" s="13">
        <f>AVERAGE(Tabel1[[#This Row],[afnames in 2019]:[afnames in 2021]])*(1-0.2)</f>
        <v>252.8</v>
      </c>
      <c r="I24" s="13">
        <f>AVERAGE(Tabel1[[#This Row],[afnames in 2019]],Tabel1[[#This Row],[afnames in 2021]])*(1-0.2)</f>
        <v>252.8</v>
      </c>
    </row>
    <row r="25" spans="1:9">
      <c r="A25">
        <v>9</v>
      </c>
      <c r="B25" t="s">
        <v>97</v>
      </c>
      <c r="C25" t="s">
        <v>83</v>
      </c>
      <c r="D25" t="s">
        <v>98</v>
      </c>
      <c r="G25">
        <v>406</v>
      </c>
      <c r="H25" s="13">
        <f>AVERAGE(Tabel1[[#This Row],[afnames in 2019]:[afnames in 2021]])*(1-0.2)</f>
        <v>324.8</v>
      </c>
      <c r="I25" s="13">
        <f>AVERAGE(Tabel1[[#This Row],[afnames in 2019]],Tabel1[[#This Row],[afnames in 2021]])*(1-0.2)</f>
        <v>324.8</v>
      </c>
    </row>
    <row r="26" spans="1:9">
      <c r="A26">
        <v>9</v>
      </c>
      <c r="B26" t="s">
        <v>99</v>
      </c>
      <c r="C26" t="s">
        <v>83</v>
      </c>
      <c r="D26" t="s">
        <v>100</v>
      </c>
      <c r="G26">
        <v>296</v>
      </c>
      <c r="H26" s="13">
        <f>AVERAGE(Tabel1[[#This Row],[afnames in 2019]:[afnames in 2021]])*(1-0.2)</f>
        <v>236.8</v>
      </c>
      <c r="I26" s="13">
        <f>AVERAGE(Tabel1[[#This Row],[afnames in 2019]],Tabel1[[#This Row],[afnames in 2021]])*(1-0.2)</f>
        <v>236.8</v>
      </c>
    </row>
    <row r="27" spans="1:9">
      <c r="A27">
        <v>9</v>
      </c>
      <c r="B27" t="s">
        <v>101</v>
      </c>
      <c r="C27" t="s">
        <v>102</v>
      </c>
      <c r="D27" t="s">
        <v>103</v>
      </c>
      <c r="E27">
        <v>463</v>
      </c>
      <c r="F27">
        <v>105</v>
      </c>
      <c r="G27">
        <v>70</v>
      </c>
      <c r="H27" s="13">
        <f>AVERAGE(Tabel1[[#This Row],[afnames in 2019]:[afnames in 2021]])*(1-0.2)</f>
        <v>170.13333333333333</v>
      </c>
      <c r="I27" s="13">
        <f>AVERAGE(Tabel1[[#This Row],[afnames in 2019]],Tabel1[[#This Row],[afnames in 2021]])*(1-0.2)</f>
        <v>213.20000000000002</v>
      </c>
    </row>
    <row r="28" spans="1:9">
      <c r="A28">
        <v>9</v>
      </c>
      <c r="B28" t="s">
        <v>104</v>
      </c>
      <c r="C28" t="s">
        <v>102</v>
      </c>
      <c r="D28" t="s">
        <v>105</v>
      </c>
      <c r="E28">
        <v>440</v>
      </c>
      <c r="F28">
        <v>149</v>
      </c>
      <c r="G28">
        <v>68</v>
      </c>
      <c r="H28" s="13">
        <f>AVERAGE(Tabel1[[#This Row],[afnames in 2019]:[afnames in 2021]])*(1-0.2)</f>
        <v>175.20000000000002</v>
      </c>
      <c r="I28" s="13">
        <f>AVERAGE(Tabel1[[#This Row],[afnames in 2019]],Tabel1[[#This Row],[afnames in 2021]])*(1-0.2)</f>
        <v>203.20000000000002</v>
      </c>
    </row>
    <row r="29" spans="1:9">
      <c r="A29">
        <v>9</v>
      </c>
      <c r="B29" t="s">
        <v>106</v>
      </c>
      <c r="C29" t="s">
        <v>102</v>
      </c>
      <c r="D29" t="s">
        <v>107</v>
      </c>
      <c r="E29">
        <v>666</v>
      </c>
      <c r="F29">
        <v>164</v>
      </c>
      <c r="G29">
        <v>113</v>
      </c>
      <c r="H29" s="13">
        <f>AVERAGE(Tabel1[[#This Row],[afnames in 2019]:[afnames in 2021]])*(1-0.2)</f>
        <v>251.46666666666667</v>
      </c>
      <c r="I29" s="13">
        <f>AVERAGE(Tabel1[[#This Row],[afnames in 2019]],Tabel1[[#This Row],[afnames in 2021]])*(1-0.2)</f>
        <v>311.60000000000002</v>
      </c>
    </row>
    <row r="30" spans="1:9">
      <c r="A30">
        <v>9</v>
      </c>
      <c r="B30" t="s">
        <v>108</v>
      </c>
      <c r="C30" t="s">
        <v>102</v>
      </c>
      <c r="D30" t="s">
        <v>109</v>
      </c>
      <c r="E30">
        <v>435</v>
      </c>
      <c r="F30">
        <v>159</v>
      </c>
      <c r="G30">
        <v>109</v>
      </c>
      <c r="H30" s="13">
        <f>AVERAGE(Tabel1[[#This Row],[afnames in 2019]:[afnames in 2021]])*(1-0.2)</f>
        <v>187.4666666666667</v>
      </c>
      <c r="I30" s="13">
        <f>AVERAGE(Tabel1[[#This Row],[afnames in 2019]],Tabel1[[#This Row],[afnames in 2021]])*(1-0.2)</f>
        <v>217.60000000000002</v>
      </c>
    </row>
    <row r="31" spans="1:9">
      <c r="A31">
        <v>9</v>
      </c>
      <c r="B31" t="s">
        <v>110</v>
      </c>
      <c r="C31" t="s">
        <v>102</v>
      </c>
      <c r="D31" t="s">
        <v>111</v>
      </c>
      <c r="E31">
        <v>479</v>
      </c>
      <c r="F31">
        <v>191</v>
      </c>
      <c r="G31">
        <v>161</v>
      </c>
      <c r="H31" s="13">
        <f>AVERAGE(Tabel1[[#This Row],[afnames in 2019]:[afnames in 2021]])*(1-0.2)</f>
        <v>221.60000000000002</v>
      </c>
      <c r="I31" s="13">
        <f>AVERAGE(Tabel1[[#This Row],[afnames in 2019]],Tabel1[[#This Row],[afnames in 2021]])*(1-0.2)</f>
        <v>256</v>
      </c>
    </row>
    <row r="32" spans="1:9">
      <c r="A32">
        <v>9</v>
      </c>
      <c r="B32" t="s">
        <v>112</v>
      </c>
      <c r="C32" t="s">
        <v>102</v>
      </c>
      <c r="D32" t="s">
        <v>113</v>
      </c>
      <c r="E32">
        <v>476</v>
      </c>
      <c r="F32">
        <v>127</v>
      </c>
      <c r="G32">
        <v>76</v>
      </c>
      <c r="H32" s="13">
        <f>AVERAGE(Tabel1[[#This Row],[afnames in 2019]:[afnames in 2021]])*(1-0.2)</f>
        <v>181.06666666666669</v>
      </c>
      <c r="I32" s="13">
        <f>AVERAGE(Tabel1[[#This Row],[afnames in 2019]],Tabel1[[#This Row],[afnames in 2021]])*(1-0.2)</f>
        <v>220.8</v>
      </c>
    </row>
    <row r="33" spans="1:9">
      <c r="A33">
        <v>9</v>
      </c>
      <c r="B33" t="s">
        <v>114</v>
      </c>
      <c r="C33" t="s">
        <v>102</v>
      </c>
      <c r="D33" t="s">
        <v>115</v>
      </c>
      <c r="E33">
        <v>503</v>
      </c>
      <c r="F33">
        <v>89</v>
      </c>
      <c r="G33">
        <v>0</v>
      </c>
      <c r="H33" s="13">
        <f>AVERAGE(Tabel1[[#This Row],[afnames in 2019]:[afnames in 2021]])*(1-0.2)</f>
        <v>157.86666666666667</v>
      </c>
      <c r="I33" s="13">
        <f>AVERAGE(Tabel1[[#This Row],[afnames in 2019]],Tabel1[[#This Row],[afnames in 2021]])*(1-0.2)</f>
        <v>201.20000000000002</v>
      </c>
    </row>
    <row r="34" spans="1:9">
      <c r="A34">
        <v>9</v>
      </c>
      <c r="B34" t="s">
        <v>116</v>
      </c>
      <c r="C34" t="s">
        <v>102</v>
      </c>
      <c r="D34" t="s">
        <v>117</v>
      </c>
      <c r="E34">
        <v>134</v>
      </c>
      <c r="F34">
        <v>144</v>
      </c>
      <c r="G34">
        <v>72</v>
      </c>
      <c r="H34" s="13">
        <f>AVERAGE(Tabel1[[#This Row],[afnames in 2019]:[afnames in 2021]])*(1-0.2)</f>
        <v>93.333333333333343</v>
      </c>
      <c r="I34" s="13">
        <f>AVERAGE(Tabel1[[#This Row],[afnames in 2019]],Tabel1[[#This Row],[afnames in 2021]])*(1-0.2)</f>
        <v>82.4</v>
      </c>
    </row>
    <row r="35" spans="1:9">
      <c r="A35">
        <v>9</v>
      </c>
      <c r="B35" t="s">
        <v>118</v>
      </c>
      <c r="C35" t="s">
        <v>102</v>
      </c>
      <c r="D35" t="s">
        <v>119</v>
      </c>
      <c r="E35">
        <v>122</v>
      </c>
      <c r="F35">
        <v>126</v>
      </c>
      <c r="G35">
        <v>70</v>
      </c>
      <c r="H35" s="13">
        <f>AVERAGE(Tabel1[[#This Row],[afnames in 2019]:[afnames in 2021]])*(1-0.2)</f>
        <v>84.800000000000011</v>
      </c>
      <c r="I35" s="13">
        <f>AVERAGE(Tabel1[[#This Row],[afnames in 2019]],Tabel1[[#This Row],[afnames in 2021]])*(1-0.2)</f>
        <v>76.800000000000011</v>
      </c>
    </row>
    <row r="36" spans="1:9">
      <c r="A36">
        <v>9</v>
      </c>
      <c r="B36" t="s">
        <v>120</v>
      </c>
      <c r="C36" t="s">
        <v>102</v>
      </c>
      <c r="D36" t="s">
        <v>121</v>
      </c>
      <c r="E36">
        <v>121</v>
      </c>
      <c r="F36">
        <v>166</v>
      </c>
      <c r="G36">
        <v>71</v>
      </c>
      <c r="H36" s="13">
        <f>AVERAGE(Tabel1[[#This Row],[afnames in 2019]:[afnames in 2021]])*(1-0.2)</f>
        <v>95.466666666666669</v>
      </c>
      <c r="I36" s="13">
        <f>AVERAGE(Tabel1[[#This Row],[afnames in 2019]],Tabel1[[#This Row],[afnames in 2021]])*(1-0.2)</f>
        <v>76.800000000000011</v>
      </c>
    </row>
    <row r="37" spans="1:9">
      <c r="A37">
        <v>9</v>
      </c>
      <c r="B37" t="s">
        <v>122</v>
      </c>
      <c r="C37" t="s">
        <v>102</v>
      </c>
      <c r="D37" t="s">
        <v>123</v>
      </c>
      <c r="E37">
        <v>121</v>
      </c>
      <c r="F37">
        <v>144</v>
      </c>
      <c r="G37">
        <v>94</v>
      </c>
      <c r="H37" s="13">
        <f>AVERAGE(Tabel1[[#This Row],[afnames in 2019]:[afnames in 2021]])*(1-0.2)</f>
        <v>95.733333333333348</v>
      </c>
      <c r="I37" s="13">
        <f>AVERAGE(Tabel1[[#This Row],[afnames in 2019]],Tabel1[[#This Row],[afnames in 2021]])*(1-0.2)</f>
        <v>86</v>
      </c>
    </row>
    <row r="38" spans="1:9">
      <c r="A38">
        <v>9</v>
      </c>
      <c r="B38" t="s">
        <v>124</v>
      </c>
      <c r="C38" t="s">
        <v>102</v>
      </c>
      <c r="D38" t="s">
        <v>125</v>
      </c>
      <c r="E38">
        <v>115</v>
      </c>
      <c r="F38">
        <v>124</v>
      </c>
      <c r="G38">
        <v>70</v>
      </c>
      <c r="H38" s="13">
        <f>AVERAGE(Tabel1[[#This Row],[afnames in 2019]:[afnames in 2021]])*(1-0.2)</f>
        <v>82.4</v>
      </c>
      <c r="I38" s="13">
        <f>AVERAGE(Tabel1[[#This Row],[afnames in 2019]],Tabel1[[#This Row],[afnames in 2021]])*(1-0.2)</f>
        <v>74</v>
      </c>
    </row>
    <row r="39" spans="1:9">
      <c r="A39">
        <v>9</v>
      </c>
      <c r="B39" t="s">
        <v>126</v>
      </c>
      <c r="C39" t="s">
        <v>102</v>
      </c>
      <c r="D39" t="s">
        <v>127</v>
      </c>
      <c r="E39">
        <v>125</v>
      </c>
      <c r="F39">
        <v>154</v>
      </c>
      <c r="G39">
        <v>86</v>
      </c>
      <c r="H39" s="13">
        <f>AVERAGE(Tabel1[[#This Row],[afnames in 2019]:[afnames in 2021]])*(1-0.2)</f>
        <v>97.333333333333343</v>
      </c>
      <c r="I39" s="13">
        <f>AVERAGE(Tabel1[[#This Row],[afnames in 2019]],Tabel1[[#This Row],[afnames in 2021]])*(1-0.2)</f>
        <v>84.4</v>
      </c>
    </row>
    <row r="40" spans="1:9">
      <c r="A40">
        <v>9</v>
      </c>
      <c r="B40" t="s">
        <v>128</v>
      </c>
      <c r="C40" t="s">
        <v>102</v>
      </c>
      <c r="D40" t="s">
        <v>129</v>
      </c>
      <c r="E40">
        <v>120</v>
      </c>
      <c r="F40">
        <v>170</v>
      </c>
      <c r="G40">
        <v>69</v>
      </c>
      <c r="H40" s="13">
        <f>AVERAGE(Tabel1[[#This Row],[afnames in 2019]:[afnames in 2021]])*(1-0.2)</f>
        <v>95.733333333333348</v>
      </c>
      <c r="I40" s="13">
        <f>AVERAGE(Tabel1[[#This Row],[afnames in 2019]],Tabel1[[#This Row],[afnames in 2021]])*(1-0.2)</f>
        <v>75.600000000000009</v>
      </c>
    </row>
    <row r="41" spans="1:9">
      <c r="A41">
        <v>9</v>
      </c>
      <c r="B41" t="s">
        <v>130</v>
      </c>
      <c r="C41" t="s">
        <v>102</v>
      </c>
      <c r="D41" t="s">
        <v>131</v>
      </c>
      <c r="E41">
        <v>10</v>
      </c>
      <c r="F41">
        <v>539</v>
      </c>
      <c r="G41">
        <v>351</v>
      </c>
      <c r="H41" s="13">
        <f>AVERAGE(Tabel1[[#This Row],[afnames in 2019]:[afnames in 2021]])*(1-0.2)</f>
        <v>240</v>
      </c>
      <c r="I41" s="13">
        <f>AVERAGE(Tabel1[[#This Row],[afnames in 2019]],Tabel1[[#This Row],[afnames in 2021]])*(1-0.2)</f>
        <v>144.4</v>
      </c>
    </row>
    <row r="42" spans="1:9">
      <c r="A42">
        <v>9</v>
      </c>
      <c r="B42" t="s">
        <v>132</v>
      </c>
      <c r="C42" t="s">
        <v>102</v>
      </c>
      <c r="D42" t="s">
        <v>133</v>
      </c>
      <c r="E42">
        <v>10</v>
      </c>
      <c r="F42">
        <v>477</v>
      </c>
      <c r="G42">
        <v>278</v>
      </c>
      <c r="H42" s="13">
        <f>AVERAGE(Tabel1[[#This Row],[afnames in 2019]:[afnames in 2021]])*(1-0.2)</f>
        <v>204</v>
      </c>
      <c r="I42" s="13">
        <f>AVERAGE(Tabel1[[#This Row],[afnames in 2019]],Tabel1[[#This Row],[afnames in 2021]])*(1-0.2)</f>
        <v>115.2</v>
      </c>
    </row>
    <row r="43" spans="1:9">
      <c r="A43">
        <v>9</v>
      </c>
      <c r="B43" t="s">
        <v>134</v>
      </c>
      <c r="C43" t="s">
        <v>102</v>
      </c>
      <c r="D43" t="s">
        <v>135</v>
      </c>
      <c r="F43">
        <v>320</v>
      </c>
      <c r="G43">
        <v>297</v>
      </c>
      <c r="H43" s="13">
        <f>AVERAGE(Tabel1[[#This Row],[afnames in 2019]:[afnames in 2021]])*(1-0.2)</f>
        <v>246.8</v>
      </c>
      <c r="I43" s="13">
        <f>AVERAGE(Tabel1[[#This Row],[afnames in 2019]],Tabel1[[#This Row],[afnames in 2021]])*(1-0.2)</f>
        <v>237.60000000000002</v>
      </c>
    </row>
    <row r="44" spans="1:9">
      <c r="A44">
        <v>9</v>
      </c>
      <c r="B44" t="s">
        <v>136</v>
      </c>
      <c r="C44" t="s">
        <v>102</v>
      </c>
      <c r="D44" t="s">
        <v>137</v>
      </c>
      <c r="F44">
        <v>305</v>
      </c>
      <c r="G44">
        <v>356</v>
      </c>
      <c r="H44" s="13">
        <f>AVERAGE(Tabel1[[#This Row],[afnames in 2019]:[afnames in 2021]])*(1-0.2)</f>
        <v>264.40000000000003</v>
      </c>
      <c r="I44" s="13">
        <f>AVERAGE(Tabel1[[#This Row],[afnames in 2019]],Tabel1[[#This Row],[afnames in 2021]])*(1-0.2)</f>
        <v>284.8</v>
      </c>
    </row>
    <row r="45" spans="1:9">
      <c r="A45">
        <v>9</v>
      </c>
      <c r="B45" t="s">
        <v>138</v>
      </c>
      <c r="C45" t="s">
        <v>102</v>
      </c>
      <c r="D45" t="s">
        <v>139</v>
      </c>
      <c r="F45">
        <v>140</v>
      </c>
      <c r="G45">
        <v>97</v>
      </c>
      <c r="H45" s="13">
        <f>AVERAGE(Tabel1[[#This Row],[afnames in 2019]:[afnames in 2021]])*(1-0.2)</f>
        <v>94.800000000000011</v>
      </c>
      <c r="I45" s="13">
        <f>AVERAGE(Tabel1[[#This Row],[afnames in 2019]],Tabel1[[#This Row],[afnames in 2021]])*(1-0.2)</f>
        <v>77.600000000000009</v>
      </c>
    </row>
    <row r="46" spans="1:9">
      <c r="A46">
        <v>9</v>
      </c>
      <c r="B46" t="s">
        <v>140</v>
      </c>
      <c r="C46" t="s">
        <v>102</v>
      </c>
      <c r="D46" t="s">
        <v>141</v>
      </c>
      <c r="F46">
        <v>152</v>
      </c>
      <c r="G46">
        <v>67</v>
      </c>
      <c r="H46" s="13">
        <f>AVERAGE(Tabel1[[#This Row],[afnames in 2019]:[afnames in 2021]])*(1-0.2)</f>
        <v>87.600000000000009</v>
      </c>
      <c r="I46" s="13">
        <f>AVERAGE(Tabel1[[#This Row],[afnames in 2019]],Tabel1[[#This Row],[afnames in 2021]])*(1-0.2)</f>
        <v>53.6</v>
      </c>
    </row>
    <row r="47" spans="1:9">
      <c r="A47">
        <v>9</v>
      </c>
      <c r="B47" t="s">
        <v>142</v>
      </c>
      <c r="C47" t="s">
        <v>102</v>
      </c>
      <c r="D47" t="s">
        <v>143</v>
      </c>
      <c r="F47">
        <v>142</v>
      </c>
      <c r="G47">
        <v>68</v>
      </c>
      <c r="H47" s="13">
        <f>AVERAGE(Tabel1[[#This Row],[afnames in 2019]:[afnames in 2021]])*(1-0.2)</f>
        <v>84</v>
      </c>
      <c r="I47" s="13">
        <f>AVERAGE(Tabel1[[#This Row],[afnames in 2019]],Tabel1[[#This Row],[afnames in 2021]])*(1-0.2)</f>
        <v>54.400000000000006</v>
      </c>
    </row>
    <row r="48" spans="1:9">
      <c r="A48">
        <v>9</v>
      </c>
      <c r="B48" t="s">
        <v>144</v>
      </c>
      <c r="C48" t="s">
        <v>102</v>
      </c>
      <c r="D48" t="s">
        <v>145</v>
      </c>
      <c r="F48">
        <v>128</v>
      </c>
      <c r="G48">
        <v>237</v>
      </c>
      <c r="H48" s="13">
        <f>AVERAGE(Tabel1[[#This Row],[afnames in 2019]:[afnames in 2021]])*(1-0.2)</f>
        <v>146</v>
      </c>
      <c r="I48" s="13">
        <f>AVERAGE(Tabel1[[#This Row],[afnames in 2019]],Tabel1[[#This Row],[afnames in 2021]])*(1-0.2)</f>
        <v>189.60000000000002</v>
      </c>
    </row>
    <row r="49" spans="1:9">
      <c r="A49">
        <v>9</v>
      </c>
      <c r="B49" t="s">
        <v>146</v>
      </c>
      <c r="C49" t="s">
        <v>102</v>
      </c>
      <c r="D49" t="s">
        <v>147</v>
      </c>
      <c r="F49">
        <v>118</v>
      </c>
      <c r="G49">
        <v>57</v>
      </c>
      <c r="H49" s="13">
        <f>AVERAGE(Tabel1[[#This Row],[afnames in 2019]:[afnames in 2021]])*(1-0.2)</f>
        <v>70</v>
      </c>
      <c r="I49" s="13">
        <f>AVERAGE(Tabel1[[#This Row],[afnames in 2019]],Tabel1[[#This Row],[afnames in 2021]])*(1-0.2)</f>
        <v>45.6</v>
      </c>
    </row>
    <row r="50" spans="1:9">
      <c r="A50">
        <v>9</v>
      </c>
      <c r="B50" t="s">
        <v>148</v>
      </c>
      <c r="C50" t="s">
        <v>102</v>
      </c>
      <c r="D50" t="s">
        <v>149</v>
      </c>
      <c r="F50">
        <v>165</v>
      </c>
      <c r="G50">
        <v>133</v>
      </c>
      <c r="H50" s="13">
        <f>AVERAGE(Tabel1[[#This Row],[afnames in 2019]:[afnames in 2021]])*(1-0.2)</f>
        <v>119.2</v>
      </c>
      <c r="I50" s="13">
        <f>AVERAGE(Tabel1[[#This Row],[afnames in 2019]],Tabel1[[#This Row],[afnames in 2021]])*(1-0.2)</f>
        <v>106.4</v>
      </c>
    </row>
    <row r="51" spans="1:9">
      <c r="A51">
        <v>9</v>
      </c>
      <c r="B51" t="s">
        <v>150</v>
      </c>
      <c r="C51" t="s">
        <v>102</v>
      </c>
      <c r="D51" t="s">
        <v>151</v>
      </c>
      <c r="F51">
        <v>157</v>
      </c>
      <c r="G51">
        <v>74</v>
      </c>
      <c r="H51" s="13">
        <f>AVERAGE(Tabel1[[#This Row],[afnames in 2019]:[afnames in 2021]])*(1-0.2)</f>
        <v>92.4</v>
      </c>
      <c r="I51" s="13">
        <f>AVERAGE(Tabel1[[#This Row],[afnames in 2019]],Tabel1[[#This Row],[afnames in 2021]])*(1-0.2)</f>
        <v>59.2</v>
      </c>
    </row>
    <row r="52" spans="1:9">
      <c r="A52">
        <v>9</v>
      </c>
      <c r="B52" t="s">
        <v>152</v>
      </c>
      <c r="C52" t="s">
        <v>102</v>
      </c>
      <c r="D52" t="s">
        <v>153</v>
      </c>
      <c r="F52">
        <v>145</v>
      </c>
      <c r="G52">
        <v>66</v>
      </c>
      <c r="H52" s="13">
        <f>AVERAGE(Tabel1[[#This Row],[afnames in 2019]:[afnames in 2021]])*(1-0.2)</f>
        <v>84.4</v>
      </c>
      <c r="I52" s="13">
        <f>AVERAGE(Tabel1[[#This Row],[afnames in 2019]],Tabel1[[#This Row],[afnames in 2021]])*(1-0.2)</f>
        <v>52.800000000000004</v>
      </c>
    </row>
    <row r="53" spans="1:9">
      <c r="A53">
        <v>9</v>
      </c>
      <c r="B53" t="s">
        <v>154</v>
      </c>
      <c r="C53" t="s">
        <v>155</v>
      </c>
      <c r="D53" t="s">
        <v>156</v>
      </c>
      <c r="E53">
        <v>828</v>
      </c>
      <c r="F53">
        <v>391</v>
      </c>
      <c r="G53">
        <v>438</v>
      </c>
      <c r="H53" s="13">
        <f>AVERAGE(Tabel1[[#This Row],[afnames in 2019]:[afnames in 2021]])*(1-0.2)</f>
        <v>441.86666666666673</v>
      </c>
      <c r="I53" s="13">
        <f>AVERAGE(Tabel1[[#This Row],[afnames in 2019]],Tabel1[[#This Row],[afnames in 2021]])*(1-0.2)</f>
        <v>506.40000000000003</v>
      </c>
    </row>
    <row r="54" spans="1:9">
      <c r="A54">
        <v>9</v>
      </c>
      <c r="B54" t="s">
        <v>157</v>
      </c>
      <c r="C54" t="s">
        <v>155</v>
      </c>
      <c r="D54" t="s">
        <v>158</v>
      </c>
      <c r="E54">
        <v>467</v>
      </c>
      <c r="F54">
        <v>253</v>
      </c>
      <c r="G54">
        <v>150</v>
      </c>
      <c r="H54" s="13">
        <f>AVERAGE(Tabel1[[#This Row],[afnames in 2019]:[afnames in 2021]])*(1-0.2)</f>
        <v>232</v>
      </c>
      <c r="I54" s="13">
        <f>AVERAGE(Tabel1[[#This Row],[afnames in 2019]],Tabel1[[#This Row],[afnames in 2021]])*(1-0.2)</f>
        <v>246.8</v>
      </c>
    </row>
    <row r="55" spans="1:9">
      <c r="A55">
        <v>9</v>
      </c>
      <c r="B55" t="s">
        <v>159</v>
      </c>
      <c r="C55" t="s">
        <v>155</v>
      </c>
      <c r="D55" t="s">
        <v>160</v>
      </c>
      <c r="E55">
        <v>671</v>
      </c>
      <c r="F55">
        <v>227</v>
      </c>
      <c r="G55">
        <v>89</v>
      </c>
      <c r="H55" s="13">
        <f>AVERAGE(Tabel1[[#This Row],[afnames in 2019]:[afnames in 2021]])*(1-0.2)</f>
        <v>263.2</v>
      </c>
      <c r="I55" s="13">
        <f>AVERAGE(Tabel1[[#This Row],[afnames in 2019]],Tabel1[[#This Row],[afnames in 2021]])*(1-0.2)</f>
        <v>304</v>
      </c>
    </row>
    <row r="56" spans="1:9">
      <c r="A56">
        <v>9</v>
      </c>
      <c r="B56" t="s">
        <v>161</v>
      </c>
      <c r="C56" t="s">
        <v>155</v>
      </c>
      <c r="D56" t="s">
        <v>162</v>
      </c>
      <c r="E56">
        <v>477</v>
      </c>
      <c r="F56">
        <v>158</v>
      </c>
      <c r="G56">
        <v>148</v>
      </c>
      <c r="H56" s="13">
        <f>AVERAGE(Tabel1[[#This Row],[afnames in 2019]:[afnames in 2021]])*(1-0.2)</f>
        <v>208.8</v>
      </c>
      <c r="I56" s="13">
        <f>AVERAGE(Tabel1[[#This Row],[afnames in 2019]],Tabel1[[#This Row],[afnames in 2021]])*(1-0.2)</f>
        <v>250</v>
      </c>
    </row>
    <row r="57" spans="1:9">
      <c r="A57">
        <v>9</v>
      </c>
      <c r="B57" t="s">
        <v>163</v>
      </c>
      <c r="C57" t="s">
        <v>155</v>
      </c>
      <c r="D57" t="s">
        <v>164</v>
      </c>
      <c r="E57">
        <v>814</v>
      </c>
      <c r="F57">
        <v>134</v>
      </c>
      <c r="G57">
        <v>262</v>
      </c>
      <c r="H57" s="13">
        <f>AVERAGE(Tabel1[[#This Row],[afnames in 2019]:[afnames in 2021]])*(1-0.2)</f>
        <v>322.66666666666669</v>
      </c>
      <c r="I57" s="13">
        <f>AVERAGE(Tabel1[[#This Row],[afnames in 2019]],Tabel1[[#This Row],[afnames in 2021]])*(1-0.2)</f>
        <v>430.40000000000003</v>
      </c>
    </row>
    <row r="58" spans="1:9">
      <c r="A58">
        <v>9</v>
      </c>
      <c r="B58" t="s">
        <v>165</v>
      </c>
      <c r="C58" t="s">
        <v>155</v>
      </c>
      <c r="D58" t="s">
        <v>166</v>
      </c>
      <c r="E58">
        <v>651</v>
      </c>
      <c r="F58">
        <v>199</v>
      </c>
      <c r="G58">
        <v>288</v>
      </c>
      <c r="H58" s="13">
        <f>AVERAGE(Tabel1[[#This Row],[afnames in 2019]:[afnames in 2021]])*(1-0.2)</f>
        <v>303.46666666666664</v>
      </c>
      <c r="I58" s="13">
        <f>AVERAGE(Tabel1[[#This Row],[afnames in 2019]],Tabel1[[#This Row],[afnames in 2021]])*(1-0.2)</f>
        <v>375.6</v>
      </c>
    </row>
    <row r="59" spans="1:9">
      <c r="A59">
        <v>9</v>
      </c>
      <c r="B59" t="s">
        <v>167</v>
      </c>
      <c r="C59" t="s">
        <v>155</v>
      </c>
      <c r="D59" t="s">
        <v>168</v>
      </c>
      <c r="E59">
        <v>310</v>
      </c>
      <c r="F59">
        <v>179</v>
      </c>
      <c r="G59">
        <v>95</v>
      </c>
      <c r="H59" s="13">
        <f>AVERAGE(Tabel1[[#This Row],[afnames in 2019]:[afnames in 2021]])*(1-0.2)</f>
        <v>155.73333333333335</v>
      </c>
      <c r="I59" s="13">
        <f>AVERAGE(Tabel1[[#This Row],[afnames in 2019]],Tabel1[[#This Row],[afnames in 2021]])*(1-0.2)</f>
        <v>162</v>
      </c>
    </row>
    <row r="60" spans="1:9">
      <c r="A60">
        <v>9</v>
      </c>
      <c r="B60" t="s">
        <v>169</v>
      </c>
      <c r="C60" t="s">
        <v>155</v>
      </c>
      <c r="D60" t="s">
        <v>170</v>
      </c>
      <c r="E60">
        <v>625</v>
      </c>
      <c r="F60">
        <v>322</v>
      </c>
      <c r="G60">
        <v>231</v>
      </c>
      <c r="H60" s="13">
        <f>AVERAGE(Tabel1[[#This Row],[afnames in 2019]:[afnames in 2021]])*(1-0.2)</f>
        <v>314.13333333333338</v>
      </c>
      <c r="I60" s="13">
        <f>AVERAGE(Tabel1[[#This Row],[afnames in 2019]],Tabel1[[#This Row],[afnames in 2021]])*(1-0.2)</f>
        <v>342.40000000000003</v>
      </c>
    </row>
    <row r="61" spans="1:9">
      <c r="A61">
        <v>9</v>
      </c>
      <c r="B61" t="s">
        <v>171</v>
      </c>
      <c r="C61" t="s">
        <v>155</v>
      </c>
      <c r="D61" t="s">
        <v>172</v>
      </c>
      <c r="E61">
        <v>541</v>
      </c>
      <c r="F61">
        <v>284</v>
      </c>
      <c r="G61">
        <v>224</v>
      </c>
      <c r="H61" s="13">
        <f>AVERAGE(Tabel1[[#This Row],[afnames in 2019]:[afnames in 2021]])*(1-0.2)</f>
        <v>279.73333333333335</v>
      </c>
      <c r="I61" s="13">
        <f>AVERAGE(Tabel1[[#This Row],[afnames in 2019]],Tabel1[[#This Row],[afnames in 2021]])*(1-0.2)</f>
        <v>306</v>
      </c>
    </row>
    <row r="62" spans="1:9">
      <c r="A62">
        <v>9</v>
      </c>
      <c r="B62" t="s">
        <v>173</v>
      </c>
      <c r="C62" t="s">
        <v>155</v>
      </c>
      <c r="D62" t="s">
        <v>174</v>
      </c>
      <c r="E62">
        <v>581</v>
      </c>
      <c r="F62">
        <v>347</v>
      </c>
      <c r="G62">
        <v>212</v>
      </c>
      <c r="H62" s="13">
        <f>AVERAGE(Tabel1[[#This Row],[afnames in 2019]:[afnames in 2021]])*(1-0.2)</f>
        <v>304</v>
      </c>
      <c r="I62" s="13">
        <f>AVERAGE(Tabel1[[#This Row],[afnames in 2019]],Tabel1[[#This Row],[afnames in 2021]])*(1-0.2)</f>
        <v>317.20000000000005</v>
      </c>
    </row>
    <row r="63" spans="1:9">
      <c r="A63">
        <v>9</v>
      </c>
      <c r="B63" t="s">
        <v>175</v>
      </c>
      <c r="C63" t="s">
        <v>155</v>
      </c>
      <c r="D63" t="s">
        <v>176</v>
      </c>
      <c r="E63">
        <v>432</v>
      </c>
      <c r="F63">
        <v>325</v>
      </c>
      <c r="G63">
        <v>241</v>
      </c>
      <c r="H63" s="13">
        <f>AVERAGE(Tabel1[[#This Row],[afnames in 2019]:[afnames in 2021]])*(1-0.2)</f>
        <v>266.13333333333338</v>
      </c>
      <c r="I63" s="13">
        <f>AVERAGE(Tabel1[[#This Row],[afnames in 2019]],Tabel1[[#This Row],[afnames in 2021]])*(1-0.2)</f>
        <v>269.2</v>
      </c>
    </row>
    <row r="64" spans="1:9">
      <c r="A64">
        <v>9</v>
      </c>
      <c r="B64" t="s">
        <v>177</v>
      </c>
      <c r="C64" t="s">
        <v>155</v>
      </c>
      <c r="D64" t="s">
        <v>178</v>
      </c>
      <c r="E64">
        <v>443</v>
      </c>
      <c r="F64">
        <v>257</v>
      </c>
      <c r="G64">
        <v>164</v>
      </c>
      <c r="H64" s="13">
        <f>AVERAGE(Tabel1[[#This Row],[afnames in 2019]:[afnames in 2021]])*(1-0.2)</f>
        <v>230.4</v>
      </c>
      <c r="I64" s="13">
        <f>AVERAGE(Tabel1[[#This Row],[afnames in 2019]],Tabel1[[#This Row],[afnames in 2021]])*(1-0.2)</f>
        <v>242.8</v>
      </c>
    </row>
    <row r="65" spans="1:9">
      <c r="A65">
        <v>9</v>
      </c>
      <c r="B65" t="s">
        <v>179</v>
      </c>
      <c r="C65" t="s">
        <v>155</v>
      </c>
      <c r="D65" t="s">
        <v>180</v>
      </c>
      <c r="E65">
        <v>502</v>
      </c>
      <c r="F65">
        <v>292</v>
      </c>
      <c r="G65">
        <v>210</v>
      </c>
      <c r="H65" s="13">
        <f>AVERAGE(Tabel1[[#This Row],[afnames in 2019]:[afnames in 2021]])*(1-0.2)</f>
        <v>267.73333333333335</v>
      </c>
      <c r="I65" s="13">
        <f>AVERAGE(Tabel1[[#This Row],[afnames in 2019]],Tabel1[[#This Row],[afnames in 2021]])*(1-0.2)</f>
        <v>284.8</v>
      </c>
    </row>
    <row r="66" spans="1:9">
      <c r="A66">
        <v>9</v>
      </c>
      <c r="B66" t="s">
        <v>181</v>
      </c>
      <c r="C66" t="s">
        <v>155</v>
      </c>
      <c r="D66" t="s">
        <v>182</v>
      </c>
      <c r="E66">
        <v>745</v>
      </c>
      <c r="F66">
        <v>399</v>
      </c>
      <c r="G66">
        <v>392</v>
      </c>
      <c r="H66" s="13">
        <f>AVERAGE(Tabel1[[#This Row],[afnames in 2019]:[afnames in 2021]])*(1-0.2)</f>
        <v>409.6</v>
      </c>
      <c r="I66" s="13">
        <f>AVERAGE(Tabel1[[#This Row],[afnames in 2019]],Tabel1[[#This Row],[afnames in 2021]])*(1-0.2)</f>
        <v>454.8</v>
      </c>
    </row>
    <row r="67" spans="1:9">
      <c r="A67">
        <v>9</v>
      </c>
      <c r="B67" t="s">
        <v>183</v>
      </c>
      <c r="C67" t="s">
        <v>155</v>
      </c>
      <c r="D67" t="s">
        <v>184</v>
      </c>
      <c r="E67">
        <v>623</v>
      </c>
      <c r="F67">
        <v>239</v>
      </c>
      <c r="G67">
        <v>157</v>
      </c>
      <c r="H67" s="13">
        <f>AVERAGE(Tabel1[[#This Row],[afnames in 2019]:[afnames in 2021]])*(1-0.2)</f>
        <v>271.73333333333335</v>
      </c>
      <c r="I67" s="13">
        <f>AVERAGE(Tabel1[[#This Row],[afnames in 2019]],Tabel1[[#This Row],[afnames in 2021]])*(1-0.2)</f>
        <v>312</v>
      </c>
    </row>
    <row r="68" spans="1:9">
      <c r="A68">
        <v>9</v>
      </c>
      <c r="B68" t="s">
        <v>185</v>
      </c>
      <c r="C68" t="s">
        <v>155</v>
      </c>
      <c r="D68" t="s">
        <v>186</v>
      </c>
      <c r="E68">
        <v>834</v>
      </c>
      <c r="F68">
        <v>324</v>
      </c>
      <c r="G68">
        <v>202</v>
      </c>
      <c r="H68" s="13">
        <f>AVERAGE(Tabel1[[#This Row],[afnames in 2019]:[afnames in 2021]])*(1-0.2)</f>
        <v>362.66666666666669</v>
      </c>
      <c r="I68" s="13">
        <f>AVERAGE(Tabel1[[#This Row],[afnames in 2019]],Tabel1[[#This Row],[afnames in 2021]])*(1-0.2)</f>
        <v>414.40000000000003</v>
      </c>
    </row>
    <row r="69" spans="1:9">
      <c r="A69">
        <v>9</v>
      </c>
      <c r="B69" t="s">
        <v>187</v>
      </c>
      <c r="C69" t="s">
        <v>155</v>
      </c>
      <c r="D69" t="s">
        <v>188</v>
      </c>
      <c r="E69">
        <v>385</v>
      </c>
      <c r="F69">
        <v>307</v>
      </c>
      <c r="G69">
        <v>175</v>
      </c>
      <c r="H69" s="13">
        <f>AVERAGE(Tabel1[[#This Row],[afnames in 2019]:[afnames in 2021]])*(1-0.2)</f>
        <v>231.20000000000002</v>
      </c>
      <c r="I69" s="13">
        <f>AVERAGE(Tabel1[[#This Row],[afnames in 2019]],Tabel1[[#This Row],[afnames in 2021]])*(1-0.2)</f>
        <v>224</v>
      </c>
    </row>
    <row r="70" spans="1:9">
      <c r="A70">
        <v>9</v>
      </c>
      <c r="B70" t="s">
        <v>189</v>
      </c>
      <c r="C70" t="s">
        <v>155</v>
      </c>
      <c r="D70" t="s">
        <v>190</v>
      </c>
      <c r="E70">
        <v>271</v>
      </c>
      <c r="F70">
        <v>191</v>
      </c>
      <c r="G70">
        <v>119</v>
      </c>
      <c r="H70" s="13">
        <f>AVERAGE(Tabel1[[#This Row],[afnames in 2019]:[afnames in 2021]])*(1-0.2)</f>
        <v>154.93333333333334</v>
      </c>
      <c r="I70" s="13">
        <f>AVERAGE(Tabel1[[#This Row],[afnames in 2019]],Tabel1[[#This Row],[afnames in 2021]])*(1-0.2)</f>
        <v>156</v>
      </c>
    </row>
    <row r="71" spans="1:9">
      <c r="A71">
        <v>9</v>
      </c>
      <c r="B71" t="s">
        <v>191</v>
      </c>
      <c r="C71" t="s">
        <v>155</v>
      </c>
      <c r="D71" t="s">
        <v>192</v>
      </c>
      <c r="E71">
        <v>481</v>
      </c>
      <c r="F71">
        <v>246</v>
      </c>
      <c r="G71">
        <v>194</v>
      </c>
      <c r="H71" s="13">
        <f>AVERAGE(Tabel1[[#This Row],[afnames in 2019]:[afnames in 2021]])*(1-0.2)</f>
        <v>245.60000000000002</v>
      </c>
      <c r="I71" s="13">
        <f>AVERAGE(Tabel1[[#This Row],[afnames in 2019]],Tabel1[[#This Row],[afnames in 2021]])*(1-0.2)</f>
        <v>270</v>
      </c>
    </row>
    <row r="72" spans="1:9">
      <c r="A72">
        <v>9</v>
      </c>
      <c r="B72" t="s">
        <v>193</v>
      </c>
      <c r="C72" t="s">
        <v>155</v>
      </c>
      <c r="D72" t="s">
        <v>194</v>
      </c>
      <c r="E72">
        <v>362</v>
      </c>
      <c r="F72">
        <v>166</v>
      </c>
      <c r="G72">
        <v>161</v>
      </c>
      <c r="H72" s="13">
        <f>AVERAGE(Tabel1[[#This Row],[afnames in 2019]:[afnames in 2021]])*(1-0.2)</f>
        <v>183.73333333333335</v>
      </c>
      <c r="I72" s="13">
        <f>AVERAGE(Tabel1[[#This Row],[afnames in 2019]],Tabel1[[#This Row],[afnames in 2021]])*(1-0.2)</f>
        <v>209.20000000000002</v>
      </c>
    </row>
    <row r="73" spans="1:9">
      <c r="A73">
        <v>9</v>
      </c>
      <c r="B73" t="s">
        <v>195</v>
      </c>
      <c r="C73" t="s">
        <v>155</v>
      </c>
      <c r="D73" t="s">
        <v>196</v>
      </c>
      <c r="E73">
        <v>562</v>
      </c>
      <c r="F73">
        <v>231</v>
      </c>
      <c r="G73">
        <v>232</v>
      </c>
      <c r="H73" s="13">
        <f>AVERAGE(Tabel1[[#This Row],[afnames in 2019]:[afnames in 2021]])*(1-0.2)</f>
        <v>273.33333333333337</v>
      </c>
      <c r="I73" s="13">
        <f>AVERAGE(Tabel1[[#This Row],[afnames in 2019]],Tabel1[[#This Row],[afnames in 2021]])*(1-0.2)</f>
        <v>317.60000000000002</v>
      </c>
    </row>
    <row r="74" spans="1:9">
      <c r="A74">
        <v>9</v>
      </c>
      <c r="B74" t="s">
        <v>197</v>
      </c>
      <c r="C74" t="s">
        <v>155</v>
      </c>
      <c r="D74" t="s">
        <v>198</v>
      </c>
      <c r="E74">
        <v>654</v>
      </c>
      <c r="F74">
        <v>272</v>
      </c>
      <c r="G74">
        <v>249</v>
      </c>
      <c r="H74" s="13">
        <f>AVERAGE(Tabel1[[#This Row],[afnames in 2019]:[afnames in 2021]])*(1-0.2)</f>
        <v>313.33333333333337</v>
      </c>
      <c r="I74" s="13">
        <f>AVERAGE(Tabel1[[#This Row],[afnames in 2019]],Tabel1[[#This Row],[afnames in 2021]])*(1-0.2)</f>
        <v>361.20000000000005</v>
      </c>
    </row>
    <row r="75" spans="1:9">
      <c r="A75">
        <v>9</v>
      </c>
      <c r="B75" t="s">
        <v>199</v>
      </c>
      <c r="C75" t="s">
        <v>155</v>
      </c>
      <c r="D75" t="s">
        <v>200</v>
      </c>
      <c r="E75">
        <v>538</v>
      </c>
      <c r="F75">
        <v>253</v>
      </c>
      <c r="G75">
        <v>286</v>
      </c>
      <c r="H75" s="13">
        <f>AVERAGE(Tabel1[[#This Row],[afnames in 2019]:[afnames in 2021]])*(1-0.2)</f>
        <v>287.2</v>
      </c>
      <c r="I75" s="13">
        <f>AVERAGE(Tabel1[[#This Row],[afnames in 2019]],Tabel1[[#This Row],[afnames in 2021]])*(1-0.2)</f>
        <v>329.6</v>
      </c>
    </row>
    <row r="76" spans="1:9">
      <c r="A76">
        <v>9</v>
      </c>
      <c r="B76" t="s">
        <v>201</v>
      </c>
      <c r="C76" t="s">
        <v>155</v>
      </c>
      <c r="D76" t="s">
        <v>202</v>
      </c>
      <c r="E76">
        <v>547</v>
      </c>
      <c r="F76">
        <v>256</v>
      </c>
      <c r="G76">
        <v>234</v>
      </c>
      <c r="H76" s="13">
        <f>AVERAGE(Tabel1[[#This Row],[afnames in 2019]:[afnames in 2021]])*(1-0.2)</f>
        <v>276.53333333333336</v>
      </c>
      <c r="I76" s="13">
        <f>AVERAGE(Tabel1[[#This Row],[afnames in 2019]],Tabel1[[#This Row],[afnames in 2021]])*(1-0.2)</f>
        <v>312.40000000000003</v>
      </c>
    </row>
    <row r="77" spans="1:9">
      <c r="A77">
        <v>9</v>
      </c>
      <c r="B77" t="s">
        <v>201</v>
      </c>
      <c r="C77" t="s">
        <v>155</v>
      </c>
      <c r="D77" t="s">
        <v>203</v>
      </c>
      <c r="E77">
        <v>547</v>
      </c>
      <c r="F77">
        <v>256</v>
      </c>
      <c r="G77">
        <v>234</v>
      </c>
      <c r="H77" s="13">
        <f>AVERAGE(Tabel1[[#This Row],[afnames in 2019]:[afnames in 2021]])*(1-0.2)</f>
        <v>276.53333333333336</v>
      </c>
      <c r="I77" s="13">
        <f>AVERAGE(Tabel1[[#This Row],[afnames in 2019]],Tabel1[[#This Row],[afnames in 2021]])*(1-0.2)</f>
        <v>312.40000000000003</v>
      </c>
    </row>
    <row r="78" spans="1:9">
      <c r="A78">
        <v>9</v>
      </c>
      <c r="B78" t="s">
        <v>204</v>
      </c>
      <c r="C78" t="s">
        <v>155</v>
      </c>
      <c r="D78" t="s">
        <v>205</v>
      </c>
      <c r="E78">
        <v>538</v>
      </c>
      <c r="F78">
        <v>232</v>
      </c>
      <c r="G78">
        <v>177</v>
      </c>
      <c r="H78" s="13">
        <f>AVERAGE(Tabel1[[#This Row],[afnames in 2019]:[afnames in 2021]])*(1-0.2)</f>
        <v>252.53333333333336</v>
      </c>
      <c r="I78" s="13">
        <f>AVERAGE(Tabel1[[#This Row],[afnames in 2019]],Tabel1[[#This Row],[afnames in 2021]])*(1-0.2)</f>
        <v>286</v>
      </c>
    </row>
    <row r="79" spans="1:9">
      <c r="A79">
        <v>9</v>
      </c>
      <c r="B79" t="s">
        <v>206</v>
      </c>
      <c r="C79" t="s">
        <v>155</v>
      </c>
      <c r="D79" t="s">
        <v>207</v>
      </c>
      <c r="E79">
        <v>549</v>
      </c>
      <c r="F79">
        <v>285</v>
      </c>
      <c r="G79">
        <v>303</v>
      </c>
      <c r="H79" s="13">
        <f>AVERAGE(Tabel1[[#This Row],[afnames in 2019]:[afnames in 2021]])*(1-0.2)</f>
        <v>303.2</v>
      </c>
      <c r="I79" s="13">
        <f>AVERAGE(Tabel1[[#This Row],[afnames in 2019]],Tabel1[[#This Row],[afnames in 2021]])*(1-0.2)</f>
        <v>340.8</v>
      </c>
    </row>
    <row r="80" spans="1:9">
      <c r="A80">
        <v>9</v>
      </c>
      <c r="B80" t="s">
        <v>208</v>
      </c>
      <c r="C80" t="s">
        <v>155</v>
      </c>
      <c r="D80" t="s">
        <v>209</v>
      </c>
      <c r="E80">
        <v>610</v>
      </c>
      <c r="F80">
        <v>213</v>
      </c>
      <c r="G80">
        <v>171</v>
      </c>
      <c r="H80" s="13">
        <f>AVERAGE(Tabel1[[#This Row],[afnames in 2019]:[afnames in 2021]])*(1-0.2)</f>
        <v>265.06666666666666</v>
      </c>
      <c r="I80" s="13">
        <f>AVERAGE(Tabel1[[#This Row],[afnames in 2019]],Tabel1[[#This Row],[afnames in 2021]])*(1-0.2)</f>
        <v>312.40000000000003</v>
      </c>
    </row>
    <row r="81" spans="1:9">
      <c r="A81">
        <v>9</v>
      </c>
      <c r="B81" t="s">
        <v>210</v>
      </c>
      <c r="C81" t="s">
        <v>155</v>
      </c>
      <c r="D81" t="s">
        <v>211</v>
      </c>
      <c r="E81">
        <v>671</v>
      </c>
      <c r="F81">
        <v>304</v>
      </c>
      <c r="G81">
        <v>388</v>
      </c>
      <c r="H81" s="13">
        <f>AVERAGE(Tabel1[[#This Row],[afnames in 2019]:[afnames in 2021]])*(1-0.2)</f>
        <v>363.4666666666667</v>
      </c>
      <c r="I81" s="13">
        <f>AVERAGE(Tabel1[[#This Row],[afnames in 2019]],Tabel1[[#This Row],[afnames in 2021]])*(1-0.2)</f>
        <v>423.6</v>
      </c>
    </row>
    <row r="82" spans="1:9">
      <c r="A82">
        <v>9</v>
      </c>
      <c r="B82" t="s">
        <v>212</v>
      </c>
      <c r="C82" t="s">
        <v>155</v>
      </c>
      <c r="D82" t="s">
        <v>213</v>
      </c>
      <c r="E82">
        <v>661</v>
      </c>
      <c r="F82">
        <v>333</v>
      </c>
      <c r="G82">
        <v>280</v>
      </c>
      <c r="H82" s="13">
        <f>AVERAGE(Tabel1[[#This Row],[afnames in 2019]:[afnames in 2021]])*(1-0.2)</f>
        <v>339.73333333333335</v>
      </c>
      <c r="I82" s="13">
        <f>AVERAGE(Tabel1[[#This Row],[afnames in 2019]],Tabel1[[#This Row],[afnames in 2021]])*(1-0.2)</f>
        <v>376.40000000000003</v>
      </c>
    </row>
    <row r="83" spans="1:9">
      <c r="A83">
        <v>9</v>
      </c>
      <c r="B83" t="s">
        <v>214</v>
      </c>
      <c r="C83" t="s">
        <v>155</v>
      </c>
      <c r="D83" t="s">
        <v>215</v>
      </c>
      <c r="E83">
        <v>591</v>
      </c>
      <c r="F83">
        <v>269</v>
      </c>
      <c r="G83">
        <v>156</v>
      </c>
      <c r="H83" s="13">
        <f>AVERAGE(Tabel1[[#This Row],[afnames in 2019]:[afnames in 2021]])*(1-0.2)</f>
        <v>270.93333333333334</v>
      </c>
      <c r="I83" s="13">
        <f>AVERAGE(Tabel1[[#This Row],[afnames in 2019]],Tabel1[[#This Row],[afnames in 2021]])*(1-0.2)</f>
        <v>298.8</v>
      </c>
    </row>
    <row r="84" spans="1:9">
      <c r="A84">
        <v>9</v>
      </c>
      <c r="B84" t="s">
        <v>216</v>
      </c>
      <c r="C84" t="s">
        <v>155</v>
      </c>
      <c r="D84" t="s">
        <v>217</v>
      </c>
      <c r="E84">
        <v>237</v>
      </c>
      <c r="F84">
        <v>162</v>
      </c>
      <c r="G84">
        <v>111</v>
      </c>
      <c r="H84" s="13">
        <f>AVERAGE(Tabel1[[#This Row],[afnames in 2019]:[afnames in 2021]])*(1-0.2)</f>
        <v>136</v>
      </c>
      <c r="I84" s="13">
        <f>AVERAGE(Tabel1[[#This Row],[afnames in 2019]],Tabel1[[#This Row],[afnames in 2021]])*(1-0.2)</f>
        <v>139.20000000000002</v>
      </c>
    </row>
    <row r="85" spans="1:9">
      <c r="A85">
        <v>9</v>
      </c>
      <c r="B85" t="s">
        <v>218</v>
      </c>
      <c r="C85" t="s">
        <v>155</v>
      </c>
      <c r="D85" t="s">
        <v>219</v>
      </c>
      <c r="E85">
        <v>706</v>
      </c>
      <c r="F85">
        <v>280</v>
      </c>
      <c r="G85">
        <v>296</v>
      </c>
      <c r="H85" s="13">
        <f>AVERAGE(Tabel1[[#This Row],[afnames in 2019]:[afnames in 2021]])*(1-0.2)</f>
        <v>341.86666666666667</v>
      </c>
      <c r="I85" s="13">
        <f>AVERAGE(Tabel1[[#This Row],[afnames in 2019]],Tabel1[[#This Row],[afnames in 2021]])*(1-0.2)</f>
        <v>400.8</v>
      </c>
    </row>
    <row r="86" spans="1:9">
      <c r="A86">
        <v>9</v>
      </c>
      <c r="B86" t="s">
        <v>220</v>
      </c>
      <c r="C86" t="s">
        <v>155</v>
      </c>
      <c r="D86" t="s">
        <v>221</v>
      </c>
      <c r="E86">
        <v>427</v>
      </c>
      <c r="F86">
        <v>138</v>
      </c>
      <c r="G86">
        <v>187</v>
      </c>
      <c r="H86" s="13">
        <f>AVERAGE(Tabel1[[#This Row],[afnames in 2019]:[afnames in 2021]])*(1-0.2)</f>
        <v>200.53333333333333</v>
      </c>
      <c r="I86" s="13">
        <f>AVERAGE(Tabel1[[#This Row],[afnames in 2019]],Tabel1[[#This Row],[afnames in 2021]])*(1-0.2)</f>
        <v>245.60000000000002</v>
      </c>
    </row>
    <row r="87" spans="1:9">
      <c r="A87">
        <v>9</v>
      </c>
      <c r="B87" t="s">
        <v>222</v>
      </c>
      <c r="C87" t="s">
        <v>155</v>
      </c>
      <c r="D87" t="s">
        <v>223</v>
      </c>
      <c r="E87">
        <v>673</v>
      </c>
      <c r="F87">
        <v>261</v>
      </c>
      <c r="G87">
        <v>340</v>
      </c>
      <c r="H87" s="13">
        <f>AVERAGE(Tabel1[[#This Row],[afnames in 2019]:[afnames in 2021]])*(1-0.2)</f>
        <v>339.73333333333335</v>
      </c>
      <c r="I87" s="13">
        <f>AVERAGE(Tabel1[[#This Row],[afnames in 2019]],Tabel1[[#This Row],[afnames in 2021]])*(1-0.2)</f>
        <v>405.20000000000005</v>
      </c>
    </row>
    <row r="88" spans="1:9">
      <c r="A88">
        <v>9</v>
      </c>
      <c r="B88" t="s">
        <v>224</v>
      </c>
      <c r="C88" t="s">
        <v>155</v>
      </c>
      <c r="D88" t="s">
        <v>225</v>
      </c>
      <c r="E88">
        <v>402</v>
      </c>
      <c r="F88">
        <v>178</v>
      </c>
      <c r="G88">
        <v>202</v>
      </c>
      <c r="H88" s="13">
        <f>AVERAGE(Tabel1[[#This Row],[afnames in 2019]:[afnames in 2021]])*(1-0.2)</f>
        <v>208.53333333333336</v>
      </c>
      <c r="I88" s="13">
        <f>AVERAGE(Tabel1[[#This Row],[afnames in 2019]],Tabel1[[#This Row],[afnames in 2021]])*(1-0.2)</f>
        <v>241.60000000000002</v>
      </c>
    </row>
    <row r="89" spans="1:9">
      <c r="A89">
        <v>9</v>
      </c>
      <c r="B89" t="s">
        <v>226</v>
      </c>
      <c r="C89" t="s">
        <v>155</v>
      </c>
      <c r="D89" t="s">
        <v>227</v>
      </c>
      <c r="E89">
        <v>343</v>
      </c>
      <c r="F89">
        <v>196</v>
      </c>
      <c r="G89">
        <v>121</v>
      </c>
      <c r="H89" s="13">
        <f>AVERAGE(Tabel1[[#This Row],[afnames in 2019]:[afnames in 2021]])*(1-0.2)</f>
        <v>176</v>
      </c>
      <c r="I89" s="13">
        <f>AVERAGE(Tabel1[[#This Row],[afnames in 2019]],Tabel1[[#This Row],[afnames in 2021]])*(1-0.2)</f>
        <v>185.60000000000002</v>
      </c>
    </row>
    <row r="90" spans="1:9">
      <c r="A90">
        <v>9</v>
      </c>
      <c r="B90" t="s">
        <v>228</v>
      </c>
      <c r="C90" t="s">
        <v>155</v>
      </c>
      <c r="D90" t="s">
        <v>229</v>
      </c>
      <c r="E90">
        <v>623</v>
      </c>
      <c r="F90">
        <v>231</v>
      </c>
      <c r="G90">
        <v>343</v>
      </c>
      <c r="H90" s="13">
        <f>AVERAGE(Tabel1[[#This Row],[afnames in 2019]:[afnames in 2021]])*(1-0.2)</f>
        <v>319.20000000000005</v>
      </c>
      <c r="I90" s="13">
        <f>AVERAGE(Tabel1[[#This Row],[afnames in 2019]],Tabel1[[#This Row],[afnames in 2021]])*(1-0.2)</f>
        <v>386.40000000000003</v>
      </c>
    </row>
    <row r="91" spans="1:9">
      <c r="A91">
        <v>9</v>
      </c>
      <c r="B91" t="s">
        <v>230</v>
      </c>
      <c r="C91" t="s">
        <v>155</v>
      </c>
      <c r="D91" t="s">
        <v>231</v>
      </c>
      <c r="E91">
        <v>412</v>
      </c>
      <c r="F91">
        <v>117</v>
      </c>
      <c r="G91">
        <v>148</v>
      </c>
      <c r="H91" s="13">
        <f>AVERAGE(Tabel1[[#This Row],[afnames in 2019]:[afnames in 2021]])*(1-0.2)</f>
        <v>180.53333333333333</v>
      </c>
      <c r="I91" s="13">
        <f>AVERAGE(Tabel1[[#This Row],[afnames in 2019]],Tabel1[[#This Row],[afnames in 2021]])*(1-0.2)</f>
        <v>224</v>
      </c>
    </row>
    <row r="92" spans="1:9">
      <c r="A92">
        <v>9</v>
      </c>
      <c r="B92" t="s">
        <v>232</v>
      </c>
      <c r="C92" t="s">
        <v>155</v>
      </c>
      <c r="D92" t="s">
        <v>233</v>
      </c>
      <c r="E92">
        <v>629</v>
      </c>
      <c r="F92">
        <v>301</v>
      </c>
      <c r="G92">
        <v>295</v>
      </c>
      <c r="H92" s="13">
        <f>AVERAGE(Tabel1[[#This Row],[afnames in 2019]:[afnames in 2021]])*(1-0.2)</f>
        <v>326.66666666666669</v>
      </c>
      <c r="I92" s="13">
        <f>AVERAGE(Tabel1[[#This Row],[afnames in 2019]],Tabel1[[#This Row],[afnames in 2021]])*(1-0.2)</f>
        <v>369.6</v>
      </c>
    </row>
    <row r="93" spans="1:9">
      <c r="A93">
        <v>9</v>
      </c>
      <c r="B93" t="s">
        <v>234</v>
      </c>
      <c r="C93" t="s">
        <v>155</v>
      </c>
      <c r="D93" t="s">
        <v>235</v>
      </c>
      <c r="E93">
        <v>456</v>
      </c>
      <c r="F93">
        <v>158</v>
      </c>
      <c r="G93">
        <v>162</v>
      </c>
      <c r="H93" s="13">
        <f>AVERAGE(Tabel1[[#This Row],[afnames in 2019]:[afnames in 2021]])*(1-0.2)</f>
        <v>206.93333333333337</v>
      </c>
      <c r="I93" s="13">
        <f>AVERAGE(Tabel1[[#This Row],[afnames in 2019]],Tabel1[[#This Row],[afnames in 2021]])*(1-0.2)</f>
        <v>247.20000000000002</v>
      </c>
    </row>
    <row r="94" spans="1:9">
      <c r="A94">
        <v>9</v>
      </c>
      <c r="B94" t="s">
        <v>236</v>
      </c>
      <c r="C94" t="s">
        <v>155</v>
      </c>
      <c r="D94" t="s">
        <v>237</v>
      </c>
      <c r="E94">
        <v>581</v>
      </c>
      <c r="F94">
        <v>223</v>
      </c>
      <c r="G94">
        <v>352</v>
      </c>
      <c r="H94" s="13">
        <f>AVERAGE(Tabel1[[#This Row],[afnames in 2019]:[afnames in 2021]])*(1-0.2)</f>
        <v>308.26666666666665</v>
      </c>
      <c r="I94" s="13">
        <f>AVERAGE(Tabel1[[#This Row],[afnames in 2019]],Tabel1[[#This Row],[afnames in 2021]])*(1-0.2)</f>
        <v>373.20000000000005</v>
      </c>
    </row>
    <row r="95" spans="1:9">
      <c r="A95">
        <v>9</v>
      </c>
      <c r="B95" t="s">
        <v>238</v>
      </c>
      <c r="C95" t="s">
        <v>155</v>
      </c>
      <c r="D95" t="s">
        <v>239</v>
      </c>
      <c r="E95">
        <v>466</v>
      </c>
      <c r="F95">
        <v>257</v>
      </c>
      <c r="G95">
        <v>320</v>
      </c>
      <c r="H95" s="13">
        <f>AVERAGE(Tabel1[[#This Row],[afnames in 2019]:[afnames in 2021]])*(1-0.2)</f>
        <v>278.13333333333338</v>
      </c>
      <c r="I95" s="13">
        <f>AVERAGE(Tabel1[[#This Row],[afnames in 2019]],Tabel1[[#This Row],[afnames in 2021]])*(1-0.2)</f>
        <v>314.40000000000003</v>
      </c>
    </row>
    <row r="96" spans="1:9">
      <c r="A96">
        <v>9</v>
      </c>
      <c r="B96" t="s">
        <v>240</v>
      </c>
      <c r="C96" t="s">
        <v>155</v>
      </c>
      <c r="D96" t="s">
        <v>241</v>
      </c>
      <c r="E96">
        <v>366</v>
      </c>
      <c r="F96">
        <v>186</v>
      </c>
      <c r="G96">
        <v>142</v>
      </c>
      <c r="H96" s="13">
        <f>AVERAGE(Tabel1[[#This Row],[afnames in 2019]:[afnames in 2021]])*(1-0.2)</f>
        <v>185.06666666666669</v>
      </c>
      <c r="I96" s="13">
        <f>AVERAGE(Tabel1[[#This Row],[afnames in 2019]],Tabel1[[#This Row],[afnames in 2021]])*(1-0.2)</f>
        <v>203.20000000000002</v>
      </c>
    </row>
    <row r="97" spans="1:9">
      <c r="A97">
        <v>9</v>
      </c>
      <c r="B97" t="s">
        <v>242</v>
      </c>
      <c r="C97" t="s">
        <v>155</v>
      </c>
      <c r="D97" t="s">
        <v>243</v>
      </c>
      <c r="E97">
        <v>409</v>
      </c>
      <c r="F97">
        <v>133</v>
      </c>
      <c r="G97">
        <v>83</v>
      </c>
      <c r="H97" s="13">
        <f>AVERAGE(Tabel1[[#This Row],[afnames in 2019]:[afnames in 2021]])*(1-0.2)</f>
        <v>166.66666666666669</v>
      </c>
      <c r="I97" s="13">
        <f>AVERAGE(Tabel1[[#This Row],[afnames in 2019]],Tabel1[[#This Row],[afnames in 2021]])*(1-0.2)</f>
        <v>196.8</v>
      </c>
    </row>
    <row r="98" spans="1:9">
      <c r="A98">
        <v>9</v>
      </c>
      <c r="B98" t="s">
        <v>244</v>
      </c>
      <c r="C98" t="s">
        <v>155</v>
      </c>
      <c r="D98" t="s">
        <v>245</v>
      </c>
      <c r="E98">
        <v>295</v>
      </c>
      <c r="F98">
        <v>163</v>
      </c>
      <c r="G98">
        <v>102</v>
      </c>
      <c r="H98" s="13">
        <f>AVERAGE(Tabel1[[#This Row],[afnames in 2019]:[afnames in 2021]])*(1-0.2)</f>
        <v>149.33333333333334</v>
      </c>
      <c r="I98" s="13">
        <f>AVERAGE(Tabel1[[#This Row],[afnames in 2019]],Tabel1[[#This Row],[afnames in 2021]])*(1-0.2)</f>
        <v>158.80000000000001</v>
      </c>
    </row>
    <row r="99" spans="1:9">
      <c r="A99">
        <v>9</v>
      </c>
      <c r="B99" t="s">
        <v>246</v>
      </c>
      <c r="C99" t="s">
        <v>155</v>
      </c>
      <c r="D99" t="s">
        <v>247</v>
      </c>
      <c r="E99">
        <v>451</v>
      </c>
      <c r="F99">
        <v>159</v>
      </c>
      <c r="G99">
        <v>166</v>
      </c>
      <c r="H99" s="13">
        <f>AVERAGE(Tabel1[[#This Row],[afnames in 2019]:[afnames in 2021]])*(1-0.2)</f>
        <v>206.93333333333337</v>
      </c>
      <c r="I99" s="13">
        <f>AVERAGE(Tabel1[[#This Row],[afnames in 2019]],Tabel1[[#This Row],[afnames in 2021]])*(1-0.2)</f>
        <v>246.8</v>
      </c>
    </row>
    <row r="100" spans="1:9">
      <c r="A100">
        <v>9</v>
      </c>
      <c r="B100" t="s">
        <v>248</v>
      </c>
      <c r="C100" t="s">
        <v>155</v>
      </c>
      <c r="D100" t="s">
        <v>249</v>
      </c>
      <c r="E100">
        <v>465</v>
      </c>
      <c r="F100">
        <v>235</v>
      </c>
      <c r="G100">
        <v>148</v>
      </c>
      <c r="H100" s="13">
        <f>AVERAGE(Tabel1[[#This Row],[afnames in 2019]:[afnames in 2021]])*(1-0.2)</f>
        <v>226.13333333333335</v>
      </c>
      <c r="I100" s="13">
        <f>AVERAGE(Tabel1[[#This Row],[afnames in 2019]],Tabel1[[#This Row],[afnames in 2021]])*(1-0.2)</f>
        <v>245.20000000000002</v>
      </c>
    </row>
    <row r="101" spans="1:9">
      <c r="A101">
        <v>9</v>
      </c>
      <c r="B101" t="s">
        <v>250</v>
      </c>
      <c r="C101" t="s">
        <v>155</v>
      </c>
      <c r="D101" t="s">
        <v>251</v>
      </c>
      <c r="E101">
        <v>821</v>
      </c>
      <c r="F101">
        <v>352</v>
      </c>
      <c r="G101">
        <v>312</v>
      </c>
      <c r="H101" s="13">
        <f>AVERAGE(Tabel1[[#This Row],[afnames in 2019]:[afnames in 2021]])*(1-0.2)</f>
        <v>396</v>
      </c>
      <c r="I101" s="13">
        <f>AVERAGE(Tabel1[[#This Row],[afnames in 2019]],Tabel1[[#This Row],[afnames in 2021]])*(1-0.2)</f>
        <v>453.20000000000005</v>
      </c>
    </row>
    <row r="102" spans="1:9">
      <c r="A102">
        <v>9</v>
      </c>
      <c r="B102" t="s">
        <v>252</v>
      </c>
      <c r="C102" t="s">
        <v>155</v>
      </c>
      <c r="D102" t="s">
        <v>253</v>
      </c>
      <c r="E102">
        <v>522</v>
      </c>
      <c r="F102">
        <v>221</v>
      </c>
      <c r="G102">
        <v>165</v>
      </c>
      <c r="H102" s="13">
        <f>AVERAGE(Tabel1[[#This Row],[afnames in 2019]:[afnames in 2021]])*(1-0.2)</f>
        <v>242.13333333333335</v>
      </c>
      <c r="I102" s="13">
        <f>AVERAGE(Tabel1[[#This Row],[afnames in 2019]],Tabel1[[#This Row],[afnames in 2021]])*(1-0.2)</f>
        <v>274.8</v>
      </c>
    </row>
    <row r="103" spans="1:9">
      <c r="A103">
        <v>9</v>
      </c>
      <c r="B103" t="s">
        <v>254</v>
      </c>
      <c r="C103" t="s">
        <v>155</v>
      </c>
      <c r="D103" t="s">
        <v>255</v>
      </c>
      <c r="E103">
        <v>534</v>
      </c>
      <c r="F103">
        <v>198</v>
      </c>
      <c r="G103">
        <v>170</v>
      </c>
      <c r="H103" s="13">
        <f>AVERAGE(Tabel1[[#This Row],[afnames in 2019]:[afnames in 2021]])*(1-0.2)</f>
        <v>240.53333333333336</v>
      </c>
      <c r="I103" s="13">
        <f>AVERAGE(Tabel1[[#This Row],[afnames in 2019]],Tabel1[[#This Row],[afnames in 2021]])*(1-0.2)</f>
        <v>281.60000000000002</v>
      </c>
    </row>
    <row r="104" spans="1:9">
      <c r="A104">
        <v>9</v>
      </c>
      <c r="B104" t="s">
        <v>256</v>
      </c>
      <c r="C104" t="s">
        <v>155</v>
      </c>
      <c r="D104" t="s">
        <v>257</v>
      </c>
      <c r="E104">
        <v>554</v>
      </c>
      <c r="F104">
        <v>258</v>
      </c>
      <c r="G104">
        <v>272</v>
      </c>
      <c r="H104" s="13">
        <f>AVERAGE(Tabel1[[#This Row],[afnames in 2019]:[afnames in 2021]])*(1-0.2)</f>
        <v>289.06666666666666</v>
      </c>
      <c r="I104" s="13">
        <f>AVERAGE(Tabel1[[#This Row],[afnames in 2019]],Tabel1[[#This Row],[afnames in 2021]])*(1-0.2)</f>
        <v>330.40000000000003</v>
      </c>
    </row>
    <row r="105" spans="1:9">
      <c r="A105">
        <v>9</v>
      </c>
      <c r="B105" t="s">
        <v>258</v>
      </c>
      <c r="C105" t="s">
        <v>155</v>
      </c>
      <c r="D105" t="s">
        <v>259</v>
      </c>
      <c r="E105">
        <v>529</v>
      </c>
      <c r="F105">
        <v>201</v>
      </c>
      <c r="G105">
        <v>230</v>
      </c>
      <c r="H105" s="13">
        <f>AVERAGE(Tabel1[[#This Row],[afnames in 2019]:[afnames in 2021]])*(1-0.2)</f>
        <v>256</v>
      </c>
      <c r="I105" s="13">
        <f>AVERAGE(Tabel1[[#This Row],[afnames in 2019]],Tabel1[[#This Row],[afnames in 2021]])*(1-0.2)</f>
        <v>303.60000000000002</v>
      </c>
    </row>
    <row r="106" spans="1:9">
      <c r="A106">
        <v>9</v>
      </c>
      <c r="B106" t="s">
        <v>260</v>
      </c>
      <c r="C106" t="s">
        <v>155</v>
      </c>
      <c r="D106" t="s">
        <v>261</v>
      </c>
      <c r="E106">
        <v>240</v>
      </c>
      <c r="F106">
        <v>93</v>
      </c>
      <c r="G106">
        <v>75</v>
      </c>
      <c r="H106" s="13">
        <f>AVERAGE(Tabel1[[#This Row],[afnames in 2019]:[afnames in 2021]])*(1-0.2)</f>
        <v>108.80000000000001</v>
      </c>
      <c r="I106" s="13">
        <f>AVERAGE(Tabel1[[#This Row],[afnames in 2019]],Tabel1[[#This Row],[afnames in 2021]])*(1-0.2)</f>
        <v>126</v>
      </c>
    </row>
    <row r="107" spans="1:9">
      <c r="A107">
        <v>9</v>
      </c>
      <c r="B107" t="s">
        <v>262</v>
      </c>
      <c r="C107" t="s">
        <v>155</v>
      </c>
      <c r="D107" t="s">
        <v>263</v>
      </c>
      <c r="E107">
        <v>488</v>
      </c>
      <c r="F107">
        <v>223</v>
      </c>
      <c r="G107">
        <v>232</v>
      </c>
      <c r="H107" s="13">
        <f>AVERAGE(Tabel1[[#This Row],[afnames in 2019]:[afnames in 2021]])*(1-0.2)</f>
        <v>251.46666666666667</v>
      </c>
      <c r="I107" s="13">
        <f>AVERAGE(Tabel1[[#This Row],[afnames in 2019]],Tabel1[[#This Row],[afnames in 2021]])*(1-0.2)</f>
        <v>288</v>
      </c>
    </row>
    <row r="108" spans="1:9">
      <c r="A108">
        <v>9</v>
      </c>
      <c r="B108" t="s">
        <v>264</v>
      </c>
      <c r="C108" t="s">
        <v>155</v>
      </c>
      <c r="D108" t="s">
        <v>265</v>
      </c>
      <c r="E108">
        <v>922</v>
      </c>
      <c r="F108">
        <v>315</v>
      </c>
      <c r="G108">
        <v>344</v>
      </c>
      <c r="H108" s="13">
        <f>AVERAGE(Tabel1[[#This Row],[afnames in 2019]:[afnames in 2021]])*(1-0.2)</f>
        <v>421.6</v>
      </c>
      <c r="I108" s="13">
        <f>AVERAGE(Tabel1[[#This Row],[afnames in 2019]],Tabel1[[#This Row],[afnames in 2021]])*(1-0.2)</f>
        <v>506.40000000000003</v>
      </c>
    </row>
    <row r="109" spans="1:9">
      <c r="A109">
        <v>9</v>
      </c>
      <c r="B109" t="s">
        <v>266</v>
      </c>
      <c r="C109" t="s">
        <v>155</v>
      </c>
      <c r="D109" t="s">
        <v>267</v>
      </c>
      <c r="E109">
        <v>665</v>
      </c>
      <c r="F109">
        <v>261</v>
      </c>
      <c r="G109">
        <v>253</v>
      </c>
      <c r="H109" s="13">
        <f>AVERAGE(Tabel1[[#This Row],[afnames in 2019]:[afnames in 2021]])*(1-0.2)</f>
        <v>314.40000000000003</v>
      </c>
      <c r="I109" s="13">
        <f>AVERAGE(Tabel1[[#This Row],[afnames in 2019]],Tabel1[[#This Row],[afnames in 2021]])*(1-0.2)</f>
        <v>367.20000000000005</v>
      </c>
    </row>
    <row r="110" spans="1:9">
      <c r="A110">
        <v>9</v>
      </c>
      <c r="B110" t="s">
        <v>268</v>
      </c>
      <c r="C110" t="s">
        <v>269</v>
      </c>
      <c r="D110" t="s">
        <v>270</v>
      </c>
      <c r="E110">
        <v>582</v>
      </c>
      <c r="F110">
        <v>274</v>
      </c>
      <c r="G110">
        <v>156</v>
      </c>
      <c r="H110" s="13">
        <f>AVERAGE(Tabel1[[#This Row],[afnames in 2019]:[afnames in 2021]])*(1-0.2)</f>
        <v>269.86666666666667</v>
      </c>
      <c r="I110" s="13">
        <f>AVERAGE(Tabel1[[#This Row],[afnames in 2019]],Tabel1[[#This Row],[afnames in 2021]])*(1-0.2)</f>
        <v>295.2</v>
      </c>
    </row>
    <row r="111" spans="1:9">
      <c r="A111">
        <v>9</v>
      </c>
      <c r="B111" t="s">
        <v>271</v>
      </c>
      <c r="C111" t="s">
        <v>269</v>
      </c>
      <c r="D111" t="s">
        <v>272</v>
      </c>
      <c r="G111">
        <v>214</v>
      </c>
      <c r="H111" s="13">
        <f>AVERAGE(Tabel1[[#This Row],[afnames in 2019]:[afnames in 2021]])*(1-0.2)</f>
        <v>171.20000000000002</v>
      </c>
      <c r="I111" s="13">
        <f>AVERAGE(Tabel1[[#This Row],[afnames in 2019]],Tabel1[[#This Row],[afnames in 2021]])*(1-0.2)</f>
        <v>171.20000000000002</v>
      </c>
    </row>
    <row r="112" spans="1:9">
      <c r="A112">
        <v>10</v>
      </c>
      <c r="B112" t="s">
        <v>273</v>
      </c>
      <c r="C112" t="s">
        <v>274</v>
      </c>
      <c r="D112" t="s">
        <v>275</v>
      </c>
      <c r="F112">
        <v>325</v>
      </c>
      <c r="G112">
        <v>316</v>
      </c>
      <c r="H112" s="13">
        <f>AVERAGE(Tabel1[[#This Row],[afnames in 2019]:[afnames in 2021]])*(1-0.2)</f>
        <v>256.40000000000003</v>
      </c>
      <c r="I112" s="13">
        <f>AVERAGE(Tabel1[[#This Row],[afnames in 2019]],Tabel1[[#This Row],[afnames in 2021]])*(1-0.2)</f>
        <v>252.8</v>
      </c>
    </row>
    <row r="113" spans="1:9">
      <c r="A113">
        <v>10</v>
      </c>
      <c r="B113" t="s">
        <v>276</v>
      </c>
      <c r="C113" t="s">
        <v>274</v>
      </c>
      <c r="D113" t="s">
        <v>277</v>
      </c>
      <c r="F113">
        <v>366</v>
      </c>
      <c r="G113">
        <v>265</v>
      </c>
      <c r="H113" s="13">
        <f>AVERAGE(Tabel1[[#This Row],[afnames in 2019]:[afnames in 2021]])*(1-0.2)</f>
        <v>252.4</v>
      </c>
      <c r="I113" s="13">
        <f>AVERAGE(Tabel1[[#This Row],[afnames in 2019]],Tabel1[[#This Row],[afnames in 2021]])*(1-0.2)</f>
        <v>212</v>
      </c>
    </row>
    <row r="114" spans="1:9">
      <c r="A114">
        <v>10</v>
      </c>
      <c r="B114" t="s">
        <v>278</v>
      </c>
      <c r="C114" t="s">
        <v>274</v>
      </c>
      <c r="D114" t="s">
        <v>279</v>
      </c>
      <c r="F114">
        <v>324</v>
      </c>
      <c r="G114">
        <v>171</v>
      </c>
      <c r="H114" s="13">
        <f>AVERAGE(Tabel1[[#This Row],[afnames in 2019]:[afnames in 2021]])*(1-0.2)</f>
        <v>198</v>
      </c>
      <c r="I114" s="13">
        <f>AVERAGE(Tabel1[[#This Row],[afnames in 2019]],Tabel1[[#This Row],[afnames in 2021]])*(1-0.2)</f>
        <v>136.80000000000001</v>
      </c>
    </row>
    <row r="115" spans="1:9">
      <c r="A115">
        <v>10</v>
      </c>
      <c r="B115" t="s">
        <v>280</v>
      </c>
      <c r="C115" t="s">
        <v>274</v>
      </c>
      <c r="D115" t="s">
        <v>281</v>
      </c>
      <c r="F115">
        <v>365</v>
      </c>
      <c r="G115">
        <v>193</v>
      </c>
      <c r="H115" s="13">
        <f>AVERAGE(Tabel1[[#This Row],[afnames in 2019]:[afnames in 2021]])*(1-0.2)</f>
        <v>223.20000000000002</v>
      </c>
      <c r="I115" s="13">
        <f>AVERAGE(Tabel1[[#This Row],[afnames in 2019]],Tabel1[[#This Row],[afnames in 2021]])*(1-0.2)</f>
        <v>154.4</v>
      </c>
    </row>
    <row r="116" spans="1:9">
      <c r="A116">
        <v>10</v>
      </c>
      <c r="B116" t="s">
        <v>282</v>
      </c>
      <c r="C116" t="s">
        <v>274</v>
      </c>
      <c r="D116" t="s">
        <v>283</v>
      </c>
      <c r="F116">
        <v>239</v>
      </c>
      <c r="G116">
        <v>320</v>
      </c>
      <c r="H116" s="13">
        <f>AVERAGE(Tabel1[[#This Row],[afnames in 2019]:[afnames in 2021]])*(1-0.2)</f>
        <v>223.60000000000002</v>
      </c>
      <c r="I116" s="13">
        <f>AVERAGE(Tabel1[[#This Row],[afnames in 2019]],Tabel1[[#This Row],[afnames in 2021]])*(1-0.2)</f>
        <v>256</v>
      </c>
    </row>
    <row r="117" spans="1:9">
      <c r="A117">
        <v>10</v>
      </c>
      <c r="B117" t="s">
        <v>284</v>
      </c>
      <c r="C117" t="s">
        <v>274</v>
      </c>
      <c r="D117" t="s">
        <v>285</v>
      </c>
      <c r="F117">
        <v>292</v>
      </c>
      <c r="G117">
        <v>245</v>
      </c>
      <c r="H117" s="13">
        <f>AVERAGE(Tabel1[[#This Row],[afnames in 2019]:[afnames in 2021]])*(1-0.2)</f>
        <v>214.8</v>
      </c>
      <c r="I117" s="13">
        <f>AVERAGE(Tabel1[[#This Row],[afnames in 2019]],Tabel1[[#This Row],[afnames in 2021]])*(1-0.2)</f>
        <v>196</v>
      </c>
    </row>
    <row r="118" spans="1:9">
      <c r="A118">
        <v>10</v>
      </c>
      <c r="B118" t="s">
        <v>286</v>
      </c>
      <c r="C118" t="s">
        <v>274</v>
      </c>
      <c r="D118" t="s">
        <v>287</v>
      </c>
      <c r="F118">
        <v>334</v>
      </c>
      <c r="G118">
        <v>205</v>
      </c>
      <c r="H118" s="13">
        <f>AVERAGE(Tabel1[[#This Row],[afnames in 2019]:[afnames in 2021]])*(1-0.2)</f>
        <v>215.60000000000002</v>
      </c>
      <c r="I118" s="13">
        <f>AVERAGE(Tabel1[[#This Row],[afnames in 2019]],Tabel1[[#This Row],[afnames in 2021]])*(1-0.2)</f>
        <v>164</v>
      </c>
    </row>
    <row r="119" spans="1:9">
      <c r="A119">
        <v>10</v>
      </c>
      <c r="B119" t="s">
        <v>288</v>
      </c>
      <c r="C119" t="s">
        <v>274</v>
      </c>
      <c r="D119" t="s">
        <v>289</v>
      </c>
      <c r="F119">
        <v>436</v>
      </c>
      <c r="G119">
        <v>165</v>
      </c>
      <c r="H119" s="13">
        <f>AVERAGE(Tabel1[[#This Row],[afnames in 2019]:[afnames in 2021]])*(1-0.2)</f>
        <v>240.4</v>
      </c>
      <c r="I119" s="13">
        <f>AVERAGE(Tabel1[[#This Row],[afnames in 2019]],Tabel1[[#This Row],[afnames in 2021]])*(1-0.2)</f>
        <v>132</v>
      </c>
    </row>
    <row r="120" spans="1:9">
      <c r="A120">
        <v>10</v>
      </c>
      <c r="B120" t="s">
        <v>290</v>
      </c>
      <c r="C120" t="s">
        <v>274</v>
      </c>
      <c r="D120" t="s">
        <v>291</v>
      </c>
      <c r="F120">
        <v>362</v>
      </c>
      <c r="G120">
        <v>170</v>
      </c>
      <c r="H120" s="13">
        <f>AVERAGE(Tabel1[[#This Row],[afnames in 2019]:[afnames in 2021]])*(1-0.2)</f>
        <v>212.8</v>
      </c>
      <c r="I120" s="13">
        <f>AVERAGE(Tabel1[[#This Row],[afnames in 2019]],Tabel1[[#This Row],[afnames in 2021]])*(1-0.2)</f>
        <v>136</v>
      </c>
    </row>
    <row r="121" spans="1:9">
      <c r="A121">
        <v>10</v>
      </c>
      <c r="B121" t="s">
        <v>292</v>
      </c>
      <c r="C121" t="s">
        <v>274</v>
      </c>
      <c r="D121" t="s">
        <v>293</v>
      </c>
      <c r="F121">
        <v>289</v>
      </c>
      <c r="G121">
        <v>242</v>
      </c>
      <c r="H121" s="13">
        <f>AVERAGE(Tabel1[[#This Row],[afnames in 2019]:[afnames in 2021]])*(1-0.2)</f>
        <v>212.4</v>
      </c>
      <c r="I121" s="13">
        <f>AVERAGE(Tabel1[[#This Row],[afnames in 2019]],Tabel1[[#This Row],[afnames in 2021]])*(1-0.2)</f>
        <v>193.60000000000002</v>
      </c>
    </row>
    <row r="122" spans="1:9">
      <c r="A122">
        <v>10</v>
      </c>
      <c r="B122" t="s">
        <v>294</v>
      </c>
      <c r="C122" t="s">
        <v>274</v>
      </c>
      <c r="D122" t="s">
        <v>295</v>
      </c>
      <c r="F122">
        <v>303</v>
      </c>
      <c r="G122">
        <v>186</v>
      </c>
      <c r="H122" s="13">
        <f>AVERAGE(Tabel1[[#This Row],[afnames in 2019]:[afnames in 2021]])*(1-0.2)</f>
        <v>195.60000000000002</v>
      </c>
      <c r="I122" s="13">
        <f>AVERAGE(Tabel1[[#This Row],[afnames in 2019]],Tabel1[[#This Row],[afnames in 2021]])*(1-0.2)</f>
        <v>148.80000000000001</v>
      </c>
    </row>
    <row r="123" spans="1:9">
      <c r="A123">
        <v>10</v>
      </c>
      <c r="B123" t="s">
        <v>296</v>
      </c>
      <c r="C123" t="s">
        <v>274</v>
      </c>
      <c r="D123" t="s">
        <v>297</v>
      </c>
      <c r="F123">
        <v>268</v>
      </c>
      <c r="G123">
        <v>193</v>
      </c>
      <c r="H123" s="13">
        <f>AVERAGE(Tabel1[[#This Row],[afnames in 2019]:[afnames in 2021]])*(1-0.2)</f>
        <v>184.4</v>
      </c>
      <c r="I123" s="13">
        <f>AVERAGE(Tabel1[[#This Row],[afnames in 2019]],Tabel1[[#This Row],[afnames in 2021]])*(1-0.2)</f>
        <v>154.4</v>
      </c>
    </row>
    <row r="124" spans="1:9">
      <c r="A124">
        <v>10</v>
      </c>
      <c r="B124" t="s">
        <v>298</v>
      </c>
      <c r="C124" t="s">
        <v>274</v>
      </c>
      <c r="D124" t="s">
        <v>299</v>
      </c>
      <c r="F124">
        <v>421</v>
      </c>
      <c r="G124">
        <v>225</v>
      </c>
      <c r="H124" s="13">
        <f>AVERAGE(Tabel1[[#This Row],[afnames in 2019]:[afnames in 2021]])*(1-0.2)</f>
        <v>258.40000000000003</v>
      </c>
      <c r="I124" s="13">
        <f>AVERAGE(Tabel1[[#This Row],[afnames in 2019]],Tabel1[[#This Row],[afnames in 2021]])*(1-0.2)</f>
        <v>180</v>
      </c>
    </row>
    <row r="125" spans="1:9">
      <c r="A125">
        <v>10</v>
      </c>
      <c r="B125" t="s">
        <v>300</v>
      </c>
      <c r="C125" t="s">
        <v>274</v>
      </c>
      <c r="D125" t="s">
        <v>301</v>
      </c>
      <c r="F125">
        <v>192</v>
      </c>
      <c r="G125">
        <v>180</v>
      </c>
      <c r="H125" s="13">
        <f>AVERAGE(Tabel1[[#This Row],[afnames in 2019]:[afnames in 2021]])*(1-0.2)</f>
        <v>148.80000000000001</v>
      </c>
      <c r="I125" s="13">
        <f>AVERAGE(Tabel1[[#This Row],[afnames in 2019]],Tabel1[[#This Row],[afnames in 2021]])*(1-0.2)</f>
        <v>144</v>
      </c>
    </row>
    <row r="126" spans="1:9">
      <c r="A126">
        <v>10</v>
      </c>
      <c r="B126" t="s">
        <v>302</v>
      </c>
      <c r="C126" t="s">
        <v>274</v>
      </c>
      <c r="D126" t="s">
        <v>303</v>
      </c>
      <c r="F126">
        <v>181</v>
      </c>
      <c r="G126">
        <v>109</v>
      </c>
      <c r="H126" s="13">
        <f>AVERAGE(Tabel1[[#This Row],[afnames in 2019]:[afnames in 2021]])*(1-0.2)</f>
        <v>116</v>
      </c>
      <c r="I126" s="13">
        <f>AVERAGE(Tabel1[[#This Row],[afnames in 2019]],Tabel1[[#This Row],[afnames in 2021]])*(1-0.2)</f>
        <v>87.2</v>
      </c>
    </row>
    <row r="127" spans="1:9">
      <c r="A127">
        <v>10</v>
      </c>
      <c r="B127" t="s">
        <v>304</v>
      </c>
      <c r="C127" t="s">
        <v>274</v>
      </c>
      <c r="D127" t="s">
        <v>305</v>
      </c>
      <c r="F127">
        <v>245</v>
      </c>
      <c r="G127">
        <v>267</v>
      </c>
      <c r="H127" s="13">
        <f>AVERAGE(Tabel1[[#This Row],[afnames in 2019]:[afnames in 2021]])*(1-0.2)</f>
        <v>204.8</v>
      </c>
      <c r="I127" s="13">
        <f>AVERAGE(Tabel1[[#This Row],[afnames in 2019]],Tabel1[[#This Row],[afnames in 2021]])*(1-0.2)</f>
        <v>213.60000000000002</v>
      </c>
    </row>
    <row r="128" spans="1:9">
      <c r="A128">
        <v>10</v>
      </c>
      <c r="B128" t="s">
        <v>306</v>
      </c>
      <c r="C128" t="s">
        <v>274</v>
      </c>
      <c r="D128" t="s">
        <v>307</v>
      </c>
      <c r="F128">
        <v>320</v>
      </c>
      <c r="G128">
        <v>260</v>
      </c>
      <c r="H128" s="13">
        <f>AVERAGE(Tabel1[[#This Row],[afnames in 2019]:[afnames in 2021]])*(1-0.2)</f>
        <v>232</v>
      </c>
      <c r="I128" s="13">
        <f>AVERAGE(Tabel1[[#This Row],[afnames in 2019]],Tabel1[[#This Row],[afnames in 2021]])*(1-0.2)</f>
        <v>208</v>
      </c>
    </row>
    <row r="129" spans="1:9">
      <c r="A129">
        <v>10</v>
      </c>
      <c r="B129" t="s">
        <v>308</v>
      </c>
      <c r="C129" t="s">
        <v>274</v>
      </c>
      <c r="D129" t="s">
        <v>309</v>
      </c>
      <c r="F129">
        <v>307</v>
      </c>
      <c r="G129">
        <v>254</v>
      </c>
      <c r="H129" s="13">
        <f>AVERAGE(Tabel1[[#This Row],[afnames in 2019]:[afnames in 2021]])*(1-0.2)</f>
        <v>224.4</v>
      </c>
      <c r="I129" s="13">
        <f>AVERAGE(Tabel1[[#This Row],[afnames in 2019]],Tabel1[[#This Row],[afnames in 2021]])*(1-0.2)</f>
        <v>203.20000000000002</v>
      </c>
    </row>
    <row r="130" spans="1:9">
      <c r="A130">
        <v>10</v>
      </c>
      <c r="B130" t="s">
        <v>310</v>
      </c>
      <c r="C130" t="s">
        <v>274</v>
      </c>
      <c r="D130" t="s">
        <v>311</v>
      </c>
      <c r="F130">
        <v>215</v>
      </c>
      <c r="G130">
        <v>201</v>
      </c>
      <c r="H130" s="13">
        <f>AVERAGE(Tabel1[[#This Row],[afnames in 2019]:[afnames in 2021]])*(1-0.2)</f>
        <v>166.4</v>
      </c>
      <c r="I130" s="13">
        <f>AVERAGE(Tabel1[[#This Row],[afnames in 2019]],Tabel1[[#This Row],[afnames in 2021]])*(1-0.2)</f>
        <v>160.80000000000001</v>
      </c>
    </row>
    <row r="131" spans="1:9">
      <c r="A131">
        <v>10</v>
      </c>
      <c r="B131" t="s">
        <v>312</v>
      </c>
      <c r="C131" t="s">
        <v>274</v>
      </c>
      <c r="D131" t="s">
        <v>313</v>
      </c>
      <c r="F131">
        <v>232</v>
      </c>
      <c r="G131">
        <v>162</v>
      </c>
      <c r="H131" s="13">
        <f>AVERAGE(Tabel1[[#This Row],[afnames in 2019]:[afnames in 2021]])*(1-0.2)</f>
        <v>157.60000000000002</v>
      </c>
      <c r="I131" s="13">
        <f>AVERAGE(Tabel1[[#This Row],[afnames in 2019]],Tabel1[[#This Row],[afnames in 2021]])*(1-0.2)</f>
        <v>129.6</v>
      </c>
    </row>
    <row r="132" spans="1:9">
      <c r="A132">
        <v>11</v>
      </c>
      <c r="B132" t="s">
        <v>314</v>
      </c>
      <c r="C132" t="s">
        <v>315</v>
      </c>
      <c r="D132" t="s">
        <v>315</v>
      </c>
      <c r="G132">
        <v>27</v>
      </c>
      <c r="H132" s="13">
        <f>AVERAGE(Tabel1[[#This Row],[afnames in 2019]:[afnames in 2021]])*(1-0.2)</f>
        <v>21.6</v>
      </c>
      <c r="I132" s="13">
        <f>AVERAGE(Tabel1[[#This Row],[afnames in 2019]],Tabel1[[#This Row],[afnames in 2021]])*(1-0.2)</f>
        <v>21.6</v>
      </c>
    </row>
    <row r="133" spans="1:9">
      <c r="A133">
        <v>12</v>
      </c>
      <c r="B133" t="s">
        <v>316</v>
      </c>
      <c r="C133" t="s">
        <v>317</v>
      </c>
      <c r="D133" t="s">
        <v>318</v>
      </c>
      <c r="E133">
        <v>75</v>
      </c>
      <c r="F133">
        <v>63</v>
      </c>
      <c r="G133">
        <v>57</v>
      </c>
      <c r="H133" s="13">
        <f>AVERAGE(Tabel1[[#This Row],[afnames in 2019]:[afnames in 2021]])*(1-0.2)</f>
        <v>52</v>
      </c>
      <c r="I133" s="13">
        <f>AVERAGE(Tabel1[[#This Row],[afnames in 2019]],Tabel1[[#This Row],[afnames in 2021]])*(1-0.2)</f>
        <v>52.800000000000004</v>
      </c>
    </row>
    <row r="134" spans="1:9">
      <c r="A134">
        <v>12</v>
      </c>
      <c r="B134" t="s">
        <v>319</v>
      </c>
      <c r="C134" t="s">
        <v>317</v>
      </c>
      <c r="D134" t="s">
        <v>320</v>
      </c>
      <c r="E134">
        <v>43</v>
      </c>
      <c r="F134">
        <v>74</v>
      </c>
      <c r="G134">
        <v>37</v>
      </c>
      <c r="H134" s="13">
        <f>AVERAGE(Tabel1[[#This Row],[afnames in 2019]:[afnames in 2021]])*(1-0.2)</f>
        <v>41.06666666666667</v>
      </c>
      <c r="I134" s="13">
        <f>AVERAGE(Tabel1[[#This Row],[afnames in 2019]],Tabel1[[#This Row],[afnames in 2021]])*(1-0.2)</f>
        <v>32</v>
      </c>
    </row>
    <row r="135" spans="1:9">
      <c r="A135">
        <v>12</v>
      </c>
      <c r="B135" t="s">
        <v>321</v>
      </c>
      <c r="C135" t="s">
        <v>317</v>
      </c>
      <c r="D135" t="s">
        <v>322</v>
      </c>
      <c r="E135">
        <v>98</v>
      </c>
      <c r="F135">
        <v>97</v>
      </c>
      <c r="G135">
        <v>39</v>
      </c>
      <c r="H135" s="13">
        <f>AVERAGE(Tabel1[[#This Row],[afnames in 2019]:[afnames in 2021]])*(1-0.2)</f>
        <v>62.400000000000006</v>
      </c>
      <c r="I135" s="13">
        <f>AVERAGE(Tabel1[[#This Row],[afnames in 2019]],Tabel1[[#This Row],[afnames in 2021]])*(1-0.2)</f>
        <v>54.800000000000004</v>
      </c>
    </row>
    <row r="136" spans="1:9">
      <c r="A136">
        <v>12</v>
      </c>
      <c r="B136" t="s">
        <v>323</v>
      </c>
      <c r="C136" t="s">
        <v>317</v>
      </c>
      <c r="D136" t="s">
        <v>324</v>
      </c>
      <c r="E136">
        <v>33</v>
      </c>
      <c r="F136">
        <v>74</v>
      </c>
      <c r="G136">
        <v>38</v>
      </c>
      <c r="H136" s="13">
        <f>AVERAGE(Tabel1[[#This Row],[afnames in 2019]:[afnames in 2021]])*(1-0.2)</f>
        <v>38.666666666666671</v>
      </c>
      <c r="I136" s="13">
        <f>AVERAGE(Tabel1[[#This Row],[afnames in 2019]],Tabel1[[#This Row],[afnames in 2021]])*(1-0.2)</f>
        <v>28.400000000000002</v>
      </c>
    </row>
    <row r="137" spans="1:9">
      <c r="A137">
        <v>12</v>
      </c>
      <c r="B137" t="s">
        <v>325</v>
      </c>
      <c r="C137" t="s">
        <v>317</v>
      </c>
      <c r="D137" t="s">
        <v>326</v>
      </c>
      <c r="E137">
        <v>64</v>
      </c>
      <c r="F137">
        <v>98</v>
      </c>
      <c r="G137">
        <v>35</v>
      </c>
      <c r="H137" s="13">
        <f>AVERAGE(Tabel1[[#This Row],[afnames in 2019]:[afnames in 2021]])*(1-0.2)</f>
        <v>52.533333333333339</v>
      </c>
      <c r="I137" s="13">
        <f>AVERAGE(Tabel1[[#This Row],[afnames in 2019]],Tabel1[[#This Row],[afnames in 2021]])*(1-0.2)</f>
        <v>39.6</v>
      </c>
    </row>
    <row r="138" spans="1:9">
      <c r="A138">
        <v>12</v>
      </c>
      <c r="B138" t="s">
        <v>327</v>
      </c>
      <c r="C138" t="s">
        <v>317</v>
      </c>
      <c r="D138" t="s">
        <v>328</v>
      </c>
      <c r="E138">
        <v>42</v>
      </c>
      <c r="F138">
        <v>89</v>
      </c>
      <c r="G138">
        <v>36</v>
      </c>
      <c r="H138" s="13">
        <f>AVERAGE(Tabel1[[#This Row],[afnames in 2019]:[afnames in 2021]])*(1-0.2)</f>
        <v>44.533333333333331</v>
      </c>
      <c r="I138" s="13">
        <f>AVERAGE(Tabel1[[#This Row],[afnames in 2019]],Tabel1[[#This Row],[afnames in 2021]])*(1-0.2)</f>
        <v>31.200000000000003</v>
      </c>
    </row>
    <row r="139" spans="1:9">
      <c r="A139">
        <v>12</v>
      </c>
      <c r="B139" t="s">
        <v>329</v>
      </c>
      <c r="C139" t="s">
        <v>317</v>
      </c>
      <c r="D139" t="s">
        <v>330</v>
      </c>
      <c r="E139">
        <v>140</v>
      </c>
      <c r="F139">
        <v>133</v>
      </c>
      <c r="G139">
        <v>51</v>
      </c>
      <c r="H139" s="13">
        <f>AVERAGE(Tabel1[[#This Row],[afnames in 2019]:[afnames in 2021]])*(1-0.2)</f>
        <v>86.4</v>
      </c>
      <c r="I139" s="13">
        <f>AVERAGE(Tabel1[[#This Row],[afnames in 2019]],Tabel1[[#This Row],[afnames in 2021]])*(1-0.2)</f>
        <v>76.400000000000006</v>
      </c>
    </row>
    <row r="140" spans="1:9">
      <c r="A140">
        <v>12</v>
      </c>
      <c r="B140" t="s">
        <v>331</v>
      </c>
      <c r="C140" t="s">
        <v>317</v>
      </c>
      <c r="D140" t="s">
        <v>332</v>
      </c>
      <c r="E140">
        <v>57</v>
      </c>
      <c r="F140">
        <v>100</v>
      </c>
      <c r="G140">
        <v>39</v>
      </c>
      <c r="H140" s="13">
        <f>AVERAGE(Tabel1[[#This Row],[afnames in 2019]:[afnames in 2021]])*(1-0.2)</f>
        <v>52.266666666666666</v>
      </c>
      <c r="I140" s="13">
        <f>AVERAGE(Tabel1[[#This Row],[afnames in 2019]],Tabel1[[#This Row],[afnames in 2021]])*(1-0.2)</f>
        <v>38.400000000000006</v>
      </c>
    </row>
    <row r="141" spans="1:9">
      <c r="A141">
        <v>12</v>
      </c>
      <c r="B141" t="s">
        <v>333</v>
      </c>
      <c r="C141" t="s">
        <v>317</v>
      </c>
      <c r="D141" t="s">
        <v>334</v>
      </c>
      <c r="E141">
        <v>33</v>
      </c>
      <c r="F141">
        <v>41</v>
      </c>
      <c r="G141">
        <v>31</v>
      </c>
      <c r="H141" s="13">
        <f>AVERAGE(Tabel1[[#This Row],[afnames in 2019]:[afnames in 2021]])*(1-0.2)</f>
        <v>28</v>
      </c>
      <c r="I141" s="13">
        <f>AVERAGE(Tabel1[[#This Row],[afnames in 2019]],Tabel1[[#This Row],[afnames in 2021]])*(1-0.2)</f>
        <v>25.6</v>
      </c>
    </row>
    <row r="142" spans="1:9">
      <c r="A142">
        <v>12</v>
      </c>
      <c r="B142" t="s">
        <v>335</v>
      </c>
      <c r="C142" t="s">
        <v>317</v>
      </c>
      <c r="D142" t="s">
        <v>336</v>
      </c>
      <c r="E142">
        <v>30</v>
      </c>
      <c r="F142">
        <v>41</v>
      </c>
      <c r="G142">
        <v>30</v>
      </c>
      <c r="H142" s="13">
        <f>AVERAGE(Tabel1[[#This Row],[afnames in 2019]:[afnames in 2021]])*(1-0.2)</f>
        <v>26.933333333333334</v>
      </c>
      <c r="I142" s="13">
        <f>AVERAGE(Tabel1[[#This Row],[afnames in 2019]],Tabel1[[#This Row],[afnames in 2021]])*(1-0.2)</f>
        <v>24</v>
      </c>
    </row>
    <row r="143" spans="1:9">
      <c r="A143">
        <v>12</v>
      </c>
      <c r="B143" t="s">
        <v>337</v>
      </c>
      <c r="C143" t="s">
        <v>317</v>
      </c>
      <c r="D143" t="s">
        <v>338</v>
      </c>
      <c r="E143">
        <v>30</v>
      </c>
      <c r="F143">
        <v>40</v>
      </c>
      <c r="G143">
        <v>31</v>
      </c>
      <c r="H143" s="13">
        <f>AVERAGE(Tabel1[[#This Row],[afnames in 2019]:[afnames in 2021]])*(1-0.2)</f>
        <v>26.933333333333334</v>
      </c>
      <c r="I143" s="13">
        <f>AVERAGE(Tabel1[[#This Row],[afnames in 2019]],Tabel1[[#This Row],[afnames in 2021]])*(1-0.2)</f>
        <v>24.400000000000002</v>
      </c>
    </row>
    <row r="144" spans="1:9">
      <c r="A144">
        <v>12</v>
      </c>
      <c r="B144" t="s">
        <v>339</v>
      </c>
      <c r="C144" t="s">
        <v>317</v>
      </c>
      <c r="D144" t="s">
        <v>340</v>
      </c>
      <c r="E144">
        <v>30</v>
      </c>
      <c r="F144">
        <v>41</v>
      </c>
      <c r="G144">
        <v>29</v>
      </c>
      <c r="H144" s="13">
        <f>AVERAGE(Tabel1[[#This Row],[afnames in 2019]:[afnames in 2021]])*(1-0.2)</f>
        <v>26.666666666666671</v>
      </c>
      <c r="I144" s="13">
        <f>AVERAGE(Tabel1[[#This Row],[afnames in 2019]],Tabel1[[#This Row],[afnames in 2021]])*(1-0.2)</f>
        <v>23.6</v>
      </c>
    </row>
    <row r="145" spans="1:9">
      <c r="A145">
        <v>12</v>
      </c>
      <c r="B145" t="s">
        <v>341</v>
      </c>
      <c r="C145" t="s">
        <v>317</v>
      </c>
      <c r="D145" t="s">
        <v>342</v>
      </c>
      <c r="E145">
        <v>31</v>
      </c>
      <c r="F145">
        <v>47</v>
      </c>
      <c r="G145">
        <v>31</v>
      </c>
      <c r="H145" s="13">
        <f>AVERAGE(Tabel1[[#This Row],[afnames in 2019]:[afnames in 2021]])*(1-0.2)</f>
        <v>29.06666666666667</v>
      </c>
      <c r="I145" s="13">
        <f>AVERAGE(Tabel1[[#This Row],[afnames in 2019]],Tabel1[[#This Row],[afnames in 2021]])*(1-0.2)</f>
        <v>24.8</v>
      </c>
    </row>
    <row r="146" spans="1:9">
      <c r="A146">
        <v>12</v>
      </c>
      <c r="B146" t="s">
        <v>343</v>
      </c>
      <c r="C146" t="s">
        <v>317</v>
      </c>
      <c r="D146" t="s">
        <v>344</v>
      </c>
      <c r="E146">
        <v>28</v>
      </c>
      <c r="F146">
        <v>52</v>
      </c>
      <c r="G146">
        <v>30</v>
      </c>
      <c r="H146" s="13">
        <f>AVERAGE(Tabel1[[#This Row],[afnames in 2019]:[afnames in 2021]])*(1-0.2)</f>
        <v>29.333333333333332</v>
      </c>
      <c r="I146" s="13">
        <f>AVERAGE(Tabel1[[#This Row],[afnames in 2019]],Tabel1[[#This Row],[afnames in 2021]])*(1-0.2)</f>
        <v>23.200000000000003</v>
      </c>
    </row>
    <row r="147" spans="1:9">
      <c r="A147">
        <v>12</v>
      </c>
      <c r="B147" t="s">
        <v>345</v>
      </c>
      <c r="C147" t="s">
        <v>317</v>
      </c>
      <c r="D147" t="s">
        <v>346</v>
      </c>
      <c r="E147">
        <v>38</v>
      </c>
      <c r="F147">
        <v>22</v>
      </c>
      <c r="G147">
        <v>35</v>
      </c>
      <c r="H147" s="13">
        <f>AVERAGE(Tabel1[[#This Row],[afnames in 2019]:[afnames in 2021]])*(1-0.2)</f>
        <v>25.333333333333336</v>
      </c>
      <c r="I147" s="13">
        <f>AVERAGE(Tabel1[[#This Row],[afnames in 2019]],Tabel1[[#This Row],[afnames in 2021]])*(1-0.2)</f>
        <v>29.200000000000003</v>
      </c>
    </row>
    <row r="148" spans="1:9">
      <c r="A148">
        <v>13</v>
      </c>
      <c r="B148" t="s">
        <v>347</v>
      </c>
      <c r="C148" t="s">
        <v>348</v>
      </c>
      <c r="D148" t="s">
        <v>349</v>
      </c>
      <c r="E148">
        <v>4241</v>
      </c>
      <c r="F148">
        <v>2374</v>
      </c>
      <c r="G148">
        <v>2866</v>
      </c>
      <c r="H148" s="13">
        <f>AVERAGE(Tabel1[[#This Row],[afnames in 2019]:[afnames in 2021]])*(1-0.2)</f>
        <v>2528.2666666666669</v>
      </c>
      <c r="I148" s="13">
        <f>AVERAGE(Tabel1[[#This Row],[afnames in 2019]],Tabel1[[#This Row],[afnames in 2021]])*(1-0.2)</f>
        <v>2842.8</v>
      </c>
    </row>
    <row r="149" spans="1:9">
      <c r="A149">
        <v>13</v>
      </c>
      <c r="B149" t="s">
        <v>350</v>
      </c>
      <c r="C149" t="s">
        <v>348</v>
      </c>
      <c r="D149" t="s">
        <v>351</v>
      </c>
      <c r="E149">
        <v>1662</v>
      </c>
      <c r="F149">
        <v>619</v>
      </c>
      <c r="G149">
        <v>670</v>
      </c>
      <c r="H149" s="13">
        <f>AVERAGE(Tabel1[[#This Row],[afnames in 2019]:[afnames in 2021]])*(1-0.2)</f>
        <v>786.93333333333339</v>
      </c>
      <c r="I149" s="13">
        <f>AVERAGE(Tabel1[[#This Row],[afnames in 2019]],Tabel1[[#This Row],[afnames in 2021]])*(1-0.2)</f>
        <v>932.80000000000007</v>
      </c>
    </row>
    <row r="150" spans="1:9">
      <c r="A150">
        <v>13</v>
      </c>
      <c r="B150" t="s">
        <v>352</v>
      </c>
      <c r="C150" t="s">
        <v>348</v>
      </c>
      <c r="D150" t="s">
        <v>353</v>
      </c>
      <c r="E150">
        <v>678</v>
      </c>
      <c r="F150">
        <v>979</v>
      </c>
      <c r="G150">
        <v>507</v>
      </c>
      <c r="H150" s="13">
        <f>AVERAGE(Tabel1[[#This Row],[afnames in 2019]:[afnames in 2021]])*(1-0.2)</f>
        <v>577.06666666666672</v>
      </c>
      <c r="I150" s="13">
        <f>AVERAGE(Tabel1[[#This Row],[afnames in 2019]],Tabel1[[#This Row],[afnames in 2021]])*(1-0.2)</f>
        <v>474</v>
      </c>
    </row>
    <row r="151" spans="1:9">
      <c r="A151">
        <v>14</v>
      </c>
      <c r="B151" t="s">
        <v>354</v>
      </c>
      <c r="C151" t="s">
        <v>355</v>
      </c>
      <c r="D151" t="s">
        <v>356</v>
      </c>
      <c r="E151">
        <v>808</v>
      </c>
      <c r="F151">
        <v>559</v>
      </c>
      <c r="G151">
        <v>463</v>
      </c>
      <c r="H151" s="13">
        <f>AVERAGE(Tabel1[[#This Row],[afnames in 2019]:[afnames in 2021]])*(1-0.2)</f>
        <v>488</v>
      </c>
      <c r="I151" s="13">
        <f>AVERAGE(Tabel1[[#This Row],[afnames in 2019]],Tabel1[[#This Row],[afnames in 2021]])*(1-0.2)</f>
        <v>508.40000000000003</v>
      </c>
    </row>
    <row r="152" spans="1:9">
      <c r="A152">
        <v>14</v>
      </c>
      <c r="B152" t="s">
        <v>357</v>
      </c>
      <c r="C152" t="s">
        <v>355</v>
      </c>
      <c r="D152" t="s">
        <v>358</v>
      </c>
      <c r="E152">
        <v>342</v>
      </c>
      <c r="F152">
        <v>237</v>
      </c>
      <c r="G152">
        <v>242</v>
      </c>
      <c r="H152" s="13">
        <f>AVERAGE(Tabel1[[#This Row],[afnames in 2019]:[afnames in 2021]])*(1-0.2)</f>
        <v>218.93333333333337</v>
      </c>
      <c r="I152" s="13">
        <f>AVERAGE(Tabel1[[#This Row],[afnames in 2019]],Tabel1[[#This Row],[afnames in 2021]])*(1-0.2)</f>
        <v>233.60000000000002</v>
      </c>
    </row>
    <row r="153" spans="1:9">
      <c r="A153">
        <v>15</v>
      </c>
      <c r="B153" t="s">
        <v>359</v>
      </c>
      <c r="C153" t="s">
        <v>355</v>
      </c>
      <c r="D153" t="s">
        <v>360</v>
      </c>
      <c r="E153">
        <v>53</v>
      </c>
      <c r="F153">
        <v>59</v>
      </c>
      <c r="G153">
        <v>155</v>
      </c>
      <c r="H153" s="13">
        <f>AVERAGE(Tabel1[[#This Row],[afnames in 2019]:[afnames in 2021]])*(1-0.2)</f>
        <v>71.2</v>
      </c>
      <c r="I153" s="13">
        <f>AVERAGE(Tabel1[[#This Row],[afnames in 2019]],Tabel1[[#This Row],[afnames in 2021]])*(1-0.2)</f>
        <v>83.2</v>
      </c>
    </row>
    <row r="154" spans="1:9">
      <c r="A154">
        <v>16</v>
      </c>
      <c r="B154" t="s">
        <v>361</v>
      </c>
      <c r="C154" t="s">
        <v>362</v>
      </c>
      <c r="D154" t="s">
        <v>363</v>
      </c>
      <c r="E154">
        <v>134</v>
      </c>
      <c r="F154">
        <v>48</v>
      </c>
      <c r="G154">
        <v>63</v>
      </c>
      <c r="H154" s="13">
        <f>AVERAGE(Tabel1[[#This Row],[afnames in 2019]:[afnames in 2021]])*(1-0.2)</f>
        <v>65.333333333333343</v>
      </c>
      <c r="I154" s="13">
        <f>AVERAGE(Tabel1[[#This Row],[afnames in 2019]],Tabel1[[#This Row],[afnames in 2021]])*(1-0.2)</f>
        <v>78.800000000000011</v>
      </c>
    </row>
    <row r="155" spans="1:9">
      <c r="A155">
        <v>17</v>
      </c>
      <c r="B155" t="s">
        <v>364</v>
      </c>
      <c r="C155" t="s">
        <v>362</v>
      </c>
      <c r="D155" t="s">
        <v>365</v>
      </c>
      <c r="E155">
        <v>158</v>
      </c>
      <c r="F155">
        <v>53</v>
      </c>
      <c r="G155">
        <v>73</v>
      </c>
      <c r="H155" s="13">
        <f>AVERAGE(Tabel1[[#This Row],[afnames in 2019]:[afnames in 2021]])*(1-0.2)</f>
        <v>75.733333333333334</v>
      </c>
      <c r="I155" s="13">
        <f>AVERAGE(Tabel1[[#This Row],[afnames in 2019]],Tabel1[[#This Row],[afnames in 2021]])*(1-0.2)</f>
        <v>92.4</v>
      </c>
    </row>
    <row r="156" spans="1:9">
      <c r="A156">
        <v>18</v>
      </c>
      <c r="B156" t="s">
        <v>366</v>
      </c>
      <c r="C156" t="s">
        <v>274</v>
      </c>
      <c r="D156" t="s">
        <v>367</v>
      </c>
      <c r="F156">
        <v>300</v>
      </c>
      <c r="G156">
        <v>234</v>
      </c>
      <c r="H156" s="13">
        <f>AVERAGE(Tabel1[[#This Row],[afnames in 2019]:[afnames in 2021]])*(1-0.2)</f>
        <v>213.60000000000002</v>
      </c>
      <c r="I156" s="13">
        <f>AVERAGE(Tabel1[[#This Row],[afnames in 2019]],Tabel1[[#This Row],[afnames in 2021]])*(1-0.2)</f>
        <v>187.20000000000002</v>
      </c>
    </row>
    <row r="157" spans="1:9">
      <c r="A157">
        <v>19</v>
      </c>
      <c r="B157" t="s">
        <v>368</v>
      </c>
      <c r="C157" t="s">
        <v>55</v>
      </c>
      <c r="D157" t="s">
        <v>369</v>
      </c>
      <c r="G157">
        <v>153</v>
      </c>
      <c r="H157" s="13">
        <f>AVERAGE(Tabel1[[#This Row],[afnames in 2019]:[afnames in 2021]])*(1-0.2)</f>
        <v>122.4</v>
      </c>
      <c r="I157" s="13">
        <f>AVERAGE(Tabel1[[#This Row],[afnames in 2019]],Tabel1[[#This Row],[afnames in 2021]])*(1-0.2)</f>
        <v>122.4</v>
      </c>
    </row>
    <row r="158" spans="1:9">
      <c r="A158">
        <v>19</v>
      </c>
      <c r="B158" t="s">
        <v>370</v>
      </c>
      <c r="C158" t="s">
        <v>55</v>
      </c>
      <c r="D158" t="s">
        <v>371</v>
      </c>
      <c r="G158">
        <v>181</v>
      </c>
      <c r="H158" s="13">
        <f>AVERAGE(Tabel1[[#This Row],[afnames in 2019]:[afnames in 2021]])*(1-0.2)</f>
        <v>144.80000000000001</v>
      </c>
      <c r="I158" s="13">
        <f>AVERAGE(Tabel1[[#This Row],[afnames in 2019]],Tabel1[[#This Row],[afnames in 2021]])*(1-0.2)</f>
        <v>144.80000000000001</v>
      </c>
    </row>
    <row r="159" spans="1:9">
      <c r="A159">
        <v>19</v>
      </c>
      <c r="B159" t="s">
        <v>372</v>
      </c>
      <c r="C159" t="s">
        <v>55</v>
      </c>
      <c r="D159" t="s">
        <v>373</v>
      </c>
      <c r="G159">
        <v>234</v>
      </c>
      <c r="H159" s="13">
        <f>AVERAGE(Tabel1[[#This Row],[afnames in 2019]:[afnames in 2021]])*(1-0.2)</f>
        <v>187.20000000000002</v>
      </c>
      <c r="I159" s="13">
        <f>AVERAGE(Tabel1[[#This Row],[afnames in 2019]],Tabel1[[#This Row],[afnames in 2021]])*(1-0.2)</f>
        <v>187.20000000000002</v>
      </c>
    </row>
    <row r="160" spans="1:9">
      <c r="A160">
        <v>19</v>
      </c>
      <c r="B160" t="s">
        <v>374</v>
      </c>
      <c r="C160" t="s">
        <v>55</v>
      </c>
      <c r="D160" t="s">
        <v>375</v>
      </c>
      <c r="G160">
        <v>259</v>
      </c>
      <c r="H160" s="13">
        <f>AVERAGE(Tabel1[[#This Row],[afnames in 2019]:[afnames in 2021]])*(1-0.2)</f>
        <v>207.20000000000002</v>
      </c>
      <c r="I160" s="13">
        <f>AVERAGE(Tabel1[[#This Row],[afnames in 2019]],Tabel1[[#This Row],[afnames in 2021]])*(1-0.2)</f>
        <v>207.20000000000002</v>
      </c>
    </row>
    <row r="161" spans="1:9">
      <c r="A161">
        <v>19</v>
      </c>
      <c r="B161" t="s">
        <v>376</v>
      </c>
      <c r="C161" t="s">
        <v>55</v>
      </c>
      <c r="D161" t="s">
        <v>377</v>
      </c>
      <c r="G161">
        <v>218</v>
      </c>
      <c r="H161" s="13">
        <f>AVERAGE(Tabel1[[#This Row],[afnames in 2019]:[afnames in 2021]])*(1-0.2)</f>
        <v>174.4</v>
      </c>
      <c r="I161" s="13">
        <f>AVERAGE(Tabel1[[#This Row],[afnames in 2019]],Tabel1[[#This Row],[afnames in 2021]])*(1-0.2)</f>
        <v>174.4</v>
      </c>
    </row>
    <row r="162" spans="1:9">
      <c r="A162">
        <v>19</v>
      </c>
      <c r="B162" t="s">
        <v>378</v>
      </c>
      <c r="C162" t="s">
        <v>55</v>
      </c>
      <c r="D162" t="s">
        <v>379</v>
      </c>
      <c r="G162">
        <v>233</v>
      </c>
      <c r="H162" s="13">
        <f>AVERAGE(Tabel1[[#This Row],[afnames in 2019]:[afnames in 2021]])*(1-0.2)</f>
        <v>186.4</v>
      </c>
      <c r="I162" s="13">
        <f>AVERAGE(Tabel1[[#This Row],[afnames in 2019]],Tabel1[[#This Row],[afnames in 2021]])*(1-0.2)</f>
        <v>186.4</v>
      </c>
    </row>
    <row r="163" spans="1:9">
      <c r="A163">
        <v>19</v>
      </c>
      <c r="B163" t="s">
        <v>380</v>
      </c>
      <c r="C163" t="s">
        <v>55</v>
      </c>
      <c r="D163" t="s">
        <v>381</v>
      </c>
      <c r="G163">
        <v>184</v>
      </c>
      <c r="H163" s="13">
        <f>AVERAGE(Tabel1[[#This Row],[afnames in 2019]:[afnames in 2021]])*(1-0.2)</f>
        <v>147.20000000000002</v>
      </c>
      <c r="I163" s="13">
        <f>AVERAGE(Tabel1[[#This Row],[afnames in 2019]],Tabel1[[#This Row],[afnames in 2021]])*(1-0.2)</f>
        <v>147.20000000000002</v>
      </c>
    </row>
    <row r="164" spans="1:9">
      <c r="A164">
        <v>19</v>
      </c>
      <c r="B164" t="s">
        <v>382</v>
      </c>
      <c r="C164" t="s">
        <v>55</v>
      </c>
      <c r="D164" t="s">
        <v>383</v>
      </c>
      <c r="G164">
        <v>241</v>
      </c>
      <c r="H164" s="13">
        <f>AVERAGE(Tabel1[[#This Row],[afnames in 2019]:[afnames in 2021]])*(1-0.2)</f>
        <v>192.8</v>
      </c>
      <c r="I164" s="13">
        <f>AVERAGE(Tabel1[[#This Row],[afnames in 2019]],Tabel1[[#This Row],[afnames in 2021]])*(1-0.2)</f>
        <v>192.8</v>
      </c>
    </row>
    <row r="165" spans="1:9">
      <c r="A165">
        <v>19</v>
      </c>
      <c r="B165" t="s">
        <v>384</v>
      </c>
      <c r="C165" t="s">
        <v>55</v>
      </c>
      <c r="D165" t="s">
        <v>385</v>
      </c>
      <c r="G165">
        <v>177</v>
      </c>
      <c r="H165" s="13">
        <f>AVERAGE(Tabel1[[#This Row],[afnames in 2019]:[afnames in 2021]])*(1-0.2)</f>
        <v>141.6</v>
      </c>
      <c r="I165" s="13">
        <f>AVERAGE(Tabel1[[#This Row],[afnames in 2019]],Tabel1[[#This Row],[afnames in 2021]])*(1-0.2)</f>
        <v>141.6</v>
      </c>
    </row>
    <row r="166" spans="1:9">
      <c r="A166">
        <v>19</v>
      </c>
      <c r="B166" t="s">
        <v>386</v>
      </c>
      <c r="C166" t="s">
        <v>55</v>
      </c>
      <c r="D166" t="s">
        <v>387</v>
      </c>
      <c r="G166">
        <v>198</v>
      </c>
      <c r="H166" s="13">
        <f>AVERAGE(Tabel1[[#This Row],[afnames in 2019]:[afnames in 2021]])*(1-0.2)</f>
        <v>158.4</v>
      </c>
      <c r="I166" s="13">
        <f>AVERAGE(Tabel1[[#This Row],[afnames in 2019]],Tabel1[[#This Row],[afnames in 2021]])*(1-0.2)</f>
        <v>158.4</v>
      </c>
    </row>
    <row r="167" spans="1:9">
      <c r="A167">
        <v>19</v>
      </c>
      <c r="B167" t="s">
        <v>388</v>
      </c>
      <c r="C167" t="s">
        <v>55</v>
      </c>
      <c r="D167" t="s">
        <v>389</v>
      </c>
      <c r="G167">
        <v>201</v>
      </c>
      <c r="H167" s="13">
        <f>AVERAGE(Tabel1[[#This Row],[afnames in 2019]:[afnames in 2021]])*(1-0.2)</f>
        <v>160.80000000000001</v>
      </c>
      <c r="I167" s="13">
        <f>AVERAGE(Tabel1[[#This Row],[afnames in 2019]],Tabel1[[#This Row],[afnames in 2021]])*(1-0.2)</f>
        <v>160.80000000000001</v>
      </c>
    </row>
    <row r="168" spans="1:9">
      <c r="A168">
        <v>19</v>
      </c>
      <c r="B168" t="s">
        <v>390</v>
      </c>
      <c r="C168" t="s">
        <v>55</v>
      </c>
      <c r="D168" t="s">
        <v>391</v>
      </c>
      <c r="G168">
        <v>180</v>
      </c>
      <c r="H168" s="13">
        <f>AVERAGE(Tabel1[[#This Row],[afnames in 2019]:[afnames in 2021]])*(1-0.2)</f>
        <v>144</v>
      </c>
      <c r="I168" s="13">
        <f>AVERAGE(Tabel1[[#This Row],[afnames in 2019]],Tabel1[[#This Row],[afnames in 2021]])*(1-0.2)</f>
        <v>144</v>
      </c>
    </row>
    <row r="169" spans="1:9">
      <c r="A169">
        <v>19</v>
      </c>
      <c r="B169" t="s">
        <v>392</v>
      </c>
      <c r="C169" t="s">
        <v>55</v>
      </c>
      <c r="D169" t="s">
        <v>393</v>
      </c>
      <c r="G169">
        <v>250</v>
      </c>
      <c r="H169" s="13">
        <f>AVERAGE(Tabel1[[#This Row],[afnames in 2019]:[afnames in 2021]])*(1-0.2)</f>
        <v>200</v>
      </c>
      <c r="I169" s="13">
        <f>AVERAGE(Tabel1[[#This Row],[afnames in 2019]],Tabel1[[#This Row],[afnames in 2021]])*(1-0.2)</f>
        <v>200</v>
      </c>
    </row>
    <row r="170" spans="1:9">
      <c r="A170">
        <v>19</v>
      </c>
      <c r="B170" t="s">
        <v>394</v>
      </c>
      <c r="C170" t="s">
        <v>55</v>
      </c>
      <c r="D170" t="s">
        <v>395</v>
      </c>
      <c r="G170">
        <v>152</v>
      </c>
      <c r="H170" s="13">
        <f>AVERAGE(Tabel1[[#This Row],[afnames in 2019]:[afnames in 2021]])*(1-0.2)</f>
        <v>121.60000000000001</v>
      </c>
      <c r="I170" s="13">
        <f>AVERAGE(Tabel1[[#This Row],[afnames in 2019]],Tabel1[[#This Row],[afnames in 2021]])*(1-0.2)</f>
        <v>121.60000000000001</v>
      </c>
    </row>
    <row r="171" spans="1:9">
      <c r="A171">
        <v>19</v>
      </c>
      <c r="B171" t="s">
        <v>396</v>
      </c>
      <c r="C171" t="s">
        <v>55</v>
      </c>
      <c r="D171" t="s">
        <v>397</v>
      </c>
      <c r="G171">
        <v>198</v>
      </c>
      <c r="H171" s="13">
        <f>AVERAGE(Tabel1[[#This Row],[afnames in 2019]:[afnames in 2021]])*(1-0.2)</f>
        <v>158.4</v>
      </c>
      <c r="I171" s="13">
        <f>AVERAGE(Tabel1[[#This Row],[afnames in 2019]],Tabel1[[#This Row],[afnames in 2021]])*(1-0.2)</f>
        <v>158.4</v>
      </c>
    </row>
    <row r="172" spans="1:9">
      <c r="A172">
        <v>19</v>
      </c>
      <c r="B172" t="s">
        <v>398</v>
      </c>
      <c r="C172" t="s">
        <v>55</v>
      </c>
      <c r="D172" t="s">
        <v>399</v>
      </c>
      <c r="G172">
        <v>198</v>
      </c>
      <c r="H172" s="13">
        <f>AVERAGE(Tabel1[[#This Row],[afnames in 2019]:[afnames in 2021]])*(1-0.2)</f>
        <v>158.4</v>
      </c>
      <c r="I172" s="13">
        <f>AVERAGE(Tabel1[[#This Row],[afnames in 2019]],Tabel1[[#This Row],[afnames in 2021]])*(1-0.2)</f>
        <v>158.4</v>
      </c>
    </row>
    <row r="173" spans="1:9">
      <c r="A173">
        <v>19</v>
      </c>
      <c r="B173" t="s">
        <v>400</v>
      </c>
      <c r="C173" t="s">
        <v>55</v>
      </c>
      <c r="D173" t="s">
        <v>401</v>
      </c>
      <c r="G173">
        <v>168</v>
      </c>
      <c r="H173" s="13">
        <f>AVERAGE(Tabel1[[#This Row],[afnames in 2019]:[afnames in 2021]])*(1-0.2)</f>
        <v>134.4</v>
      </c>
      <c r="I173" s="13">
        <f>AVERAGE(Tabel1[[#This Row],[afnames in 2019]],Tabel1[[#This Row],[afnames in 2021]])*(1-0.2)</f>
        <v>134.4</v>
      </c>
    </row>
    <row r="174" spans="1:9">
      <c r="A174">
        <v>19</v>
      </c>
      <c r="B174" t="s">
        <v>402</v>
      </c>
      <c r="C174" t="s">
        <v>55</v>
      </c>
      <c r="D174" t="s">
        <v>403</v>
      </c>
      <c r="G174">
        <v>203</v>
      </c>
      <c r="H174" s="13">
        <f>AVERAGE(Tabel1[[#This Row],[afnames in 2019]:[afnames in 2021]])*(1-0.2)</f>
        <v>162.4</v>
      </c>
      <c r="I174" s="13">
        <f>AVERAGE(Tabel1[[#This Row],[afnames in 2019]],Tabel1[[#This Row],[afnames in 2021]])*(1-0.2)</f>
        <v>162.4</v>
      </c>
    </row>
    <row r="175" spans="1:9">
      <c r="A175">
        <v>19</v>
      </c>
      <c r="B175" t="s">
        <v>404</v>
      </c>
      <c r="C175" t="s">
        <v>55</v>
      </c>
      <c r="D175" t="s">
        <v>405</v>
      </c>
      <c r="G175">
        <v>226</v>
      </c>
      <c r="H175" s="13">
        <f>AVERAGE(Tabel1[[#This Row],[afnames in 2019]:[afnames in 2021]])*(1-0.2)</f>
        <v>180.8</v>
      </c>
      <c r="I175" s="13">
        <f>AVERAGE(Tabel1[[#This Row],[afnames in 2019]],Tabel1[[#This Row],[afnames in 2021]])*(1-0.2)</f>
        <v>180.8</v>
      </c>
    </row>
    <row r="176" spans="1:9">
      <c r="A176">
        <v>20</v>
      </c>
      <c r="B176" t="s">
        <v>406</v>
      </c>
      <c r="C176" t="s">
        <v>55</v>
      </c>
      <c r="D176" t="s">
        <v>407</v>
      </c>
      <c r="E176">
        <v>702</v>
      </c>
      <c r="F176">
        <v>226</v>
      </c>
      <c r="G176">
        <v>306</v>
      </c>
      <c r="H176" s="13">
        <f>AVERAGE(Tabel1[[#This Row],[afnames in 2019]:[afnames in 2021]])*(1-0.2)</f>
        <v>329.06666666666666</v>
      </c>
      <c r="I176" s="13">
        <f>AVERAGE(Tabel1[[#This Row],[afnames in 2019]],Tabel1[[#This Row],[afnames in 2021]])*(1-0.2)</f>
        <v>403.20000000000005</v>
      </c>
    </row>
    <row r="177" spans="1:9">
      <c r="A177">
        <v>21</v>
      </c>
      <c r="B177" t="s">
        <v>408</v>
      </c>
      <c r="C177" t="s">
        <v>55</v>
      </c>
      <c r="D177" t="s">
        <v>409</v>
      </c>
      <c r="E177">
        <v>318</v>
      </c>
      <c r="F177">
        <v>124</v>
      </c>
      <c r="G177">
        <v>229</v>
      </c>
      <c r="H177" s="13">
        <f>AVERAGE(Tabel1[[#This Row],[afnames in 2019]:[afnames in 2021]])*(1-0.2)</f>
        <v>178.93333333333334</v>
      </c>
      <c r="I177" s="13">
        <f>AVERAGE(Tabel1[[#This Row],[afnames in 2019]],Tabel1[[#This Row],[afnames in 2021]])*(1-0.2)</f>
        <v>218.8</v>
      </c>
    </row>
    <row r="178" spans="1:9">
      <c r="A178">
        <v>22</v>
      </c>
      <c r="B178" t="s">
        <v>410</v>
      </c>
      <c r="C178" t="s">
        <v>411</v>
      </c>
      <c r="D178" t="s">
        <v>412</v>
      </c>
      <c r="E178">
        <v>309</v>
      </c>
      <c r="F178">
        <v>155</v>
      </c>
      <c r="G178">
        <v>37</v>
      </c>
      <c r="H178" s="13">
        <f>AVERAGE(Tabel1[[#This Row],[afnames in 2019]:[afnames in 2021]])*(1-0.2)</f>
        <v>133.6</v>
      </c>
      <c r="I178" s="13">
        <f>AVERAGE(Tabel1[[#This Row],[afnames in 2019]],Tabel1[[#This Row],[afnames in 2021]])*(1-0.2)</f>
        <v>138.4</v>
      </c>
    </row>
    <row r="179" spans="1:9">
      <c r="A179">
        <v>23</v>
      </c>
      <c r="B179" t="s">
        <v>413</v>
      </c>
      <c r="C179" t="s">
        <v>411</v>
      </c>
      <c r="D179" t="s">
        <v>414</v>
      </c>
      <c r="E179">
        <v>163</v>
      </c>
      <c r="F179">
        <v>71</v>
      </c>
      <c r="G179">
        <v>54</v>
      </c>
      <c r="H179" s="13">
        <f>AVERAGE(Tabel1[[#This Row],[afnames in 2019]:[afnames in 2021]])*(1-0.2)</f>
        <v>76.800000000000011</v>
      </c>
      <c r="I179" s="13">
        <f>AVERAGE(Tabel1[[#This Row],[afnames in 2019]],Tabel1[[#This Row],[afnames in 2021]])*(1-0.2)</f>
        <v>86.800000000000011</v>
      </c>
    </row>
    <row r="180" spans="1:9">
      <c r="A180">
        <v>24</v>
      </c>
      <c r="B180" t="s">
        <v>415</v>
      </c>
      <c r="C180" t="s">
        <v>416</v>
      </c>
      <c r="D180" t="s">
        <v>417</v>
      </c>
      <c r="G180">
        <v>2</v>
      </c>
      <c r="H180" s="13">
        <f>AVERAGE(Tabel1[[#This Row],[afnames in 2019]:[afnames in 2021]])*(1-0.2)</f>
        <v>1.6</v>
      </c>
      <c r="I180" s="13">
        <f>AVERAGE(Tabel1[[#This Row],[afnames in 2019]],Tabel1[[#This Row],[afnames in 2021]])*(1-0.2)</f>
        <v>1.6</v>
      </c>
    </row>
    <row r="181" spans="1:9">
      <c r="A181">
        <v>24</v>
      </c>
      <c r="B181" t="s">
        <v>418</v>
      </c>
      <c r="C181" t="s">
        <v>416</v>
      </c>
      <c r="D181" t="s">
        <v>419</v>
      </c>
      <c r="G181">
        <v>2</v>
      </c>
      <c r="H181" s="13">
        <f>AVERAGE(Tabel1[[#This Row],[afnames in 2019]:[afnames in 2021]])*(1-0.2)</f>
        <v>1.6</v>
      </c>
      <c r="I181" s="13">
        <f>AVERAGE(Tabel1[[#This Row],[afnames in 2019]],Tabel1[[#This Row],[afnames in 2021]])*(1-0.2)</f>
        <v>1.6</v>
      </c>
    </row>
    <row r="182" spans="1:9">
      <c r="A182">
        <v>24</v>
      </c>
      <c r="B182" t="s">
        <v>420</v>
      </c>
      <c r="C182" t="s">
        <v>416</v>
      </c>
      <c r="D182" t="s">
        <v>421</v>
      </c>
      <c r="G182">
        <v>1</v>
      </c>
      <c r="H182" s="13">
        <f>AVERAGE(Tabel1[[#This Row],[afnames in 2019]:[afnames in 2021]])*(1-0.2)</f>
        <v>0.8</v>
      </c>
      <c r="I182" s="13">
        <f>AVERAGE(Tabel1[[#This Row],[afnames in 2019]],Tabel1[[#This Row],[afnames in 2021]])*(1-0.2)</f>
        <v>0.8</v>
      </c>
    </row>
    <row r="183" spans="1:9">
      <c r="A183">
        <v>24</v>
      </c>
      <c r="B183" t="s">
        <v>422</v>
      </c>
      <c r="C183" t="s">
        <v>416</v>
      </c>
      <c r="D183" t="s">
        <v>423</v>
      </c>
      <c r="G183">
        <v>1</v>
      </c>
      <c r="H183" s="13">
        <f>AVERAGE(Tabel1[[#This Row],[afnames in 2019]:[afnames in 2021]])*(1-0.2)</f>
        <v>0.8</v>
      </c>
      <c r="I183" s="13">
        <f>AVERAGE(Tabel1[[#This Row],[afnames in 2019]],Tabel1[[#This Row],[afnames in 2021]])*(1-0.2)</f>
        <v>0.8</v>
      </c>
    </row>
    <row r="184" spans="1:9">
      <c r="A184">
        <v>24</v>
      </c>
      <c r="B184" t="s">
        <v>424</v>
      </c>
      <c r="C184" t="s">
        <v>416</v>
      </c>
      <c r="D184" t="s">
        <v>425</v>
      </c>
      <c r="G184">
        <v>1</v>
      </c>
      <c r="H184" s="13">
        <f>AVERAGE(Tabel1[[#This Row],[afnames in 2019]:[afnames in 2021]])*(1-0.2)</f>
        <v>0.8</v>
      </c>
      <c r="I184" s="13">
        <f>AVERAGE(Tabel1[[#This Row],[afnames in 2019]],Tabel1[[#This Row],[afnames in 2021]])*(1-0.2)</f>
        <v>0.8</v>
      </c>
    </row>
    <row r="185" spans="1:9">
      <c r="A185">
        <v>24</v>
      </c>
      <c r="B185" t="s">
        <v>426</v>
      </c>
      <c r="C185" t="s">
        <v>416</v>
      </c>
      <c r="D185" t="s">
        <v>427</v>
      </c>
      <c r="G185">
        <v>1</v>
      </c>
      <c r="H185" s="13">
        <f>AVERAGE(Tabel1[[#This Row],[afnames in 2019]:[afnames in 2021]])*(1-0.2)</f>
        <v>0.8</v>
      </c>
      <c r="I185" s="13">
        <f>AVERAGE(Tabel1[[#This Row],[afnames in 2019]],Tabel1[[#This Row],[afnames in 2021]])*(1-0.2)</f>
        <v>0.8</v>
      </c>
    </row>
    <row r="186" spans="1:9">
      <c r="A186">
        <v>24</v>
      </c>
      <c r="B186" t="s">
        <v>428</v>
      </c>
      <c r="C186" t="s">
        <v>416</v>
      </c>
      <c r="D186" t="s">
        <v>429</v>
      </c>
      <c r="G186">
        <v>1</v>
      </c>
      <c r="H186" s="13">
        <f>AVERAGE(Tabel1[[#This Row],[afnames in 2019]:[afnames in 2021]])*(1-0.2)</f>
        <v>0.8</v>
      </c>
      <c r="I186" s="13">
        <f>AVERAGE(Tabel1[[#This Row],[afnames in 2019]],Tabel1[[#This Row],[afnames in 2021]])*(1-0.2)</f>
        <v>0.8</v>
      </c>
    </row>
    <row r="187" spans="1:9">
      <c r="A187">
        <v>24</v>
      </c>
      <c r="B187" t="s">
        <v>430</v>
      </c>
      <c r="C187" t="s">
        <v>416</v>
      </c>
      <c r="D187" t="s">
        <v>431</v>
      </c>
      <c r="G187">
        <v>1</v>
      </c>
      <c r="H187" s="13">
        <f>AVERAGE(Tabel1[[#This Row],[afnames in 2019]:[afnames in 2021]])*(1-0.2)</f>
        <v>0.8</v>
      </c>
      <c r="I187" s="13">
        <f>AVERAGE(Tabel1[[#This Row],[afnames in 2019]],Tabel1[[#This Row],[afnames in 2021]])*(1-0.2)</f>
        <v>0.8</v>
      </c>
    </row>
    <row r="188" spans="1:9">
      <c r="A188">
        <v>24</v>
      </c>
      <c r="B188" t="s">
        <v>432</v>
      </c>
      <c r="C188" t="s">
        <v>416</v>
      </c>
      <c r="D188" t="s">
        <v>433</v>
      </c>
      <c r="G188">
        <v>1</v>
      </c>
      <c r="H188" s="13">
        <f>AVERAGE(Tabel1[[#This Row],[afnames in 2019]:[afnames in 2021]])*(1-0.2)</f>
        <v>0.8</v>
      </c>
      <c r="I188" s="13">
        <f>AVERAGE(Tabel1[[#This Row],[afnames in 2019]],Tabel1[[#This Row],[afnames in 2021]])*(1-0.2)</f>
        <v>0.8</v>
      </c>
    </row>
    <row r="189" spans="1:9">
      <c r="A189">
        <v>24</v>
      </c>
      <c r="B189" t="s">
        <v>434</v>
      </c>
      <c r="C189" t="s">
        <v>416</v>
      </c>
      <c r="D189" t="s">
        <v>435</v>
      </c>
      <c r="G189">
        <v>1</v>
      </c>
      <c r="H189" s="13">
        <f>AVERAGE(Tabel1[[#This Row],[afnames in 2019]:[afnames in 2021]])*(1-0.2)</f>
        <v>0.8</v>
      </c>
      <c r="I189" s="13">
        <f>AVERAGE(Tabel1[[#This Row],[afnames in 2019]],Tabel1[[#This Row],[afnames in 2021]])*(1-0.2)</f>
        <v>0.8</v>
      </c>
    </row>
    <row r="190" spans="1:9">
      <c r="A190">
        <v>24</v>
      </c>
      <c r="B190" t="s">
        <v>436</v>
      </c>
      <c r="C190" t="s">
        <v>416</v>
      </c>
      <c r="D190" t="s">
        <v>437</v>
      </c>
      <c r="G190">
        <v>1</v>
      </c>
      <c r="H190" s="13">
        <f>AVERAGE(Tabel1[[#This Row],[afnames in 2019]:[afnames in 2021]])*(1-0.2)</f>
        <v>0.8</v>
      </c>
      <c r="I190" s="13">
        <f>AVERAGE(Tabel1[[#This Row],[afnames in 2019]],Tabel1[[#This Row],[afnames in 2021]])*(1-0.2)</f>
        <v>0.8</v>
      </c>
    </row>
    <row r="191" spans="1:9">
      <c r="A191">
        <v>24</v>
      </c>
      <c r="B191" t="s">
        <v>438</v>
      </c>
      <c r="C191" t="s">
        <v>416</v>
      </c>
      <c r="D191" t="s">
        <v>439</v>
      </c>
      <c r="G191">
        <v>1</v>
      </c>
      <c r="H191" s="13">
        <f>AVERAGE(Tabel1[[#This Row],[afnames in 2019]:[afnames in 2021]])*(1-0.2)</f>
        <v>0.8</v>
      </c>
      <c r="I191" s="13">
        <f>AVERAGE(Tabel1[[#This Row],[afnames in 2019]],Tabel1[[#This Row],[afnames in 2021]])*(1-0.2)</f>
        <v>0.8</v>
      </c>
    </row>
    <row r="192" spans="1:9">
      <c r="A192">
        <v>24</v>
      </c>
      <c r="B192" t="s">
        <v>440</v>
      </c>
      <c r="C192" t="s">
        <v>416</v>
      </c>
      <c r="D192" t="s">
        <v>441</v>
      </c>
      <c r="G192">
        <v>1</v>
      </c>
      <c r="H192" s="13">
        <f>AVERAGE(Tabel1[[#This Row],[afnames in 2019]:[afnames in 2021]])*(1-0.2)</f>
        <v>0.8</v>
      </c>
      <c r="I192" s="13">
        <f>AVERAGE(Tabel1[[#This Row],[afnames in 2019]],Tabel1[[#This Row],[afnames in 2021]])*(1-0.2)</f>
        <v>0.8</v>
      </c>
    </row>
    <row r="193" spans="1:9">
      <c r="A193">
        <v>24</v>
      </c>
      <c r="B193" t="s">
        <v>442</v>
      </c>
      <c r="C193" t="s">
        <v>416</v>
      </c>
      <c r="D193" t="s">
        <v>443</v>
      </c>
      <c r="G193">
        <v>1</v>
      </c>
      <c r="H193" s="13">
        <f>AVERAGE(Tabel1[[#This Row],[afnames in 2019]:[afnames in 2021]])*(1-0.2)</f>
        <v>0.8</v>
      </c>
      <c r="I193" s="13">
        <f>AVERAGE(Tabel1[[#This Row],[afnames in 2019]],Tabel1[[#This Row],[afnames in 2021]])*(1-0.2)</f>
        <v>0.8</v>
      </c>
    </row>
    <row r="194" spans="1:9">
      <c r="A194">
        <v>24</v>
      </c>
      <c r="B194" t="s">
        <v>444</v>
      </c>
      <c r="C194" t="s">
        <v>416</v>
      </c>
      <c r="D194" t="s">
        <v>445</v>
      </c>
      <c r="G194">
        <v>2</v>
      </c>
      <c r="H194" s="13">
        <f>AVERAGE(Tabel1[[#This Row],[afnames in 2019]:[afnames in 2021]])*(1-0.2)</f>
        <v>1.6</v>
      </c>
      <c r="I194" s="13">
        <f>AVERAGE(Tabel1[[#This Row],[afnames in 2019]],Tabel1[[#This Row],[afnames in 2021]])*(1-0.2)</f>
        <v>1.6</v>
      </c>
    </row>
    <row r="195" spans="1:9">
      <c r="A195">
        <v>24</v>
      </c>
      <c r="B195" t="s">
        <v>446</v>
      </c>
      <c r="C195" t="s">
        <v>416</v>
      </c>
      <c r="D195" t="s">
        <v>447</v>
      </c>
      <c r="G195">
        <v>1</v>
      </c>
      <c r="H195" s="13">
        <f>AVERAGE(Tabel1[[#This Row],[afnames in 2019]:[afnames in 2021]])*(1-0.2)</f>
        <v>0.8</v>
      </c>
      <c r="I195" s="13">
        <f>AVERAGE(Tabel1[[#This Row],[afnames in 2019]],Tabel1[[#This Row],[afnames in 2021]])*(1-0.2)</f>
        <v>0.8</v>
      </c>
    </row>
    <row r="196" spans="1:9">
      <c r="A196">
        <v>24</v>
      </c>
      <c r="B196" t="s">
        <v>448</v>
      </c>
      <c r="C196" t="s">
        <v>416</v>
      </c>
      <c r="D196" t="s">
        <v>449</v>
      </c>
      <c r="G196">
        <v>1</v>
      </c>
      <c r="H196" s="13">
        <f>AVERAGE(Tabel1[[#This Row],[afnames in 2019]:[afnames in 2021]])*(1-0.2)</f>
        <v>0.8</v>
      </c>
      <c r="I196" s="13">
        <f>AVERAGE(Tabel1[[#This Row],[afnames in 2019]],Tabel1[[#This Row],[afnames in 2021]])*(1-0.2)</f>
        <v>0.8</v>
      </c>
    </row>
    <row r="197" spans="1:9">
      <c r="A197">
        <v>25</v>
      </c>
      <c r="B197" t="s">
        <v>450</v>
      </c>
      <c r="C197" t="s">
        <v>451</v>
      </c>
      <c r="D197" t="s">
        <v>452</v>
      </c>
      <c r="E197">
        <v>436</v>
      </c>
      <c r="F197">
        <v>126</v>
      </c>
      <c r="G197">
        <v>66</v>
      </c>
      <c r="H197" s="13">
        <f>AVERAGE(Tabel1[[#This Row],[afnames in 2019]:[afnames in 2021]])*(1-0.2)</f>
        <v>167.4666666666667</v>
      </c>
      <c r="I197" s="13">
        <f>AVERAGE(Tabel1[[#This Row],[afnames in 2019]],Tabel1[[#This Row],[afnames in 2021]])*(1-0.2)</f>
        <v>200.8</v>
      </c>
    </row>
    <row r="198" spans="1:9">
      <c r="A198">
        <v>26</v>
      </c>
      <c r="B198" t="s">
        <v>453</v>
      </c>
      <c r="C198" t="s">
        <v>451</v>
      </c>
      <c r="D198" t="s">
        <v>454</v>
      </c>
      <c r="E198">
        <v>78</v>
      </c>
      <c r="F198">
        <v>15</v>
      </c>
      <c r="G198">
        <v>24</v>
      </c>
      <c r="H198" s="13">
        <f>AVERAGE(Tabel1[[#This Row],[afnames in 2019]:[afnames in 2021]])*(1-0.2)</f>
        <v>31.200000000000003</v>
      </c>
      <c r="I198" s="13">
        <f>AVERAGE(Tabel1[[#This Row],[afnames in 2019]],Tabel1[[#This Row],[afnames in 2021]])*(1-0.2)</f>
        <v>40.800000000000004</v>
      </c>
    </row>
    <row r="199" spans="1:9">
      <c r="A199">
        <v>27</v>
      </c>
      <c r="B199" t="s">
        <v>455</v>
      </c>
      <c r="C199" t="s">
        <v>456</v>
      </c>
      <c r="D199" t="s">
        <v>457</v>
      </c>
      <c r="E199">
        <v>965</v>
      </c>
      <c r="F199">
        <v>754</v>
      </c>
      <c r="G199">
        <v>183</v>
      </c>
      <c r="H199" s="13">
        <f>AVERAGE(Tabel1[[#This Row],[afnames in 2019]:[afnames in 2021]])*(1-0.2)</f>
        <v>507.20000000000005</v>
      </c>
      <c r="I199" s="13">
        <f>AVERAGE(Tabel1[[#This Row],[afnames in 2019]],Tabel1[[#This Row],[afnames in 2021]])*(1-0.2)</f>
        <v>459.20000000000005</v>
      </c>
    </row>
    <row r="200" spans="1:9">
      <c r="A200">
        <v>28</v>
      </c>
      <c r="B200" t="s">
        <v>458</v>
      </c>
      <c r="C200" t="s">
        <v>456</v>
      </c>
      <c r="D200" t="s">
        <v>459</v>
      </c>
      <c r="E200">
        <v>505</v>
      </c>
      <c r="F200">
        <v>25</v>
      </c>
      <c r="G200">
        <v>69</v>
      </c>
      <c r="H200" s="13">
        <f>AVERAGE(Tabel1[[#This Row],[afnames in 2019]:[afnames in 2021]])*(1-0.2)</f>
        <v>159.73333333333335</v>
      </c>
      <c r="I200" s="13">
        <f>AVERAGE(Tabel1[[#This Row],[afnames in 2019]],Tabel1[[#This Row],[afnames in 2021]])*(1-0.2)</f>
        <v>229.60000000000002</v>
      </c>
    </row>
    <row r="201" spans="1:9">
      <c r="A201">
        <v>29</v>
      </c>
      <c r="B201" t="s">
        <v>460</v>
      </c>
      <c r="C201" t="s">
        <v>456</v>
      </c>
      <c r="D201" t="s">
        <v>461</v>
      </c>
      <c r="E201">
        <v>50</v>
      </c>
      <c r="F201">
        <v>25</v>
      </c>
      <c r="G201">
        <v>147</v>
      </c>
      <c r="H201" s="13">
        <f>AVERAGE(Tabel1[[#This Row],[afnames in 2019]:[afnames in 2021]])*(1-0.2)</f>
        <v>59.2</v>
      </c>
      <c r="I201" s="13">
        <f>AVERAGE(Tabel1[[#This Row],[afnames in 2019]],Tabel1[[#This Row],[afnames in 2021]])*(1-0.2)</f>
        <v>78.800000000000011</v>
      </c>
    </row>
    <row r="202" spans="1:9">
      <c r="A202">
        <v>30</v>
      </c>
      <c r="B202" t="s">
        <v>462</v>
      </c>
      <c r="C202" t="s">
        <v>463</v>
      </c>
      <c r="D202" t="s">
        <v>464</v>
      </c>
      <c r="G202">
        <v>154</v>
      </c>
      <c r="H202" s="13">
        <f>AVERAGE(Tabel1[[#This Row],[afnames in 2019]:[afnames in 2021]])*(1-0.2)</f>
        <v>123.2</v>
      </c>
      <c r="I202" s="13">
        <f>AVERAGE(Tabel1[[#This Row],[afnames in 2019]],Tabel1[[#This Row],[afnames in 2021]])*(1-0.2)</f>
        <v>123.2</v>
      </c>
    </row>
    <row r="203" spans="1:9">
      <c r="A203">
        <v>30</v>
      </c>
      <c r="B203" t="s">
        <v>465</v>
      </c>
      <c r="C203" t="s">
        <v>463</v>
      </c>
      <c r="D203" t="s">
        <v>466</v>
      </c>
      <c r="G203">
        <v>0</v>
      </c>
      <c r="H203" s="13">
        <f>AVERAGE(Tabel1[[#This Row],[afnames in 2019]:[afnames in 2021]])*(1-0.2)</f>
        <v>0</v>
      </c>
      <c r="I203" s="13">
        <f>AVERAGE(Tabel1[[#This Row],[afnames in 2019]],Tabel1[[#This Row],[afnames in 2021]])*(1-0.2)</f>
        <v>0</v>
      </c>
    </row>
    <row r="204" spans="1:9">
      <c r="A204">
        <v>31</v>
      </c>
      <c r="B204" t="s">
        <v>467</v>
      </c>
      <c r="C204" t="s">
        <v>274</v>
      </c>
      <c r="D204" t="s">
        <v>468</v>
      </c>
      <c r="F204">
        <v>122</v>
      </c>
      <c r="G204">
        <v>89</v>
      </c>
      <c r="H204" s="13">
        <f>AVERAGE(Tabel1[[#This Row],[afnames in 2019]:[afnames in 2021]])*(1-0.2)</f>
        <v>84.4</v>
      </c>
      <c r="I204" s="13">
        <f>AVERAGE(Tabel1[[#This Row],[afnames in 2019]],Tabel1[[#This Row],[afnames in 2021]])*(1-0.2)</f>
        <v>71.2</v>
      </c>
    </row>
    <row r="205" spans="1:9" hidden="1">
      <c r="A205" t="s">
        <v>469</v>
      </c>
      <c r="B205" t="s">
        <v>470</v>
      </c>
      <c r="C205" t="s">
        <v>52</v>
      </c>
      <c r="D205" t="s">
        <v>471</v>
      </c>
      <c r="E205">
        <v>4015</v>
      </c>
      <c r="F205">
        <v>2479</v>
      </c>
      <c r="G205">
        <v>3131</v>
      </c>
      <c r="H205" s="13">
        <f>AVERAGE(Tabel1[[#This Row],[afnames in 2019]:[afnames in 2021]])*(1-0.2)</f>
        <v>2566.666666666667</v>
      </c>
      <c r="I205" s="13">
        <f>AVERAGE(Tabel1[[#This Row],[afnames in 2019]],Tabel1[[#This Row],[afnames in 2021]])*(1-0.2)</f>
        <v>2858.4</v>
      </c>
    </row>
    <row r="206" spans="1:9" hidden="1">
      <c r="A206" t="s">
        <v>469</v>
      </c>
      <c r="B206" t="s">
        <v>472</v>
      </c>
      <c r="C206" t="s">
        <v>52</v>
      </c>
      <c r="D206" t="s">
        <v>473</v>
      </c>
      <c r="E206">
        <v>4297</v>
      </c>
      <c r="F206">
        <v>2528</v>
      </c>
      <c r="G206">
        <v>3192</v>
      </c>
      <c r="H206" s="13">
        <f>AVERAGE(Tabel1[[#This Row],[afnames in 2019]:[afnames in 2021]])*(1-0.2)</f>
        <v>2671.2000000000003</v>
      </c>
      <c r="I206" s="13">
        <f>AVERAGE(Tabel1[[#This Row],[afnames in 2019]],Tabel1[[#This Row],[afnames in 2021]])*(1-0.2)</f>
        <v>2995.6000000000004</v>
      </c>
    </row>
    <row r="207" spans="1:9">
      <c r="A207" t="s">
        <v>474</v>
      </c>
      <c r="B207" t="s">
        <v>475</v>
      </c>
      <c r="C207" t="s">
        <v>476</v>
      </c>
      <c r="D207" t="s">
        <v>477</v>
      </c>
      <c r="G207">
        <v>0</v>
      </c>
      <c r="H207" s="13">
        <f>AVERAGE(Tabel1[[#This Row],[afnames in 2019]:[afnames in 2021]])*(1-0.2)</f>
        <v>0</v>
      </c>
      <c r="I207" s="13">
        <f>AVERAGE(Tabel1[[#This Row],[afnames in 2019]],Tabel1[[#This Row],[afnames in 2021]])*(1-0.2)</f>
        <v>0</v>
      </c>
    </row>
    <row r="208" spans="1:9">
      <c r="A208" t="s">
        <v>474</v>
      </c>
      <c r="B208" t="s">
        <v>478</v>
      </c>
      <c r="C208" t="s">
        <v>476</v>
      </c>
      <c r="D208" t="s">
        <v>479</v>
      </c>
      <c r="G208">
        <v>0</v>
      </c>
      <c r="H208" s="13">
        <f>AVERAGE(Tabel1[[#This Row],[afnames in 2019]:[afnames in 2021]])*(1-0.2)</f>
        <v>0</v>
      </c>
      <c r="I208" s="13">
        <f>AVERAGE(Tabel1[[#This Row],[afnames in 2019]],Tabel1[[#This Row],[afnames in 2021]])*(1-0.2)</f>
        <v>0</v>
      </c>
    </row>
    <row r="209" spans="1:9">
      <c r="A209" t="s">
        <v>474</v>
      </c>
      <c r="B209" t="s">
        <v>480</v>
      </c>
      <c r="C209" t="s">
        <v>476</v>
      </c>
      <c r="D209" t="s">
        <v>481</v>
      </c>
      <c r="G209">
        <v>0</v>
      </c>
      <c r="H209" s="13">
        <f>AVERAGE(Tabel1[[#This Row],[afnames in 2019]:[afnames in 2021]])*(1-0.2)</f>
        <v>0</v>
      </c>
      <c r="I209" s="13">
        <f>AVERAGE(Tabel1[[#This Row],[afnames in 2019]],Tabel1[[#This Row],[afnames in 2021]])*(1-0.2)</f>
        <v>0</v>
      </c>
    </row>
    <row r="210" spans="1:9">
      <c r="A210" t="s">
        <v>474</v>
      </c>
      <c r="B210" t="s">
        <v>482</v>
      </c>
      <c r="C210" t="s">
        <v>476</v>
      </c>
      <c r="D210" t="s">
        <v>483</v>
      </c>
      <c r="G210">
        <v>0</v>
      </c>
      <c r="H210" s="13">
        <f>AVERAGE(Tabel1[[#This Row],[afnames in 2019]:[afnames in 2021]])*(1-0.2)</f>
        <v>0</v>
      </c>
      <c r="I210" s="13">
        <f>AVERAGE(Tabel1[[#This Row],[afnames in 2019]],Tabel1[[#This Row],[afnames in 2021]])*(1-0.2)</f>
        <v>0</v>
      </c>
    </row>
  </sheetData>
  <sheetProtection sheet="1" objects="1" scenarios="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2DCC-FA3A-4211-A9A9-B2CB966EB9C9}">
  <dimension ref="A1:H92"/>
  <sheetViews>
    <sheetView workbookViewId="0">
      <selection sqref="A1:XFD1048576"/>
    </sheetView>
  </sheetViews>
  <sheetFormatPr defaultRowHeight="13.8"/>
  <cols>
    <col min="1" max="1" width="5.8984375" style="14" customWidth="1"/>
    <col min="2" max="2" width="17.3984375" style="14" customWidth="1"/>
    <col min="3" max="3" width="67.8984375" style="15" customWidth="1"/>
    <col min="4" max="4" width="19.19921875" style="15" customWidth="1"/>
    <col min="5" max="5" width="36.09765625" style="15" customWidth="1"/>
    <col min="6" max="6" width="10.5" style="15" customWidth="1"/>
    <col min="7" max="7" width="13.59765625" style="15" customWidth="1"/>
    <col min="8" max="8" width="17.3984375" style="14" customWidth="1"/>
  </cols>
  <sheetData>
    <row r="1" spans="1:8" ht="39.6">
      <c r="A1" s="16" t="s">
        <v>484</v>
      </c>
      <c r="B1" s="16" t="s">
        <v>485</v>
      </c>
      <c r="C1" s="17" t="s">
        <v>37</v>
      </c>
      <c r="D1" s="18" t="s">
        <v>486</v>
      </c>
      <c r="E1" s="17" t="s">
        <v>487</v>
      </c>
      <c r="F1" s="17" t="s">
        <v>488</v>
      </c>
      <c r="G1" s="17" t="s">
        <v>489</v>
      </c>
      <c r="H1" s="16" t="s">
        <v>490</v>
      </c>
    </row>
    <row r="2" spans="1:8">
      <c r="A2" s="19" t="s">
        <v>491</v>
      </c>
      <c r="B2" s="19" t="s">
        <v>45</v>
      </c>
      <c r="C2" s="20" t="s">
        <v>492</v>
      </c>
      <c r="D2" s="20" t="s">
        <v>493</v>
      </c>
      <c r="E2" s="20" t="s">
        <v>494</v>
      </c>
      <c r="F2" s="20" t="s">
        <v>495</v>
      </c>
      <c r="G2" s="20"/>
      <c r="H2" s="20" t="s">
        <v>496</v>
      </c>
    </row>
    <row r="3" spans="1:8">
      <c r="A3" s="19" t="s">
        <v>497</v>
      </c>
      <c r="B3" s="19" t="s">
        <v>45</v>
      </c>
      <c r="C3" s="20" t="s">
        <v>498</v>
      </c>
      <c r="D3" s="20" t="s">
        <v>499</v>
      </c>
      <c r="E3" s="20" t="s">
        <v>500</v>
      </c>
      <c r="F3" s="20" t="s">
        <v>501</v>
      </c>
      <c r="G3" s="20"/>
      <c r="H3" s="20" t="s">
        <v>502</v>
      </c>
    </row>
    <row r="4" spans="1:8">
      <c r="A4" s="19" t="s">
        <v>503</v>
      </c>
      <c r="B4" s="19" t="s">
        <v>45</v>
      </c>
      <c r="C4" s="20" t="s">
        <v>504</v>
      </c>
      <c r="D4" s="20" t="s">
        <v>505</v>
      </c>
      <c r="E4" s="20" t="s">
        <v>500</v>
      </c>
      <c r="F4" s="20" t="s">
        <v>501</v>
      </c>
      <c r="G4" s="20"/>
      <c r="H4" s="20" t="s">
        <v>506</v>
      </c>
    </row>
    <row r="5" spans="1:8">
      <c r="A5" s="19" t="s">
        <v>507</v>
      </c>
      <c r="B5" s="19" t="s">
        <v>45</v>
      </c>
      <c r="C5" s="20" t="s">
        <v>508</v>
      </c>
      <c r="D5" s="20" t="s">
        <v>509</v>
      </c>
      <c r="E5" s="20" t="s">
        <v>500</v>
      </c>
      <c r="F5" s="20" t="s">
        <v>501</v>
      </c>
      <c r="G5" s="20"/>
      <c r="H5" s="20"/>
    </row>
    <row r="6" spans="1:8">
      <c r="A6" s="19" t="s">
        <v>510</v>
      </c>
      <c r="B6" s="19" t="s">
        <v>45</v>
      </c>
      <c r="C6" s="20" t="s">
        <v>511</v>
      </c>
      <c r="D6" s="20" t="s">
        <v>512</v>
      </c>
      <c r="E6" s="20" t="s">
        <v>513</v>
      </c>
      <c r="F6" s="20" t="s">
        <v>514</v>
      </c>
      <c r="G6" s="20"/>
      <c r="H6" s="20"/>
    </row>
    <row r="7" spans="1:8">
      <c r="A7" s="19" t="s">
        <v>515</v>
      </c>
      <c r="B7" s="19" t="s">
        <v>45</v>
      </c>
      <c r="C7" s="20" t="s">
        <v>516</v>
      </c>
      <c r="D7" s="21" t="s">
        <v>517</v>
      </c>
      <c r="E7" s="21" t="s">
        <v>517</v>
      </c>
      <c r="F7" s="21" t="s">
        <v>517</v>
      </c>
      <c r="G7" s="21"/>
      <c r="H7" s="20" t="s">
        <v>518</v>
      </c>
    </row>
    <row r="8" spans="1:8">
      <c r="A8" s="19" t="s">
        <v>519</v>
      </c>
      <c r="B8" s="19" t="s">
        <v>45</v>
      </c>
      <c r="C8" s="20" t="s">
        <v>520</v>
      </c>
      <c r="D8" s="20" t="s">
        <v>521</v>
      </c>
      <c r="E8" s="20" t="s">
        <v>522</v>
      </c>
      <c r="F8" s="20" t="s">
        <v>523</v>
      </c>
      <c r="G8" s="20"/>
      <c r="H8" s="20" t="s">
        <v>524</v>
      </c>
    </row>
    <row r="9" spans="1:8">
      <c r="A9" s="19" t="s">
        <v>525</v>
      </c>
      <c r="B9" s="19" t="s">
        <v>45</v>
      </c>
      <c r="C9" s="20" t="s">
        <v>526</v>
      </c>
      <c r="D9" s="20" t="s">
        <v>527</v>
      </c>
      <c r="E9" s="20" t="s">
        <v>500</v>
      </c>
      <c r="F9" s="20" t="s">
        <v>501</v>
      </c>
      <c r="G9" s="20"/>
      <c r="H9" s="20" t="s">
        <v>502</v>
      </c>
    </row>
    <row r="10" spans="1:8">
      <c r="A10" s="19" t="s">
        <v>528</v>
      </c>
      <c r="B10" s="19" t="s">
        <v>45</v>
      </c>
      <c r="C10" s="20" t="s">
        <v>529</v>
      </c>
      <c r="D10" s="20" t="s">
        <v>505</v>
      </c>
      <c r="E10" s="20" t="s">
        <v>500</v>
      </c>
      <c r="F10" s="20" t="s">
        <v>501</v>
      </c>
      <c r="G10" s="20"/>
      <c r="H10" s="20" t="s">
        <v>506</v>
      </c>
    </row>
    <row r="11" spans="1:8">
      <c r="A11" s="19" t="s">
        <v>530</v>
      </c>
      <c r="B11" s="19" t="s">
        <v>45</v>
      </c>
      <c r="C11" s="20" t="s">
        <v>531</v>
      </c>
      <c r="D11" s="20" t="s">
        <v>509</v>
      </c>
      <c r="E11" s="20" t="s">
        <v>500</v>
      </c>
      <c r="F11" s="20" t="s">
        <v>501</v>
      </c>
      <c r="G11" s="20"/>
      <c r="H11" s="20" t="s">
        <v>506</v>
      </c>
    </row>
    <row r="12" spans="1:8">
      <c r="A12" s="19" t="s">
        <v>532</v>
      </c>
      <c r="B12" s="19" t="s">
        <v>45</v>
      </c>
      <c r="C12" s="20" t="s">
        <v>533</v>
      </c>
      <c r="D12" s="20" t="s">
        <v>512</v>
      </c>
      <c r="E12" s="20" t="s">
        <v>513</v>
      </c>
      <c r="F12" s="20" t="s">
        <v>514</v>
      </c>
      <c r="G12" s="20"/>
      <c r="H12" s="20"/>
    </row>
    <row r="13" spans="1:8">
      <c r="A13" s="19" t="s">
        <v>534</v>
      </c>
      <c r="B13" s="19" t="s">
        <v>45</v>
      </c>
      <c r="C13" s="20" t="s">
        <v>535</v>
      </c>
      <c r="D13" s="21" t="s">
        <v>517</v>
      </c>
      <c r="E13" s="21" t="s">
        <v>517</v>
      </c>
      <c r="F13" s="21" t="s">
        <v>517</v>
      </c>
      <c r="G13" s="21"/>
      <c r="H13" s="20" t="s">
        <v>518</v>
      </c>
    </row>
    <row r="14" spans="1:8">
      <c r="A14" s="19" t="s">
        <v>536</v>
      </c>
      <c r="B14" s="19" t="s">
        <v>45</v>
      </c>
      <c r="C14" s="20" t="s">
        <v>537</v>
      </c>
      <c r="D14" s="20" t="s">
        <v>538</v>
      </c>
      <c r="E14" s="20" t="s">
        <v>522</v>
      </c>
      <c r="F14" s="20" t="s">
        <v>523</v>
      </c>
      <c r="G14" s="20" t="s">
        <v>539</v>
      </c>
      <c r="H14" s="20" t="s">
        <v>524</v>
      </c>
    </row>
    <row r="15" spans="1:8">
      <c r="A15" s="19" t="s">
        <v>540</v>
      </c>
      <c r="B15" s="19" t="s">
        <v>45</v>
      </c>
      <c r="C15" s="20" t="s">
        <v>541</v>
      </c>
      <c r="D15" s="20" t="s">
        <v>542</v>
      </c>
      <c r="E15" s="20" t="s">
        <v>500</v>
      </c>
      <c r="F15" s="20" t="s">
        <v>501</v>
      </c>
      <c r="G15" s="20"/>
      <c r="H15" s="20" t="s">
        <v>543</v>
      </c>
    </row>
    <row r="16" spans="1:8">
      <c r="A16" s="19" t="s">
        <v>544</v>
      </c>
      <c r="B16" s="19" t="s">
        <v>45</v>
      </c>
      <c r="C16" s="20" t="s">
        <v>545</v>
      </c>
      <c r="D16" s="20" t="s">
        <v>505</v>
      </c>
      <c r="E16" s="20" t="s">
        <v>500</v>
      </c>
      <c r="F16" s="20" t="s">
        <v>501</v>
      </c>
      <c r="G16" s="20"/>
      <c r="H16" s="20" t="s">
        <v>506</v>
      </c>
    </row>
    <row r="17" spans="1:8">
      <c r="A17" s="19" t="s">
        <v>546</v>
      </c>
      <c r="B17" s="19" t="s">
        <v>45</v>
      </c>
      <c r="C17" s="20" t="s">
        <v>547</v>
      </c>
      <c r="D17" s="20" t="s">
        <v>509</v>
      </c>
      <c r="E17" s="20" t="s">
        <v>500</v>
      </c>
      <c r="F17" s="20" t="s">
        <v>501</v>
      </c>
      <c r="G17" s="20"/>
      <c r="H17" s="20" t="s">
        <v>506</v>
      </c>
    </row>
    <row r="18" spans="1:8">
      <c r="A18" s="19" t="s">
        <v>548</v>
      </c>
      <c r="B18" s="19" t="s">
        <v>45</v>
      </c>
      <c r="C18" s="20" t="s">
        <v>549</v>
      </c>
      <c r="D18" s="20" t="s">
        <v>550</v>
      </c>
      <c r="E18" s="20" t="s">
        <v>513</v>
      </c>
      <c r="F18" s="20" t="s">
        <v>551</v>
      </c>
      <c r="G18" s="20"/>
      <c r="H18" s="20"/>
    </row>
    <row r="19" spans="1:8">
      <c r="A19" s="19" t="s">
        <v>552</v>
      </c>
      <c r="B19" s="19" t="s">
        <v>45</v>
      </c>
      <c r="C19" s="20" t="s">
        <v>553</v>
      </c>
      <c r="D19" s="21" t="s">
        <v>517</v>
      </c>
      <c r="E19" s="21" t="s">
        <v>517</v>
      </c>
      <c r="F19" s="21" t="s">
        <v>517</v>
      </c>
      <c r="G19" s="21"/>
      <c r="H19" s="20" t="s">
        <v>518</v>
      </c>
    </row>
    <row r="20" spans="1:8">
      <c r="A20" s="19" t="s">
        <v>554</v>
      </c>
      <c r="B20" s="19" t="s">
        <v>555</v>
      </c>
      <c r="C20" s="20" t="s">
        <v>556</v>
      </c>
      <c r="D20" s="20" t="s">
        <v>505</v>
      </c>
      <c r="E20" s="20" t="s">
        <v>557</v>
      </c>
      <c r="F20" s="20" t="s">
        <v>558</v>
      </c>
      <c r="G20" s="20"/>
      <c r="H20" s="20" t="s">
        <v>559</v>
      </c>
    </row>
    <row r="21" spans="1:8">
      <c r="A21" s="19" t="s">
        <v>560</v>
      </c>
      <c r="B21" s="19" t="s">
        <v>555</v>
      </c>
      <c r="C21" s="20" t="s">
        <v>561</v>
      </c>
      <c r="D21" s="20" t="s">
        <v>509</v>
      </c>
      <c r="E21" s="20" t="s">
        <v>557</v>
      </c>
      <c r="F21" s="20" t="s">
        <v>558</v>
      </c>
      <c r="G21" s="20"/>
      <c r="H21" s="20" t="s">
        <v>559</v>
      </c>
    </row>
    <row r="22" spans="1:8">
      <c r="A22" s="19" t="s">
        <v>562</v>
      </c>
      <c r="B22" s="19" t="s">
        <v>555</v>
      </c>
      <c r="C22" s="20" t="s">
        <v>563</v>
      </c>
      <c r="D22" s="20" t="s">
        <v>564</v>
      </c>
      <c r="E22" s="20" t="s">
        <v>565</v>
      </c>
      <c r="F22" s="20" t="s">
        <v>495</v>
      </c>
      <c r="G22" s="20"/>
      <c r="H22" s="20" t="s">
        <v>566</v>
      </c>
    </row>
    <row r="23" spans="1:8">
      <c r="A23" s="19" t="s">
        <v>567</v>
      </c>
      <c r="B23" s="19" t="s">
        <v>555</v>
      </c>
      <c r="C23" s="20" t="s">
        <v>568</v>
      </c>
      <c r="D23" s="20" t="s">
        <v>569</v>
      </c>
      <c r="E23" s="20" t="s">
        <v>570</v>
      </c>
      <c r="F23" s="20" t="s">
        <v>495</v>
      </c>
      <c r="G23" s="20"/>
      <c r="H23" s="20" t="s">
        <v>571</v>
      </c>
    </row>
    <row r="24" spans="1:8">
      <c r="A24" s="19" t="s">
        <v>572</v>
      </c>
      <c r="B24" s="19" t="s">
        <v>555</v>
      </c>
      <c r="C24" s="20" t="s">
        <v>573</v>
      </c>
      <c r="D24" s="20" t="s">
        <v>574</v>
      </c>
      <c r="E24" s="20" t="s">
        <v>575</v>
      </c>
      <c r="F24" s="20" t="s">
        <v>576</v>
      </c>
      <c r="G24" s="20"/>
      <c r="H24" s="20" t="s">
        <v>577</v>
      </c>
    </row>
    <row r="25" spans="1:8">
      <c r="A25" s="19" t="s">
        <v>578</v>
      </c>
      <c r="B25" s="19" t="s">
        <v>555</v>
      </c>
      <c r="C25" s="20" t="s">
        <v>579</v>
      </c>
      <c r="D25" s="20" t="s">
        <v>580</v>
      </c>
      <c r="E25" s="20" t="s">
        <v>581</v>
      </c>
      <c r="F25" s="20" t="s">
        <v>495</v>
      </c>
      <c r="G25" s="20"/>
      <c r="H25" s="20" t="s">
        <v>582</v>
      </c>
    </row>
    <row r="26" spans="1:8">
      <c r="A26" s="22" t="s">
        <v>583</v>
      </c>
      <c r="B26" s="22" t="s">
        <v>584</v>
      </c>
      <c r="C26" s="22" t="s">
        <v>585</v>
      </c>
      <c r="D26" s="22" t="s">
        <v>586</v>
      </c>
      <c r="E26" s="22" t="s">
        <v>587</v>
      </c>
      <c r="F26" s="22" t="s">
        <v>588</v>
      </c>
      <c r="G26" s="22"/>
      <c r="H26" s="22" t="s">
        <v>589</v>
      </c>
    </row>
    <row r="27" spans="1:8">
      <c r="A27" s="22" t="s">
        <v>590</v>
      </c>
      <c r="B27" s="22" t="s">
        <v>584</v>
      </c>
      <c r="C27" s="22" t="s">
        <v>591</v>
      </c>
      <c r="D27" s="22" t="s">
        <v>592</v>
      </c>
      <c r="E27" s="22" t="s">
        <v>593</v>
      </c>
      <c r="F27" s="22" t="s">
        <v>594</v>
      </c>
      <c r="G27" s="22" t="s">
        <v>595</v>
      </c>
      <c r="H27" s="22" t="s">
        <v>596</v>
      </c>
    </row>
    <row r="28" spans="1:8">
      <c r="A28" s="22" t="s">
        <v>597</v>
      </c>
      <c r="B28" s="22" t="s">
        <v>584</v>
      </c>
      <c r="C28" s="22" t="s">
        <v>598</v>
      </c>
      <c r="D28" s="22" t="s">
        <v>599</v>
      </c>
      <c r="E28" s="22" t="s">
        <v>593</v>
      </c>
      <c r="F28" s="22" t="s">
        <v>594</v>
      </c>
      <c r="G28" s="22" t="s">
        <v>595</v>
      </c>
      <c r="H28" s="22" t="s">
        <v>596</v>
      </c>
    </row>
    <row r="29" spans="1:8">
      <c r="A29" s="22" t="s">
        <v>600</v>
      </c>
      <c r="B29" s="22" t="s">
        <v>601</v>
      </c>
      <c r="C29" s="22" t="s">
        <v>602</v>
      </c>
      <c r="D29" s="22" t="s">
        <v>603</v>
      </c>
      <c r="E29" s="22" t="s">
        <v>593</v>
      </c>
      <c r="F29" s="22" t="s">
        <v>594</v>
      </c>
      <c r="G29" s="22" t="s">
        <v>595</v>
      </c>
      <c r="H29" s="22" t="s">
        <v>604</v>
      </c>
    </row>
    <row r="30" spans="1:8">
      <c r="A30" s="22" t="s">
        <v>605</v>
      </c>
      <c r="B30" s="22" t="s">
        <v>601</v>
      </c>
      <c r="C30" s="22" t="s">
        <v>606</v>
      </c>
      <c r="D30" s="22" t="s">
        <v>607</v>
      </c>
      <c r="E30" s="22" t="s">
        <v>593</v>
      </c>
      <c r="F30" s="22" t="s">
        <v>594</v>
      </c>
      <c r="G30" s="22"/>
      <c r="H30" s="22" t="s">
        <v>608</v>
      </c>
    </row>
    <row r="31" spans="1:8">
      <c r="A31" s="22" t="s">
        <v>609</v>
      </c>
      <c r="B31" s="22" t="s">
        <v>610</v>
      </c>
      <c r="C31" s="22" t="s">
        <v>611</v>
      </c>
      <c r="D31" s="22" t="s">
        <v>612</v>
      </c>
      <c r="E31" s="22" t="s">
        <v>613</v>
      </c>
      <c r="F31" s="22" t="s">
        <v>614</v>
      </c>
      <c r="G31" s="22"/>
      <c r="H31" s="22" t="s">
        <v>506</v>
      </c>
    </row>
    <row r="32" spans="1:8">
      <c r="A32" s="22" t="s">
        <v>615</v>
      </c>
      <c r="B32" s="22" t="s">
        <v>610</v>
      </c>
      <c r="C32" s="22" t="s">
        <v>616</v>
      </c>
      <c r="D32" s="22" t="s">
        <v>617</v>
      </c>
      <c r="E32" s="22" t="s">
        <v>522</v>
      </c>
      <c r="F32" s="22" t="s">
        <v>618</v>
      </c>
      <c r="G32" s="22"/>
      <c r="H32" s="22" t="s">
        <v>524</v>
      </c>
    </row>
    <row r="33" spans="1:8">
      <c r="A33" s="22" t="s">
        <v>619</v>
      </c>
      <c r="B33" s="22" t="s">
        <v>610</v>
      </c>
      <c r="C33" s="22" t="s">
        <v>620</v>
      </c>
      <c r="D33" s="22" t="s">
        <v>512</v>
      </c>
      <c r="E33" s="22" t="s">
        <v>621</v>
      </c>
      <c r="F33" s="22" t="s">
        <v>622</v>
      </c>
      <c r="G33" s="22"/>
      <c r="H33" s="22" t="s">
        <v>514</v>
      </c>
    </row>
    <row r="34" spans="1:8">
      <c r="A34" s="22" t="s">
        <v>623</v>
      </c>
      <c r="B34" s="22" t="s">
        <v>610</v>
      </c>
      <c r="C34" s="22" t="s">
        <v>624</v>
      </c>
      <c r="D34" s="22"/>
      <c r="E34" s="22"/>
      <c r="F34" s="22"/>
      <c r="G34" s="22"/>
      <c r="H34" s="22" t="s">
        <v>625</v>
      </c>
    </row>
    <row r="35" spans="1:8">
      <c r="A35" s="22" t="s">
        <v>626</v>
      </c>
      <c r="B35" s="22" t="s">
        <v>610</v>
      </c>
      <c r="C35" s="22" t="s">
        <v>627</v>
      </c>
      <c r="D35" s="22" t="s">
        <v>612</v>
      </c>
      <c r="E35" s="22" t="s">
        <v>613</v>
      </c>
      <c r="F35" s="22" t="s">
        <v>614</v>
      </c>
      <c r="G35" s="22"/>
      <c r="H35" s="22" t="s">
        <v>506</v>
      </c>
    </row>
    <row r="36" spans="1:8">
      <c r="A36" s="22" t="s">
        <v>628</v>
      </c>
      <c r="B36" s="22" t="s">
        <v>610</v>
      </c>
      <c r="C36" s="22" t="s">
        <v>629</v>
      </c>
      <c r="D36" s="22" t="s">
        <v>630</v>
      </c>
      <c r="E36" s="22" t="s">
        <v>522</v>
      </c>
      <c r="F36" s="22" t="s">
        <v>618</v>
      </c>
      <c r="G36" s="22"/>
      <c r="H36" s="22" t="s">
        <v>524</v>
      </c>
    </row>
    <row r="37" spans="1:8">
      <c r="A37" s="22" t="s">
        <v>631</v>
      </c>
      <c r="B37" s="22" t="s">
        <v>610</v>
      </c>
      <c r="C37" s="22" t="s">
        <v>632</v>
      </c>
      <c r="D37" s="22" t="s">
        <v>512</v>
      </c>
      <c r="E37" s="22" t="s">
        <v>513</v>
      </c>
      <c r="F37" s="22" t="s">
        <v>622</v>
      </c>
      <c r="G37" s="22"/>
      <c r="H37" s="22" t="s">
        <v>514</v>
      </c>
    </row>
    <row r="38" spans="1:8">
      <c r="A38" s="22" t="s">
        <v>633</v>
      </c>
      <c r="B38" s="22" t="s">
        <v>610</v>
      </c>
      <c r="C38" s="22" t="s">
        <v>634</v>
      </c>
      <c r="D38" s="22"/>
      <c r="E38" s="22"/>
      <c r="F38" s="22"/>
      <c r="G38" s="22"/>
      <c r="H38" s="22" t="s">
        <v>635</v>
      </c>
    </row>
    <row r="39" spans="1:8">
      <c r="A39" s="19" t="s">
        <v>636</v>
      </c>
      <c r="B39" s="19" t="s">
        <v>637</v>
      </c>
      <c r="C39" s="20" t="s">
        <v>638</v>
      </c>
      <c r="D39" s="20" t="s">
        <v>580</v>
      </c>
      <c r="E39" s="20" t="s">
        <v>639</v>
      </c>
      <c r="F39" s="20" t="s">
        <v>495</v>
      </c>
      <c r="G39" s="20"/>
      <c r="H39" s="20" t="s">
        <v>582</v>
      </c>
    </row>
    <row r="40" spans="1:8">
      <c r="A40" s="22" t="s">
        <v>640</v>
      </c>
      <c r="B40" s="22" t="s">
        <v>274</v>
      </c>
      <c r="C40" s="22" t="s">
        <v>641</v>
      </c>
      <c r="D40" s="22" t="s">
        <v>642</v>
      </c>
      <c r="E40" s="22" t="s">
        <v>643</v>
      </c>
      <c r="F40" s="22" t="s">
        <v>644</v>
      </c>
      <c r="G40" s="22"/>
      <c r="H40" s="22" t="s">
        <v>645</v>
      </c>
    </row>
    <row r="41" spans="1:8">
      <c r="A41" s="22" t="s">
        <v>646</v>
      </c>
      <c r="B41" s="22" t="s">
        <v>315</v>
      </c>
      <c r="C41" s="22" t="s">
        <v>315</v>
      </c>
      <c r="D41" s="22" t="s">
        <v>647</v>
      </c>
      <c r="E41" s="22" t="s">
        <v>648</v>
      </c>
      <c r="F41" s="22" t="s">
        <v>649</v>
      </c>
      <c r="G41" s="22"/>
      <c r="H41" s="22" t="s">
        <v>650</v>
      </c>
    </row>
    <row r="42" spans="1:8">
      <c r="A42" s="19" t="s">
        <v>651</v>
      </c>
      <c r="B42" s="19" t="s">
        <v>315</v>
      </c>
      <c r="C42" s="20" t="s">
        <v>652</v>
      </c>
      <c r="D42" s="20" t="s">
        <v>653</v>
      </c>
      <c r="E42" s="20" t="s">
        <v>648</v>
      </c>
      <c r="F42" s="20" t="s">
        <v>618</v>
      </c>
      <c r="G42" s="20"/>
      <c r="H42" s="20" t="s">
        <v>654</v>
      </c>
    </row>
    <row r="43" spans="1:8">
      <c r="A43" s="22" t="s">
        <v>655</v>
      </c>
      <c r="B43" s="22" t="s">
        <v>317</v>
      </c>
      <c r="C43" s="22" t="s">
        <v>656</v>
      </c>
      <c r="D43" s="22" t="s">
        <v>657</v>
      </c>
      <c r="E43" s="22" t="s">
        <v>522</v>
      </c>
      <c r="F43" s="22" t="s">
        <v>523</v>
      </c>
      <c r="G43" s="22"/>
      <c r="H43" s="22" t="s">
        <v>658</v>
      </c>
    </row>
    <row r="44" spans="1:8">
      <c r="A44" s="22" t="s">
        <v>659</v>
      </c>
      <c r="B44" s="22" t="s">
        <v>660</v>
      </c>
      <c r="C44" s="22" t="s">
        <v>661</v>
      </c>
      <c r="D44" s="22" t="s">
        <v>662</v>
      </c>
      <c r="E44" s="22" t="s">
        <v>522</v>
      </c>
      <c r="F44" s="22" t="s">
        <v>523</v>
      </c>
      <c r="G44" s="22"/>
      <c r="H44" s="22" t="s">
        <v>663</v>
      </c>
    </row>
    <row r="45" spans="1:8">
      <c r="A45" s="19" t="s">
        <v>664</v>
      </c>
      <c r="B45" s="19" t="s">
        <v>665</v>
      </c>
      <c r="C45" s="20" t="s">
        <v>666</v>
      </c>
      <c r="D45" s="20" t="s">
        <v>667</v>
      </c>
      <c r="E45" s="20" t="s">
        <v>668</v>
      </c>
      <c r="F45" s="20" t="s">
        <v>495</v>
      </c>
      <c r="G45" s="20"/>
      <c r="H45" s="20" t="s">
        <v>559</v>
      </c>
    </row>
    <row r="46" spans="1:8">
      <c r="A46" s="22" t="s">
        <v>669</v>
      </c>
      <c r="B46" s="22" t="s">
        <v>670</v>
      </c>
      <c r="C46" s="22" t="s">
        <v>671</v>
      </c>
      <c r="D46" s="22" t="s">
        <v>672</v>
      </c>
      <c r="E46" s="22" t="s">
        <v>522</v>
      </c>
      <c r="F46" s="22" t="s">
        <v>644</v>
      </c>
      <c r="G46" s="22"/>
      <c r="H46" s="22" t="s">
        <v>673</v>
      </c>
    </row>
    <row r="47" spans="1:8">
      <c r="A47" s="22" t="s">
        <v>674</v>
      </c>
      <c r="B47" s="22" t="s">
        <v>670</v>
      </c>
      <c r="C47" s="22" t="s">
        <v>675</v>
      </c>
      <c r="D47" s="22" t="s">
        <v>676</v>
      </c>
      <c r="E47" s="22" t="s">
        <v>677</v>
      </c>
      <c r="F47" s="22" t="s">
        <v>678</v>
      </c>
      <c r="G47" s="22"/>
      <c r="H47" s="22" t="s">
        <v>679</v>
      </c>
    </row>
    <row r="48" spans="1:8">
      <c r="A48" s="22" t="s">
        <v>680</v>
      </c>
      <c r="B48" s="22" t="s">
        <v>670</v>
      </c>
      <c r="C48" s="22" t="s">
        <v>681</v>
      </c>
      <c r="D48" s="22" t="s">
        <v>682</v>
      </c>
      <c r="E48" s="22" t="s">
        <v>683</v>
      </c>
      <c r="F48" s="22" t="s">
        <v>684</v>
      </c>
      <c r="G48" s="22"/>
      <c r="H48" s="22" t="s">
        <v>685</v>
      </c>
    </row>
    <row r="49" spans="1:8">
      <c r="A49" s="22" t="s">
        <v>686</v>
      </c>
      <c r="B49" s="22" t="s">
        <v>670</v>
      </c>
      <c r="C49" s="22" t="s">
        <v>687</v>
      </c>
      <c r="D49" s="22" t="s">
        <v>688</v>
      </c>
      <c r="E49" s="22" t="s">
        <v>689</v>
      </c>
      <c r="F49" s="22" t="s">
        <v>690</v>
      </c>
      <c r="G49" s="22"/>
      <c r="H49" s="22" t="s">
        <v>691</v>
      </c>
    </row>
    <row r="50" spans="1:8">
      <c r="A50" s="22" t="s">
        <v>692</v>
      </c>
      <c r="B50" s="22" t="s">
        <v>670</v>
      </c>
      <c r="C50" s="22" t="s">
        <v>693</v>
      </c>
      <c r="D50" s="22" t="s">
        <v>694</v>
      </c>
      <c r="E50" s="22" t="s">
        <v>695</v>
      </c>
      <c r="F50" s="22" t="s">
        <v>644</v>
      </c>
      <c r="G50" s="22"/>
      <c r="H50" s="22" t="s">
        <v>696</v>
      </c>
    </row>
    <row r="51" spans="1:8">
      <c r="A51" s="22" t="s">
        <v>697</v>
      </c>
      <c r="B51" s="22" t="s">
        <v>670</v>
      </c>
      <c r="C51" s="22" t="s">
        <v>698</v>
      </c>
      <c r="D51" s="22" t="s">
        <v>699</v>
      </c>
      <c r="E51" s="22" t="s">
        <v>700</v>
      </c>
      <c r="F51" s="22" t="s">
        <v>618</v>
      </c>
      <c r="G51" s="22"/>
      <c r="H51" s="22" t="s">
        <v>701</v>
      </c>
    </row>
    <row r="52" spans="1:8">
      <c r="A52" s="22" t="s">
        <v>702</v>
      </c>
      <c r="B52" s="22" t="s">
        <v>703</v>
      </c>
      <c r="C52" s="22" t="s">
        <v>704</v>
      </c>
      <c r="D52" s="22" t="s">
        <v>705</v>
      </c>
      <c r="E52" s="22" t="s">
        <v>706</v>
      </c>
      <c r="F52" s="22" t="s">
        <v>618</v>
      </c>
      <c r="G52" s="22"/>
      <c r="H52" s="22" t="s">
        <v>596</v>
      </c>
    </row>
    <row r="53" spans="1:8">
      <c r="A53" s="22" t="s">
        <v>707</v>
      </c>
      <c r="B53" s="22" t="s">
        <v>703</v>
      </c>
      <c r="C53" s="22" t="s">
        <v>708</v>
      </c>
      <c r="D53" s="22" t="s">
        <v>709</v>
      </c>
      <c r="E53" s="22" t="s">
        <v>706</v>
      </c>
      <c r="F53" s="22" t="s">
        <v>618</v>
      </c>
      <c r="G53" s="22"/>
      <c r="H53" s="22" t="s">
        <v>596</v>
      </c>
    </row>
    <row r="54" spans="1:8">
      <c r="A54" s="22" t="s">
        <v>710</v>
      </c>
      <c r="B54" s="22" t="s">
        <v>274</v>
      </c>
      <c r="C54" s="22" t="s">
        <v>711</v>
      </c>
      <c r="D54" s="22" t="s">
        <v>712</v>
      </c>
      <c r="E54" s="22" t="s">
        <v>713</v>
      </c>
      <c r="F54" s="22" t="s">
        <v>714</v>
      </c>
      <c r="G54" s="22"/>
      <c r="H54" s="22" t="s">
        <v>715</v>
      </c>
    </row>
    <row r="55" spans="1:8">
      <c r="A55" s="22" t="s">
        <v>716</v>
      </c>
      <c r="B55" s="22" t="s">
        <v>274</v>
      </c>
      <c r="C55" s="22" t="s">
        <v>717</v>
      </c>
      <c r="D55" s="22" t="s">
        <v>505</v>
      </c>
      <c r="E55" s="22" t="s">
        <v>500</v>
      </c>
      <c r="F55" s="22" t="s">
        <v>718</v>
      </c>
      <c r="G55" s="22"/>
      <c r="H55" s="22" t="s">
        <v>506</v>
      </c>
    </row>
    <row r="56" spans="1:8">
      <c r="A56" s="22" t="s">
        <v>719</v>
      </c>
      <c r="B56" s="22" t="s">
        <v>274</v>
      </c>
      <c r="C56" s="22" t="s">
        <v>720</v>
      </c>
      <c r="D56" s="22" t="s">
        <v>509</v>
      </c>
      <c r="E56" s="22" t="s">
        <v>500</v>
      </c>
      <c r="F56" s="22" t="s">
        <v>718</v>
      </c>
      <c r="G56" s="22"/>
      <c r="H56" s="22" t="s">
        <v>506</v>
      </c>
    </row>
    <row r="57" spans="1:8">
      <c r="A57" s="22" t="s">
        <v>721</v>
      </c>
      <c r="B57" s="22" t="s">
        <v>274</v>
      </c>
      <c r="C57" s="22" t="s">
        <v>722</v>
      </c>
      <c r="D57" s="22" t="s">
        <v>723</v>
      </c>
      <c r="E57" s="22" t="s">
        <v>724</v>
      </c>
      <c r="F57" s="22" t="s">
        <v>725</v>
      </c>
      <c r="G57" s="22"/>
      <c r="H57" s="22" t="s">
        <v>726</v>
      </c>
    </row>
    <row r="58" spans="1:8">
      <c r="A58" s="22" t="s">
        <v>727</v>
      </c>
      <c r="B58" s="22" t="s">
        <v>274</v>
      </c>
      <c r="C58" s="22" t="s">
        <v>728</v>
      </c>
      <c r="D58" s="22" t="s">
        <v>512</v>
      </c>
      <c r="E58" s="22" t="s">
        <v>513</v>
      </c>
      <c r="F58" s="22" t="s">
        <v>622</v>
      </c>
      <c r="G58" s="22"/>
      <c r="H58" s="22" t="s">
        <v>514</v>
      </c>
    </row>
    <row r="59" spans="1:8">
      <c r="A59" s="22" t="s">
        <v>729</v>
      </c>
      <c r="B59" s="22" t="s">
        <v>274</v>
      </c>
      <c r="C59" s="22" t="s">
        <v>730</v>
      </c>
      <c r="D59" s="22"/>
      <c r="E59" s="22"/>
      <c r="F59" s="22"/>
      <c r="G59" s="22"/>
      <c r="H59" s="22" t="s">
        <v>731</v>
      </c>
    </row>
    <row r="60" spans="1:8">
      <c r="A60" s="20" t="s">
        <v>732</v>
      </c>
      <c r="B60" s="20" t="s">
        <v>55</v>
      </c>
      <c r="C60" s="20" t="s">
        <v>733</v>
      </c>
      <c r="D60" s="20" t="s">
        <v>734</v>
      </c>
      <c r="E60" s="20" t="s">
        <v>522</v>
      </c>
      <c r="F60" s="20" t="s">
        <v>644</v>
      </c>
      <c r="G60" s="20"/>
      <c r="H60" s="20" t="s">
        <v>735</v>
      </c>
    </row>
    <row r="61" spans="1:8">
      <c r="A61" s="20" t="s">
        <v>736</v>
      </c>
      <c r="B61" s="20" t="s">
        <v>55</v>
      </c>
      <c r="C61" s="20" t="s">
        <v>737</v>
      </c>
      <c r="D61" s="20" t="s">
        <v>512</v>
      </c>
      <c r="E61" s="20" t="s">
        <v>738</v>
      </c>
      <c r="F61" s="20" t="s">
        <v>622</v>
      </c>
      <c r="G61" s="20"/>
      <c r="H61" s="20" t="s">
        <v>739</v>
      </c>
    </row>
    <row r="62" spans="1:8">
      <c r="A62" s="20" t="s">
        <v>740</v>
      </c>
      <c r="B62" s="20" t="s">
        <v>55</v>
      </c>
      <c r="C62" s="20" t="s">
        <v>741</v>
      </c>
      <c r="D62" s="20" t="s">
        <v>742</v>
      </c>
      <c r="E62" s="20" t="s">
        <v>522</v>
      </c>
      <c r="F62" s="20" t="s">
        <v>644</v>
      </c>
      <c r="G62" s="20"/>
      <c r="H62" s="20" t="s">
        <v>735</v>
      </c>
    </row>
    <row r="63" spans="1:8">
      <c r="A63" s="20" t="s">
        <v>743</v>
      </c>
      <c r="B63" s="20" t="s">
        <v>55</v>
      </c>
      <c r="C63" s="20" t="s">
        <v>744</v>
      </c>
      <c r="D63" s="20" t="s">
        <v>612</v>
      </c>
      <c r="E63" s="20" t="s">
        <v>745</v>
      </c>
      <c r="F63" s="20" t="s">
        <v>678</v>
      </c>
      <c r="G63" s="20"/>
      <c r="H63" s="20" t="s">
        <v>746</v>
      </c>
    </row>
    <row r="64" spans="1:8">
      <c r="A64" s="19" t="s">
        <v>747</v>
      </c>
      <c r="B64" s="19" t="s">
        <v>55</v>
      </c>
      <c r="C64" s="20" t="s">
        <v>748</v>
      </c>
      <c r="D64" s="20"/>
      <c r="E64" s="20"/>
      <c r="F64" s="20"/>
      <c r="G64" s="20"/>
      <c r="H64" s="20" t="s">
        <v>749</v>
      </c>
    </row>
    <row r="65" spans="1:8">
      <c r="A65" s="19" t="s">
        <v>750</v>
      </c>
      <c r="B65" s="19" t="s">
        <v>55</v>
      </c>
      <c r="C65" s="20" t="s">
        <v>751</v>
      </c>
      <c r="D65" s="20" t="s">
        <v>752</v>
      </c>
      <c r="E65" s="20" t="s">
        <v>753</v>
      </c>
      <c r="F65" s="20" t="s">
        <v>644</v>
      </c>
      <c r="G65" s="20"/>
      <c r="H65" s="20" t="s">
        <v>596</v>
      </c>
    </row>
    <row r="66" spans="1:8">
      <c r="A66" s="19" t="s">
        <v>754</v>
      </c>
      <c r="B66" s="19" t="s">
        <v>755</v>
      </c>
      <c r="C66" s="20" t="s">
        <v>756</v>
      </c>
      <c r="D66" s="20" t="s">
        <v>757</v>
      </c>
      <c r="E66" s="20" t="s">
        <v>494</v>
      </c>
      <c r="F66" s="20" t="s">
        <v>495</v>
      </c>
      <c r="G66" s="20"/>
      <c r="H66" s="20" t="s">
        <v>758</v>
      </c>
    </row>
    <row r="67" spans="1:8">
      <c r="A67" s="22" t="s">
        <v>759</v>
      </c>
      <c r="B67" s="22" t="s">
        <v>755</v>
      </c>
      <c r="C67" s="22" t="s">
        <v>760</v>
      </c>
      <c r="D67" s="22"/>
      <c r="E67" s="22"/>
      <c r="F67" s="22"/>
      <c r="G67" s="22"/>
      <c r="H67" s="22"/>
    </row>
    <row r="68" spans="1:8">
      <c r="A68" s="22" t="s">
        <v>761</v>
      </c>
      <c r="B68" s="22" t="s">
        <v>755</v>
      </c>
      <c r="C68" s="22" t="s">
        <v>762</v>
      </c>
      <c r="D68" s="22" t="s">
        <v>612</v>
      </c>
      <c r="E68" s="22" t="s">
        <v>613</v>
      </c>
      <c r="F68" s="22" t="s">
        <v>678</v>
      </c>
      <c r="G68" s="22"/>
      <c r="H68" s="22" t="s">
        <v>506</v>
      </c>
    </row>
    <row r="69" spans="1:8">
      <c r="A69" s="22" t="s">
        <v>763</v>
      </c>
      <c r="B69" s="22" t="s">
        <v>755</v>
      </c>
      <c r="C69" s="22" t="s">
        <v>764</v>
      </c>
      <c r="D69" s="22"/>
      <c r="E69" s="22"/>
      <c r="F69" s="22"/>
      <c r="G69" s="22"/>
      <c r="H69" s="22"/>
    </row>
    <row r="70" spans="1:8">
      <c r="A70" s="22" t="s">
        <v>765</v>
      </c>
      <c r="B70" s="22" t="s">
        <v>755</v>
      </c>
      <c r="C70" s="22" t="s">
        <v>766</v>
      </c>
      <c r="D70" s="22" t="s">
        <v>767</v>
      </c>
      <c r="E70" s="22" t="s">
        <v>768</v>
      </c>
      <c r="F70" s="22" t="s">
        <v>644</v>
      </c>
      <c r="G70" s="22"/>
      <c r="H70" s="22" t="s">
        <v>645</v>
      </c>
    </row>
    <row r="71" spans="1:8">
      <c r="A71" s="22" t="s">
        <v>769</v>
      </c>
      <c r="B71" s="22" t="s">
        <v>416</v>
      </c>
      <c r="C71" s="22" t="s">
        <v>770</v>
      </c>
      <c r="D71" s="22" t="s">
        <v>771</v>
      </c>
      <c r="E71" s="22"/>
      <c r="F71" s="22"/>
      <c r="G71" s="22"/>
      <c r="H71" s="22"/>
    </row>
    <row r="72" spans="1:8">
      <c r="A72" s="22" t="s">
        <v>772</v>
      </c>
      <c r="B72" s="22" t="s">
        <v>451</v>
      </c>
      <c r="C72" s="22" t="s">
        <v>773</v>
      </c>
      <c r="D72" s="22" t="s">
        <v>774</v>
      </c>
      <c r="E72" s="22" t="s">
        <v>775</v>
      </c>
      <c r="F72" s="22" t="s">
        <v>644</v>
      </c>
      <c r="G72" s="22" t="s">
        <v>776</v>
      </c>
      <c r="H72" s="22" t="s">
        <v>777</v>
      </c>
    </row>
    <row r="73" spans="1:8">
      <c r="A73" s="22" t="s">
        <v>778</v>
      </c>
      <c r="B73" s="22" t="s">
        <v>451</v>
      </c>
      <c r="C73" s="22" t="s">
        <v>779</v>
      </c>
      <c r="D73" s="22" t="s">
        <v>780</v>
      </c>
      <c r="E73" s="22" t="s">
        <v>781</v>
      </c>
      <c r="F73" s="22" t="s">
        <v>782</v>
      </c>
      <c r="G73" s="22"/>
      <c r="H73" s="22" t="s">
        <v>783</v>
      </c>
    </row>
    <row r="74" spans="1:8">
      <c r="A74" s="19" t="s">
        <v>784</v>
      </c>
      <c r="B74" s="19" t="s">
        <v>456</v>
      </c>
      <c r="C74" s="20" t="s">
        <v>785</v>
      </c>
      <c r="D74" s="20" t="s">
        <v>786</v>
      </c>
      <c r="E74" s="20" t="s">
        <v>787</v>
      </c>
      <c r="F74" s="20" t="s">
        <v>788</v>
      </c>
      <c r="G74" s="20"/>
      <c r="H74" s="20" t="s">
        <v>789</v>
      </c>
    </row>
    <row r="75" spans="1:8">
      <c r="A75" s="19" t="s">
        <v>790</v>
      </c>
      <c r="B75" s="19" t="s">
        <v>456</v>
      </c>
      <c r="C75" s="20" t="s">
        <v>791</v>
      </c>
      <c r="D75" s="20" t="s">
        <v>792</v>
      </c>
      <c r="E75" s="20" t="s">
        <v>793</v>
      </c>
      <c r="F75" s="20" t="s">
        <v>644</v>
      </c>
      <c r="G75" s="20"/>
      <c r="H75" s="20" t="s">
        <v>794</v>
      </c>
    </row>
    <row r="76" spans="1:8">
      <c r="A76" s="19" t="s">
        <v>795</v>
      </c>
      <c r="B76" s="19" t="s">
        <v>456</v>
      </c>
      <c r="C76" s="20" t="s">
        <v>796</v>
      </c>
      <c r="D76" s="20" t="s">
        <v>797</v>
      </c>
      <c r="E76" s="20" t="s">
        <v>798</v>
      </c>
      <c r="F76" s="20" t="s">
        <v>644</v>
      </c>
      <c r="G76" s="20"/>
      <c r="H76" s="20" t="s">
        <v>506</v>
      </c>
    </row>
    <row r="77" spans="1:8">
      <c r="A77" s="19" t="s">
        <v>799</v>
      </c>
      <c r="B77" s="19" t="s">
        <v>456</v>
      </c>
      <c r="C77" s="20" t="s">
        <v>800</v>
      </c>
      <c r="D77" s="20"/>
      <c r="E77" s="20"/>
      <c r="F77" s="20"/>
      <c r="G77" s="20"/>
      <c r="H77" s="20"/>
    </row>
    <row r="78" spans="1:8">
      <c r="A78" s="19" t="s">
        <v>801</v>
      </c>
      <c r="B78" s="19" t="s">
        <v>456</v>
      </c>
      <c r="C78" s="20" t="s">
        <v>461</v>
      </c>
      <c r="D78" s="20" t="s">
        <v>802</v>
      </c>
      <c r="E78" s="20" t="s">
        <v>793</v>
      </c>
      <c r="F78" s="20" t="s">
        <v>644</v>
      </c>
      <c r="G78" s="20"/>
      <c r="H78" s="20" t="s">
        <v>803</v>
      </c>
    </row>
    <row r="79" spans="1:8">
      <c r="A79" s="19" t="s">
        <v>804</v>
      </c>
      <c r="B79" s="19" t="s">
        <v>456</v>
      </c>
      <c r="C79" s="20" t="s">
        <v>805</v>
      </c>
      <c r="D79" s="20" t="s">
        <v>806</v>
      </c>
      <c r="E79" s="20" t="s">
        <v>807</v>
      </c>
      <c r="F79" s="20" t="s">
        <v>644</v>
      </c>
      <c r="G79" s="20"/>
      <c r="H79" s="20" t="s">
        <v>506</v>
      </c>
    </row>
    <row r="80" spans="1:8">
      <c r="A80" s="19" t="s">
        <v>808</v>
      </c>
      <c r="B80" s="19" t="s">
        <v>463</v>
      </c>
      <c r="C80" s="20" t="s">
        <v>809</v>
      </c>
      <c r="D80" s="20" t="s">
        <v>771</v>
      </c>
      <c r="E80" s="20"/>
      <c r="F80" s="20"/>
      <c r="G80" s="20"/>
      <c r="H80" s="20"/>
    </row>
    <row r="81" spans="1:8">
      <c r="A81" s="19" t="s">
        <v>810</v>
      </c>
      <c r="B81" s="19" t="s">
        <v>274</v>
      </c>
      <c r="C81" s="20" t="s">
        <v>811</v>
      </c>
      <c r="D81" s="20" t="s">
        <v>723</v>
      </c>
      <c r="E81" s="20" t="s">
        <v>724</v>
      </c>
      <c r="F81" s="20" t="s">
        <v>618</v>
      </c>
      <c r="G81" s="20"/>
      <c r="H81" s="20" t="s">
        <v>726</v>
      </c>
    </row>
    <row r="82" spans="1:8">
      <c r="A82" s="19" t="s">
        <v>812</v>
      </c>
      <c r="B82" s="19" t="s">
        <v>274</v>
      </c>
      <c r="C82" s="20" t="s">
        <v>813</v>
      </c>
      <c r="D82" s="20" t="s">
        <v>712</v>
      </c>
      <c r="E82" s="20" t="s">
        <v>713</v>
      </c>
      <c r="F82" s="20" t="s">
        <v>714</v>
      </c>
      <c r="G82" s="20"/>
      <c r="H82" s="20" t="s">
        <v>715</v>
      </c>
    </row>
    <row r="83" spans="1:8">
      <c r="A83" s="19" t="s">
        <v>814</v>
      </c>
      <c r="B83" s="19" t="s">
        <v>274</v>
      </c>
      <c r="C83" s="20" t="s">
        <v>815</v>
      </c>
      <c r="D83" s="20" t="s">
        <v>612</v>
      </c>
      <c r="E83" s="20" t="s">
        <v>500</v>
      </c>
      <c r="F83" s="20" t="s">
        <v>718</v>
      </c>
      <c r="G83" s="20"/>
      <c r="H83" s="20" t="s">
        <v>506</v>
      </c>
    </row>
    <row r="84" spans="1:8">
      <c r="A84" s="19" t="s">
        <v>816</v>
      </c>
      <c r="B84" s="19" t="s">
        <v>274</v>
      </c>
      <c r="C84" s="20" t="s">
        <v>817</v>
      </c>
      <c r="D84" s="20" t="s">
        <v>512</v>
      </c>
      <c r="E84" s="20" t="s">
        <v>513</v>
      </c>
      <c r="F84" s="20" t="s">
        <v>622</v>
      </c>
      <c r="G84" s="20"/>
      <c r="H84" s="20" t="s">
        <v>514</v>
      </c>
    </row>
    <row r="85" spans="1:8">
      <c r="A85" s="22" t="s">
        <v>818</v>
      </c>
      <c r="B85" s="22" t="s">
        <v>274</v>
      </c>
      <c r="C85" s="22" t="s">
        <v>819</v>
      </c>
      <c r="D85" s="20"/>
      <c r="E85" s="20"/>
      <c r="F85" s="20"/>
      <c r="G85" s="22"/>
      <c r="H85" s="20" t="s">
        <v>820</v>
      </c>
    </row>
    <row r="86" spans="1:8">
      <c r="A86" s="22" t="s">
        <v>821</v>
      </c>
      <c r="B86" s="22" t="s">
        <v>755</v>
      </c>
      <c r="C86" s="22" t="s">
        <v>822</v>
      </c>
      <c r="D86" s="20" t="s">
        <v>767</v>
      </c>
      <c r="E86" s="20" t="s">
        <v>768</v>
      </c>
      <c r="F86" s="20" t="s">
        <v>644</v>
      </c>
      <c r="G86" s="22"/>
      <c r="H86" s="20" t="s">
        <v>645</v>
      </c>
    </row>
    <row r="87" spans="1:8">
      <c r="A87" s="23"/>
      <c r="C87" s="14"/>
      <c r="D87" s="14"/>
      <c r="E87" s="14"/>
      <c r="F87" s="14"/>
      <c r="G87" s="14"/>
    </row>
    <row r="88" spans="1:8">
      <c r="A88" s="24"/>
      <c r="B88" s="110" t="s">
        <v>823</v>
      </c>
      <c r="C88" s="110"/>
      <c r="D88" s="25"/>
      <c r="E88" s="25"/>
      <c r="F88" s="25"/>
      <c r="G88" s="25"/>
      <c r="H88" s="86"/>
    </row>
    <row r="92" spans="1:8" ht="14.4">
      <c r="E92" s="26"/>
    </row>
  </sheetData>
  <sheetProtection sheet="1" objects="1" scenarios="1"/>
  <mergeCells count="1">
    <mergeCell ref="B88:C8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4DDDA-0905-400D-A12F-1410C717E35B}">
  <dimension ref="A1:K224"/>
  <sheetViews>
    <sheetView workbookViewId="0">
      <selection activeCell="D195" sqref="D195"/>
    </sheetView>
  </sheetViews>
  <sheetFormatPr defaultRowHeight="13.8"/>
  <cols>
    <col min="1" max="1" width="18.59765625" customWidth="1"/>
    <col min="2" max="2" width="18.69921875" customWidth="1"/>
    <col min="3" max="3" width="27.8984375" customWidth="1"/>
    <col min="4" max="4" width="72.59765625" customWidth="1"/>
    <col min="5" max="5" width="27.3984375" customWidth="1"/>
    <col min="6" max="6" width="24.3984375" customWidth="1"/>
    <col min="7" max="7" width="14.69921875" customWidth="1"/>
    <col min="8" max="9" width="17.3984375" customWidth="1"/>
    <col min="10" max="10" width="13.59765625" customWidth="1"/>
  </cols>
  <sheetData>
    <row r="1" spans="1:11">
      <c r="A1" s="113" t="s">
        <v>824</v>
      </c>
      <c r="B1" s="113"/>
      <c r="C1" s="113"/>
      <c r="D1" s="113"/>
      <c r="E1" s="113"/>
    </row>
    <row r="4" spans="1:11">
      <c r="A4" s="114" t="s">
        <v>19</v>
      </c>
      <c r="B4" s="115"/>
      <c r="C4" s="93"/>
    </row>
    <row r="5" spans="1:11">
      <c r="A5" s="116" t="s">
        <v>825</v>
      </c>
      <c r="B5" s="117"/>
      <c r="C5" s="94"/>
    </row>
    <row r="7" spans="1:11" ht="55.2">
      <c r="A7" s="65" t="s">
        <v>35</v>
      </c>
      <c r="B7" s="66" t="s">
        <v>36</v>
      </c>
      <c r="C7" s="66" t="s">
        <v>37</v>
      </c>
      <c r="D7" s="66" t="s">
        <v>38</v>
      </c>
      <c r="E7" s="80" t="s">
        <v>826</v>
      </c>
      <c r="F7" s="67" t="s">
        <v>827</v>
      </c>
      <c r="G7" s="67" t="s">
        <v>828</v>
      </c>
      <c r="H7" s="68" t="s">
        <v>829</v>
      </c>
      <c r="I7" s="69" t="s">
        <v>830</v>
      </c>
      <c r="J7" s="84"/>
      <c r="K7" s="84"/>
    </row>
    <row r="8" spans="1:11">
      <c r="A8" s="70">
        <v>1</v>
      </c>
      <c r="B8" s="58" t="s">
        <v>44</v>
      </c>
      <c r="C8" s="58" t="s">
        <v>45</v>
      </c>
      <c r="D8" s="58" t="s">
        <v>46</v>
      </c>
      <c r="E8" s="95"/>
      <c r="F8" s="59">
        <f>VLOOKUP(B8,Tabel1[[Productcode]:[Verwacht aantal]],7,FALSE)</f>
        <v>713.86666666666679</v>
      </c>
      <c r="G8" s="60">
        <f>E8*F8</f>
        <v>0</v>
      </c>
      <c r="H8" s="61">
        <f>G8+(G8*C$4)</f>
        <v>0</v>
      </c>
      <c r="I8" s="71">
        <f>H8+(C$5*H8)</f>
        <v>0</v>
      </c>
    </row>
    <row r="9" spans="1:11">
      <c r="A9" s="72">
        <v>2</v>
      </c>
      <c r="B9" s="62" t="s">
        <v>47</v>
      </c>
      <c r="C9" s="62" t="s">
        <v>45</v>
      </c>
      <c r="D9" s="62" t="s">
        <v>48</v>
      </c>
      <c r="E9" s="95"/>
      <c r="F9" s="59">
        <f>VLOOKUP(B9,Tabel1[[Productcode]:[Verwacht aantal]],7,FALSE)</f>
        <v>114</v>
      </c>
      <c r="G9" s="60">
        <f t="shared" ref="G9:G72" si="0">E9*F9</f>
        <v>0</v>
      </c>
      <c r="H9" s="61">
        <f t="shared" ref="H9:H72" si="1">G9+(G9*C$4)</f>
        <v>0</v>
      </c>
      <c r="I9" s="71">
        <f t="shared" ref="I9:I72" si="2">H9+(C$5*H9)</f>
        <v>0</v>
      </c>
    </row>
    <row r="10" spans="1:11">
      <c r="A10" s="70">
        <v>3</v>
      </c>
      <c r="B10" s="58" t="s">
        <v>49</v>
      </c>
      <c r="C10" s="58" t="s">
        <v>45</v>
      </c>
      <c r="D10" s="58" t="s">
        <v>50</v>
      </c>
      <c r="E10" s="95"/>
      <c r="F10" s="59">
        <f>VLOOKUP(B10,Tabel1[[Productcode]:[Verwacht aantal]],7,FALSE)</f>
        <v>228.4</v>
      </c>
      <c r="G10" s="60">
        <f t="shared" si="0"/>
        <v>0</v>
      </c>
      <c r="H10" s="61">
        <f t="shared" si="1"/>
        <v>0</v>
      </c>
      <c r="I10" s="71">
        <f t="shared" si="2"/>
        <v>0</v>
      </c>
    </row>
    <row r="11" spans="1:11" ht="27.6">
      <c r="A11" s="72">
        <v>4</v>
      </c>
      <c r="B11" s="62" t="s">
        <v>51</v>
      </c>
      <c r="C11" s="62" t="s">
        <v>52</v>
      </c>
      <c r="D11" s="78" t="s">
        <v>53</v>
      </c>
      <c r="E11" s="95"/>
      <c r="F11" s="59">
        <f>VLOOKUP(B11,Tabel1[[Productcode]:[Verwacht aantal]],7,FALSE)</f>
        <v>131.20000000000002</v>
      </c>
      <c r="G11" s="60">
        <f t="shared" si="0"/>
        <v>0</v>
      </c>
      <c r="H11" s="61">
        <f t="shared" si="1"/>
        <v>0</v>
      </c>
      <c r="I11" s="71">
        <f t="shared" si="2"/>
        <v>0</v>
      </c>
    </row>
    <row r="12" spans="1:11" ht="27.6">
      <c r="A12" s="70">
        <v>4</v>
      </c>
      <c r="B12" s="58" t="s">
        <v>54</v>
      </c>
      <c r="C12" s="58" t="s">
        <v>55</v>
      </c>
      <c r="D12" s="79" t="s">
        <v>56</v>
      </c>
      <c r="E12" s="95"/>
      <c r="F12" s="59">
        <f>VLOOKUP(B12,Tabel1[[Productcode]:[Verwacht aantal]],7,FALSE)</f>
        <v>48.266666666666673</v>
      </c>
      <c r="G12" s="60">
        <f t="shared" si="0"/>
        <v>0</v>
      </c>
      <c r="H12" s="61">
        <f t="shared" si="1"/>
        <v>0</v>
      </c>
      <c r="I12" s="71">
        <f t="shared" si="2"/>
        <v>0</v>
      </c>
    </row>
    <row r="13" spans="1:11">
      <c r="A13" s="72">
        <v>4</v>
      </c>
      <c r="B13" s="62" t="s">
        <v>57</v>
      </c>
      <c r="C13" s="62" t="s">
        <v>58</v>
      </c>
      <c r="D13" s="62" t="s">
        <v>59</v>
      </c>
      <c r="E13" s="95"/>
      <c r="F13" s="59">
        <f>VLOOKUP(B13,Tabel1[[Productcode]:[Verwacht aantal]],7,FALSE)</f>
        <v>2651.2000000000003</v>
      </c>
      <c r="G13" s="60">
        <f t="shared" si="0"/>
        <v>0</v>
      </c>
      <c r="H13" s="61">
        <f t="shared" si="1"/>
        <v>0</v>
      </c>
      <c r="I13" s="71">
        <f t="shared" si="2"/>
        <v>0</v>
      </c>
    </row>
    <row r="14" spans="1:11">
      <c r="A14" s="70">
        <v>4</v>
      </c>
      <c r="B14" s="58" t="s">
        <v>60</v>
      </c>
      <c r="C14" s="58" t="s">
        <v>61</v>
      </c>
      <c r="D14" s="58" t="s">
        <v>62</v>
      </c>
      <c r="E14" s="95"/>
      <c r="F14" s="59">
        <f>VLOOKUP(B14,Tabel1[[Productcode]:[Verwacht aantal]],7,FALSE)</f>
        <v>0</v>
      </c>
      <c r="G14" s="60">
        <f t="shared" si="0"/>
        <v>0</v>
      </c>
      <c r="H14" s="61">
        <f t="shared" si="1"/>
        <v>0</v>
      </c>
      <c r="I14" s="71">
        <f t="shared" si="2"/>
        <v>0</v>
      </c>
    </row>
    <row r="15" spans="1:11">
      <c r="A15" s="72">
        <v>5</v>
      </c>
      <c r="B15" s="62" t="s">
        <v>63</v>
      </c>
      <c r="C15" s="62" t="s">
        <v>64</v>
      </c>
      <c r="D15" s="62" t="s">
        <v>65</v>
      </c>
      <c r="E15" s="95"/>
      <c r="F15" s="59">
        <f>VLOOKUP(B15,Tabel1[[Productcode]:[Verwacht aantal]],7,FALSE)</f>
        <v>41.06666666666667</v>
      </c>
      <c r="G15" s="60">
        <f t="shared" si="0"/>
        <v>0</v>
      </c>
      <c r="H15" s="61">
        <f t="shared" si="1"/>
        <v>0</v>
      </c>
      <c r="I15" s="71">
        <f t="shared" si="2"/>
        <v>0</v>
      </c>
    </row>
    <row r="16" spans="1:11">
      <c r="A16" s="70">
        <v>5</v>
      </c>
      <c r="B16" s="58" t="s">
        <v>66</v>
      </c>
      <c r="C16" s="58" t="s">
        <v>64</v>
      </c>
      <c r="D16" s="58" t="s">
        <v>67</v>
      </c>
      <c r="E16" s="95"/>
      <c r="F16" s="59">
        <f>VLOOKUP(B16,Tabel1[[Productcode]:[Verwacht aantal]],7,FALSE)</f>
        <v>301.60000000000002</v>
      </c>
      <c r="G16" s="60">
        <f t="shared" si="0"/>
        <v>0</v>
      </c>
      <c r="H16" s="61">
        <f t="shared" si="1"/>
        <v>0</v>
      </c>
      <c r="I16" s="71">
        <f t="shared" si="2"/>
        <v>0</v>
      </c>
    </row>
    <row r="17" spans="1:9">
      <c r="A17" s="72">
        <v>5</v>
      </c>
      <c r="B17" s="62" t="s">
        <v>68</v>
      </c>
      <c r="C17" s="62" t="s">
        <v>64</v>
      </c>
      <c r="D17" s="62" t="s">
        <v>69</v>
      </c>
      <c r="E17" s="95"/>
      <c r="F17" s="59">
        <f>VLOOKUP(B17,Tabel1[[Productcode]:[Verwacht aantal]],7,FALSE)</f>
        <v>217.60000000000002</v>
      </c>
      <c r="G17" s="60">
        <f t="shared" si="0"/>
        <v>0</v>
      </c>
      <c r="H17" s="61">
        <f t="shared" si="1"/>
        <v>0</v>
      </c>
      <c r="I17" s="71">
        <f t="shared" si="2"/>
        <v>0</v>
      </c>
    </row>
    <row r="18" spans="1:9">
      <c r="A18" s="70">
        <v>5</v>
      </c>
      <c r="B18" s="58" t="s">
        <v>70</v>
      </c>
      <c r="C18" s="58" t="s">
        <v>64</v>
      </c>
      <c r="D18" s="58" t="s">
        <v>71</v>
      </c>
      <c r="E18" s="95"/>
      <c r="F18" s="59">
        <f>VLOOKUP(B18,Tabel1[[Productcode]:[Verwacht aantal]],7,FALSE)</f>
        <v>151.46666666666667</v>
      </c>
      <c r="G18" s="60">
        <f t="shared" si="0"/>
        <v>0</v>
      </c>
      <c r="H18" s="61">
        <f t="shared" si="1"/>
        <v>0</v>
      </c>
      <c r="I18" s="71">
        <f t="shared" si="2"/>
        <v>0</v>
      </c>
    </row>
    <row r="19" spans="1:9">
      <c r="A19" s="72">
        <v>5</v>
      </c>
      <c r="B19" s="62" t="s">
        <v>72</v>
      </c>
      <c r="C19" s="62" t="s">
        <v>64</v>
      </c>
      <c r="D19" s="62" t="s">
        <v>73</v>
      </c>
      <c r="E19" s="95"/>
      <c r="F19" s="59">
        <f>VLOOKUP(B19,Tabel1[[Productcode]:[Verwacht aantal]],7,FALSE)</f>
        <v>187.20000000000002</v>
      </c>
      <c r="G19" s="60">
        <f t="shared" si="0"/>
        <v>0</v>
      </c>
      <c r="H19" s="61">
        <f t="shared" si="1"/>
        <v>0</v>
      </c>
      <c r="I19" s="71">
        <f t="shared" si="2"/>
        <v>0</v>
      </c>
    </row>
    <row r="20" spans="1:9">
      <c r="A20" s="70">
        <v>6</v>
      </c>
      <c r="B20" s="58" t="s">
        <v>74</v>
      </c>
      <c r="C20" s="58" t="s">
        <v>75</v>
      </c>
      <c r="D20" s="58" t="s">
        <v>76</v>
      </c>
      <c r="E20" s="95"/>
      <c r="F20" s="59">
        <f>VLOOKUP(B20,Tabel1[[Productcode]:[Verwacht aantal]],7,FALSE)</f>
        <v>111.46666666666668</v>
      </c>
      <c r="G20" s="60">
        <f t="shared" si="0"/>
        <v>0</v>
      </c>
      <c r="H20" s="61">
        <f t="shared" si="1"/>
        <v>0</v>
      </c>
      <c r="I20" s="71">
        <f t="shared" si="2"/>
        <v>0</v>
      </c>
    </row>
    <row r="21" spans="1:9">
      <c r="A21" s="72">
        <v>6</v>
      </c>
      <c r="B21" s="62" t="s">
        <v>77</v>
      </c>
      <c r="C21" s="62" t="s">
        <v>75</v>
      </c>
      <c r="D21" s="62" t="s">
        <v>78</v>
      </c>
      <c r="E21" s="95"/>
      <c r="F21" s="59">
        <f>VLOOKUP(B21,Tabel1[[Productcode]:[Verwacht aantal]],7,FALSE)</f>
        <v>179.73333333333335</v>
      </c>
      <c r="G21" s="60">
        <f t="shared" si="0"/>
        <v>0</v>
      </c>
      <c r="H21" s="61">
        <f t="shared" si="1"/>
        <v>0</v>
      </c>
      <c r="I21" s="71">
        <f t="shared" si="2"/>
        <v>0</v>
      </c>
    </row>
    <row r="22" spans="1:9">
      <c r="A22" s="70">
        <v>7</v>
      </c>
      <c r="B22" s="58" t="s">
        <v>79</v>
      </c>
      <c r="C22" s="58" t="s">
        <v>80</v>
      </c>
      <c r="D22" s="58" t="s">
        <v>80</v>
      </c>
      <c r="E22" s="95"/>
      <c r="F22" s="59">
        <f>VLOOKUP(B22,Tabel1[[Productcode]:[Verwacht aantal]],7,FALSE)</f>
        <v>8.8000000000000007</v>
      </c>
      <c r="G22" s="60">
        <f t="shared" si="0"/>
        <v>0</v>
      </c>
      <c r="H22" s="61">
        <f t="shared" si="1"/>
        <v>0</v>
      </c>
      <c r="I22" s="71">
        <f t="shared" si="2"/>
        <v>0</v>
      </c>
    </row>
    <row r="23" spans="1:9">
      <c r="A23" s="72">
        <v>8</v>
      </c>
      <c r="B23" s="62" t="s">
        <v>81</v>
      </c>
      <c r="C23" s="62" t="s">
        <v>80</v>
      </c>
      <c r="D23" s="62" t="s">
        <v>80</v>
      </c>
      <c r="E23" s="95"/>
      <c r="F23" s="59">
        <f>VLOOKUP(B23,Tabel1[[Productcode]:[Verwacht aantal]],7,FALSE)</f>
        <v>8.8000000000000007</v>
      </c>
      <c r="G23" s="60">
        <f t="shared" si="0"/>
        <v>0</v>
      </c>
      <c r="H23" s="61">
        <f t="shared" si="1"/>
        <v>0</v>
      </c>
      <c r="I23" s="71">
        <f t="shared" si="2"/>
        <v>0</v>
      </c>
    </row>
    <row r="24" spans="1:9">
      <c r="A24" s="70">
        <v>9</v>
      </c>
      <c r="B24" s="58" t="s">
        <v>82</v>
      </c>
      <c r="C24" s="58" t="s">
        <v>83</v>
      </c>
      <c r="D24" s="58" t="s">
        <v>84</v>
      </c>
      <c r="E24" s="95"/>
      <c r="F24" s="59">
        <f>VLOOKUP(B24,Tabel1[[Productcode]:[Verwacht aantal]],7,FALSE)</f>
        <v>396</v>
      </c>
      <c r="G24" s="60">
        <f t="shared" si="0"/>
        <v>0</v>
      </c>
      <c r="H24" s="61">
        <f t="shared" si="1"/>
        <v>0</v>
      </c>
      <c r="I24" s="71">
        <f t="shared" si="2"/>
        <v>0</v>
      </c>
    </row>
    <row r="25" spans="1:9">
      <c r="A25" s="72">
        <v>9</v>
      </c>
      <c r="B25" s="62" t="s">
        <v>85</v>
      </c>
      <c r="C25" s="62" t="s">
        <v>83</v>
      </c>
      <c r="D25" s="62" t="s">
        <v>86</v>
      </c>
      <c r="E25" s="95"/>
      <c r="F25" s="59">
        <f>VLOOKUP(B25,Tabel1[[Productcode]:[Verwacht aantal]],7,FALSE)</f>
        <v>361.06666666666666</v>
      </c>
      <c r="G25" s="60">
        <f t="shared" si="0"/>
        <v>0</v>
      </c>
      <c r="H25" s="61">
        <f t="shared" si="1"/>
        <v>0</v>
      </c>
      <c r="I25" s="71">
        <f t="shared" si="2"/>
        <v>0</v>
      </c>
    </row>
    <row r="26" spans="1:9">
      <c r="A26" s="70">
        <v>9</v>
      </c>
      <c r="B26" s="58" t="s">
        <v>87</v>
      </c>
      <c r="C26" s="58" t="s">
        <v>83</v>
      </c>
      <c r="D26" s="58" t="s">
        <v>88</v>
      </c>
      <c r="E26" s="95"/>
      <c r="F26" s="59">
        <f>VLOOKUP(B26,Tabel1[[Productcode]:[Verwacht aantal]],7,FALSE)</f>
        <v>411.4666666666667</v>
      </c>
      <c r="G26" s="60">
        <f t="shared" si="0"/>
        <v>0</v>
      </c>
      <c r="H26" s="61">
        <f t="shared" si="1"/>
        <v>0</v>
      </c>
      <c r="I26" s="71">
        <f t="shared" si="2"/>
        <v>0</v>
      </c>
    </row>
    <row r="27" spans="1:9">
      <c r="A27" s="72">
        <v>9</v>
      </c>
      <c r="B27" s="62" t="s">
        <v>89</v>
      </c>
      <c r="C27" s="62" t="s">
        <v>83</v>
      </c>
      <c r="D27" s="62" t="s">
        <v>90</v>
      </c>
      <c r="E27" s="95"/>
      <c r="F27" s="59">
        <f>VLOOKUP(B27,Tabel1[[Productcode]:[Verwacht aantal]],7,FALSE)</f>
        <v>390.66666666666669</v>
      </c>
      <c r="G27" s="60">
        <f t="shared" si="0"/>
        <v>0</v>
      </c>
      <c r="H27" s="61">
        <f t="shared" si="1"/>
        <v>0</v>
      </c>
      <c r="I27" s="71">
        <f t="shared" si="2"/>
        <v>0</v>
      </c>
    </row>
    <row r="28" spans="1:9">
      <c r="A28" s="70">
        <v>9</v>
      </c>
      <c r="B28" s="58" t="s">
        <v>91</v>
      </c>
      <c r="C28" s="58" t="s">
        <v>83</v>
      </c>
      <c r="D28" s="58" t="s">
        <v>92</v>
      </c>
      <c r="E28" s="95"/>
      <c r="F28" s="59">
        <f>VLOOKUP(B28,Tabel1[[Productcode]:[Verwacht aantal]],7,FALSE)</f>
        <v>345.86666666666667</v>
      </c>
      <c r="G28" s="60">
        <f t="shared" si="0"/>
        <v>0</v>
      </c>
      <c r="H28" s="61">
        <f t="shared" si="1"/>
        <v>0</v>
      </c>
      <c r="I28" s="71">
        <f t="shared" si="2"/>
        <v>0</v>
      </c>
    </row>
    <row r="29" spans="1:9">
      <c r="A29" s="72">
        <v>9</v>
      </c>
      <c r="B29" s="62" t="s">
        <v>93</v>
      </c>
      <c r="C29" s="62" t="s">
        <v>83</v>
      </c>
      <c r="D29" s="62" t="s">
        <v>94</v>
      </c>
      <c r="E29" s="95"/>
      <c r="F29" s="59">
        <f>VLOOKUP(B29,Tabel1[[Productcode]:[Verwacht aantal]],7,FALSE)</f>
        <v>290.13333333333338</v>
      </c>
      <c r="G29" s="60">
        <f t="shared" si="0"/>
        <v>0</v>
      </c>
      <c r="H29" s="61">
        <f t="shared" si="1"/>
        <v>0</v>
      </c>
      <c r="I29" s="71">
        <f t="shared" si="2"/>
        <v>0</v>
      </c>
    </row>
    <row r="30" spans="1:9">
      <c r="A30" s="70">
        <v>9</v>
      </c>
      <c r="B30" s="58" t="s">
        <v>95</v>
      </c>
      <c r="C30" s="58" t="s">
        <v>83</v>
      </c>
      <c r="D30" s="58" t="s">
        <v>96</v>
      </c>
      <c r="E30" s="95"/>
      <c r="F30" s="59">
        <f>VLOOKUP(B30,Tabel1[[Productcode]:[Verwacht aantal]],7,FALSE)</f>
        <v>252.8</v>
      </c>
      <c r="G30" s="60">
        <f t="shared" si="0"/>
        <v>0</v>
      </c>
      <c r="H30" s="61">
        <f t="shared" si="1"/>
        <v>0</v>
      </c>
      <c r="I30" s="71">
        <f t="shared" si="2"/>
        <v>0</v>
      </c>
    </row>
    <row r="31" spans="1:9">
      <c r="A31" s="72">
        <v>9</v>
      </c>
      <c r="B31" s="62" t="s">
        <v>97</v>
      </c>
      <c r="C31" s="62" t="s">
        <v>83</v>
      </c>
      <c r="D31" s="62" t="s">
        <v>98</v>
      </c>
      <c r="E31" s="95"/>
      <c r="F31" s="59">
        <f>VLOOKUP(B31,Tabel1[[Productcode]:[Verwacht aantal]],7,FALSE)</f>
        <v>324.8</v>
      </c>
      <c r="G31" s="60">
        <f t="shared" si="0"/>
        <v>0</v>
      </c>
      <c r="H31" s="61">
        <f t="shared" si="1"/>
        <v>0</v>
      </c>
      <c r="I31" s="71">
        <f t="shared" si="2"/>
        <v>0</v>
      </c>
    </row>
    <row r="32" spans="1:9">
      <c r="A32" s="70">
        <v>9</v>
      </c>
      <c r="B32" s="58" t="s">
        <v>99</v>
      </c>
      <c r="C32" s="58" t="s">
        <v>83</v>
      </c>
      <c r="D32" s="58" t="s">
        <v>100</v>
      </c>
      <c r="E32" s="95"/>
      <c r="F32" s="59">
        <f>VLOOKUP(B32,Tabel1[[Productcode]:[Verwacht aantal]],7,FALSE)</f>
        <v>236.8</v>
      </c>
      <c r="G32" s="60">
        <f t="shared" si="0"/>
        <v>0</v>
      </c>
      <c r="H32" s="61">
        <f t="shared" si="1"/>
        <v>0</v>
      </c>
      <c r="I32" s="71">
        <f t="shared" si="2"/>
        <v>0</v>
      </c>
    </row>
    <row r="33" spans="1:9">
      <c r="A33" s="72">
        <v>9</v>
      </c>
      <c r="B33" s="62" t="s">
        <v>101</v>
      </c>
      <c r="C33" s="62" t="s">
        <v>102</v>
      </c>
      <c r="D33" s="62" t="s">
        <v>103</v>
      </c>
      <c r="E33" s="95"/>
      <c r="F33" s="59">
        <f>VLOOKUP(B33,Tabel1[[Productcode]:[Verwacht aantal]],7,FALSE)</f>
        <v>170.13333333333333</v>
      </c>
      <c r="G33" s="60">
        <f t="shared" si="0"/>
        <v>0</v>
      </c>
      <c r="H33" s="61">
        <f t="shared" si="1"/>
        <v>0</v>
      </c>
      <c r="I33" s="71">
        <f t="shared" si="2"/>
        <v>0</v>
      </c>
    </row>
    <row r="34" spans="1:9">
      <c r="A34" s="70">
        <v>9</v>
      </c>
      <c r="B34" s="58" t="s">
        <v>104</v>
      </c>
      <c r="C34" s="58" t="s">
        <v>102</v>
      </c>
      <c r="D34" s="58" t="s">
        <v>105</v>
      </c>
      <c r="E34" s="95"/>
      <c r="F34" s="59">
        <f>VLOOKUP(B34,Tabel1[[Productcode]:[Verwacht aantal]],7,FALSE)</f>
        <v>175.20000000000002</v>
      </c>
      <c r="G34" s="60">
        <f t="shared" si="0"/>
        <v>0</v>
      </c>
      <c r="H34" s="61">
        <f t="shared" si="1"/>
        <v>0</v>
      </c>
      <c r="I34" s="71">
        <f t="shared" si="2"/>
        <v>0</v>
      </c>
    </row>
    <row r="35" spans="1:9">
      <c r="A35" s="72">
        <v>9</v>
      </c>
      <c r="B35" s="62" t="s">
        <v>106</v>
      </c>
      <c r="C35" s="62" t="s">
        <v>102</v>
      </c>
      <c r="D35" s="62" t="s">
        <v>107</v>
      </c>
      <c r="E35" s="95"/>
      <c r="F35" s="59">
        <f>VLOOKUP(B35,Tabel1[[Productcode]:[Verwacht aantal]],7,FALSE)</f>
        <v>251.46666666666667</v>
      </c>
      <c r="G35" s="60">
        <f t="shared" si="0"/>
        <v>0</v>
      </c>
      <c r="H35" s="61">
        <f t="shared" si="1"/>
        <v>0</v>
      </c>
      <c r="I35" s="71">
        <f t="shared" si="2"/>
        <v>0</v>
      </c>
    </row>
    <row r="36" spans="1:9">
      <c r="A36" s="70">
        <v>9</v>
      </c>
      <c r="B36" s="58" t="s">
        <v>108</v>
      </c>
      <c r="C36" s="58" t="s">
        <v>102</v>
      </c>
      <c r="D36" s="58" t="s">
        <v>109</v>
      </c>
      <c r="E36" s="95"/>
      <c r="F36" s="59">
        <f>VLOOKUP(B36,Tabel1[[Productcode]:[Verwacht aantal]],7,FALSE)</f>
        <v>187.4666666666667</v>
      </c>
      <c r="G36" s="60">
        <f t="shared" si="0"/>
        <v>0</v>
      </c>
      <c r="H36" s="61">
        <f t="shared" si="1"/>
        <v>0</v>
      </c>
      <c r="I36" s="71">
        <f t="shared" si="2"/>
        <v>0</v>
      </c>
    </row>
    <row r="37" spans="1:9">
      <c r="A37" s="72">
        <v>9</v>
      </c>
      <c r="B37" s="62" t="s">
        <v>110</v>
      </c>
      <c r="C37" s="62" t="s">
        <v>102</v>
      </c>
      <c r="D37" s="62" t="s">
        <v>111</v>
      </c>
      <c r="E37" s="95"/>
      <c r="F37" s="59">
        <f>VLOOKUP(B37,Tabel1[[Productcode]:[Verwacht aantal]],7,FALSE)</f>
        <v>221.60000000000002</v>
      </c>
      <c r="G37" s="60">
        <f t="shared" si="0"/>
        <v>0</v>
      </c>
      <c r="H37" s="61">
        <f t="shared" si="1"/>
        <v>0</v>
      </c>
      <c r="I37" s="71">
        <f t="shared" si="2"/>
        <v>0</v>
      </c>
    </row>
    <row r="38" spans="1:9">
      <c r="A38" s="70">
        <v>9</v>
      </c>
      <c r="B38" s="58" t="s">
        <v>112</v>
      </c>
      <c r="C38" s="58" t="s">
        <v>102</v>
      </c>
      <c r="D38" s="58" t="s">
        <v>113</v>
      </c>
      <c r="E38" s="95"/>
      <c r="F38" s="59">
        <f>VLOOKUP(B38,Tabel1[[Productcode]:[Verwacht aantal]],7,FALSE)</f>
        <v>181.06666666666669</v>
      </c>
      <c r="G38" s="60">
        <f t="shared" si="0"/>
        <v>0</v>
      </c>
      <c r="H38" s="61">
        <f t="shared" si="1"/>
        <v>0</v>
      </c>
      <c r="I38" s="71">
        <f t="shared" si="2"/>
        <v>0</v>
      </c>
    </row>
    <row r="39" spans="1:9">
      <c r="A39" s="72">
        <v>9</v>
      </c>
      <c r="B39" s="62" t="s">
        <v>114</v>
      </c>
      <c r="C39" s="62" t="s">
        <v>102</v>
      </c>
      <c r="D39" s="62" t="s">
        <v>115</v>
      </c>
      <c r="E39" s="95"/>
      <c r="F39" s="59">
        <f>VLOOKUP(B39,Tabel1[[Productcode]:[Verwacht aantal]],7,FALSE)</f>
        <v>157.86666666666667</v>
      </c>
      <c r="G39" s="60">
        <f t="shared" si="0"/>
        <v>0</v>
      </c>
      <c r="H39" s="61">
        <f t="shared" si="1"/>
        <v>0</v>
      </c>
      <c r="I39" s="71">
        <f t="shared" si="2"/>
        <v>0</v>
      </c>
    </row>
    <row r="40" spans="1:9">
      <c r="A40" s="70">
        <v>9</v>
      </c>
      <c r="B40" s="58" t="s">
        <v>116</v>
      </c>
      <c r="C40" s="58" t="s">
        <v>102</v>
      </c>
      <c r="D40" s="58" t="s">
        <v>117</v>
      </c>
      <c r="E40" s="95"/>
      <c r="F40" s="59">
        <f>VLOOKUP(B40,Tabel1[[Productcode]:[Verwacht aantal]],7,FALSE)</f>
        <v>93.333333333333343</v>
      </c>
      <c r="G40" s="60">
        <f t="shared" si="0"/>
        <v>0</v>
      </c>
      <c r="H40" s="61">
        <f t="shared" si="1"/>
        <v>0</v>
      </c>
      <c r="I40" s="71">
        <f t="shared" si="2"/>
        <v>0</v>
      </c>
    </row>
    <row r="41" spans="1:9">
      <c r="A41" s="72">
        <v>9</v>
      </c>
      <c r="B41" s="62" t="s">
        <v>118</v>
      </c>
      <c r="C41" s="62" t="s">
        <v>102</v>
      </c>
      <c r="D41" s="62" t="s">
        <v>119</v>
      </c>
      <c r="E41" s="95"/>
      <c r="F41" s="59">
        <f>VLOOKUP(B41,Tabel1[[Productcode]:[Verwacht aantal]],7,FALSE)</f>
        <v>84.800000000000011</v>
      </c>
      <c r="G41" s="60">
        <f t="shared" si="0"/>
        <v>0</v>
      </c>
      <c r="H41" s="61">
        <f t="shared" si="1"/>
        <v>0</v>
      </c>
      <c r="I41" s="71">
        <f t="shared" si="2"/>
        <v>0</v>
      </c>
    </row>
    <row r="42" spans="1:9">
      <c r="A42" s="70">
        <v>9</v>
      </c>
      <c r="B42" s="58" t="s">
        <v>120</v>
      </c>
      <c r="C42" s="58" t="s">
        <v>102</v>
      </c>
      <c r="D42" s="58" t="s">
        <v>121</v>
      </c>
      <c r="E42" s="95"/>
      <c r="F42" s="59">
        <f>VLOOKUP(B42,Tabel1[[Productcode]:[Verwacht aantal]],7,FALSE)</f>
        <v>95.466666666666669</v>
      </c>
      <c r="G42" s="60">
        <f t="shared" si="0"/>
        <v>0</v>
      </c>
      <c r="H42" s="61">
        <f t="shared" si="1"/>
        <v>0</v>
      </c>
      <c r="I42" s="71">
        <f t="shared" si="2"/>
        <v>0</v>
      </c>
    </row>
    <row r="43" spans="1:9">
      <c r="A43" s="72">
        <v>9</v>
      </c>
      <c r="B43" s="62" t="s">
        <v>122</v>
      </c>
      <c r="C43" s="62" t="s">
        <v>102</v>
      </c>
      <c r="D43" s="62" t="s">
        <v>123</v>
      </c>
      <c r="E43" s="95"/>
      <c r="F43" s="59">
        <f>VLOOKUP(B43,Tabel1[[Productcode]:[Verwacht aantal]],7,FALSE)</f>
        <v>95.733333333333348</v>
      </c>
      <c r="G43" s="60">
        <f t="shared" si="0"/>
        <v>0</v>
      </c>
      <c r="H43" s="61">
        <f t="shared" si="1"/>
        <v>0</v>
      </c>
      <c r="I43" s="71">
        <f t="shared" si="2"/>
        <v>0</v>
      </c>
    </row>
    <row r="44" spans="1:9">
      <c r="A44" s="70">
        <v>9</v>
      </c>
      <c r="B44" s="58" t="s">
        <v>124</v>
      </c>
      <c r="C44" s="58" t="s">
        <v>102</v>
      </c>
      <c r="D44" s="58" t="s">
        <v>125</v>
      </c>
      <c r="E44" s="95"/>
      <c r="F44" s="59">
        <f>VLOOKUP(B44,Tabel1[[Productcode]:[Verwacht aantal]],7,FALSE)</f>
        <v>82.4</v>
      </c>
      <c r="G44" s="60">
        <f t="shared" si="0"/>
        <v>0</v>
      </c>
      <c r="H44" s="61">
        <f t="shared" si="1"/>
        <v>0</v>
      </c>
      <c r="I44" s="71">
        <f t="shared" si="2"/>
        <v>0</v>
      </c>
    </row>
    <row r="45" spans="1:9">
      <c r="A45" s="72">
        <v>9</v>
      </c>
      <c r="B45" s="62" t="s">
        <v>126</v>
      </c>
      <c r="C45" s="62" t="s">
        <v>102</v>
      </c>
      <c r="D45" s="62" t="s">
        <v>127</v>
      </c>
      <c r="E45" s="95"/>
      <c r="F45" s="59">
        <f>VLOOKUP(B45,Tabel1[[Productcode]:[Verwacht aantal]],7,FALSE)</f>
        <v>97.333333333333343</v>
      </c>
      <c r="G45" s="60">
        <f t="shared" si="0"/>
        <v>0</v>
      </c>
      <c r="H45" s="61">
        <f t="shared" si="1"/>
        <v>0</v>
      </c>
      <c r="I45" s="71">
        <f t="shared" si="2"/>
        <v>0</v>
      </c>
    </row>
    <row r="46" spans="1:9">
      <c r="A46" s="70">
        <v>9</v>
      </c>
      <c r="B46" s="58" t="s">
        <v>128</v>
      </c>
      <c r="C46" s="58" t="s">
        <v>102</v>
      </c>
      <c r="D46" s="58" t="s">
        <v>129</v>
      </c>
      <c r="E46" s="95"/>
      <c r="F46" s="59">
        <f>VLOOKUP(B46,Tabel1[[Productcode]:[Verwacht aantal]],7,FALSE)</f>
        <v>95.733333333333348</v>
      </c>
      <c r="G46" s="60">
        <f t="shared" si="0"/>
        <v>0</v>
      </c>
      <c r="H46" s="61">
        <f t="shared" si="1"/>
        <v>0</v>
      </c>
      <c r="I46" s="71">
        <f t="shared" si="2"/>
        <v>0</v>
      </c>
    </row>
    <row r="47" spans="1:9">
      <c r="A47" s="72">
        <v>9</v>
      </c>
      <c r="B47" s="62" t="s">
        <v>130</v>
      </c>
      <c r="C47" s="62" t="s">
        <v>102</v>
      </c>
      <c r="D47" s="62" t="s">
        <v>131</v>
      </c>
      <c r="E47" s="95"/>
      <c r="F47" s="59">
        <f>VLOOKUP(B47,Tabel1[[Productcode]:[Verwacht aantal]],7,FALSE)</f>
        <v>240</v>
      </c>
      <c r="G47" s="60">
        <f t="shared" si="0"/>
        <v>0</v>
      </c>
      <c r="H47" s="61">
        <f t="shared" si="1"/>
        <v>0</v>
      </c>
      <c r="I47" s="71">
        <f t="shared" si="2"/>
        <v>0</v>
      </c>
    </row>
    <row r="48" spans="1:9">
      <c r="A48" s="70">
        <v>9</v>
      </c>
      <c r="B48" s="58" t="s">
        <v>132</v>
      </c>
      <c r="C48" s="58" t="s">
        <v>102</v>
      </c>
      <c r="D48" s="58" t="s">
        <v>133</v>
      </c>
      <c r="E48" s="95"/>
      <c r="F48" s="59">
        <f>VLOOKUP(B48,Tabel1[[Productcode]:[Verwacht aantal]],7,FALSE)</f>
        <v>204</v>
      </c>
      <c r="G48" s="60">
        <f t="shared" si="0"/>
        <v>0</v>
      </c>
      <c r="H48" s="61">
        <f t="shared" si="1"/>
        <v>0</v>
      </c>
      <c r="I48" s="71">
        <f t="shared" si="2"/>
        <v>0</v>
      </c>
    </row>
    <row r="49" spans="1:9">
      <c r="A49" s="72">
        <v>9</v>
      </c>
      <c r="B49" s="62" t="s">
        <v>134</v>
      </c>
      <c r="C49" s="62" t="s">
        <v>102</v>
      </c>
      <c r="D49" s="62" t="s">
        <v>135</v>
      </c>
      <c r="E49" s="95"/>
      <c r="F49" s="59">
        <f>VLOOKUP(B49,Tabel1[[Productcode]:[Verwacht aantal]],7,FALSE)</f>
        <v>246.8</v>
      </c>
      <c r="G49" s="60">
        <f t="shared" si="0"/>
        <v>0</v>
      </c>
      <c r="H49" s="61">
        <f t="shared" si="1"/>
        <v>0</v>
      </c>
      <c r="I49" s="71">
        <f t="shared" si="2"/>
        <v>0</v>
      </c>
    </row>
    <row r="50" spans="1:9">
      <c r="A50" s="70">
        <v>9</v>
      </c>
      <c r="B50" s="58" t="s">
        <v>136</v>
      </c>
      <c r="C50" s="58" t="s">
        <v>102</v>
      </c>
      <c r="D50" s="58" t="s">
        <v>137</v>
      </c>
      <c r="E50" s="95"/>
      <c r="F50" s="59">
        <f>VLOOKUP(B50,Tabel1[[Productcode]:[Verwacht aantal]],7,FALSE)</f>
        <v>264.40000000000003</v>
      </c>
      <c r="G50" s="60">
        <f t="shared" si="0"/>
        <v>0</v>
      </c>
      <c r="H50" s="61">
        <f t="shared" si="1"/>
        <v>0</v>
      </c>
      <c r="I50" s="71">
        <f t="shared" si="2"/>
        <v>0</v>
      </c>
    </row>
    <row r="51" spans="1:9">
      <c r="A51" s="72">
        <v>9</v>
      </c>
      <c r="B51" s="62" t="s">
        <v>138</v>
      </c>
      <c r="C51" s="62" t="s">
        <v>102</v>
      </c>
      <c r="D51" s="62" t="s">
        <v>139</v>
      </c>
      <c r="E51" s="95"/>
      <c r="F51" s="59">
        <f>VLOOKUP(B51,Tabel1[[Productcode]:[Verwacht aantal]],7,FALSE)</f>
        <v>94.800000000000011</v>
      </c>
      <c r="G51" s="60">
        <f t="shared" si="0"/>
        <v>0</v>
      </c>
      <c r="H51" s="61">
        <f t="shared" si="1"/>
        <v>0</v>
      </c>
      <c r="I51" s="71">
        <f t="shared" si="2"/>
        <v>0</v>
      </c>
    </row>
    <row r="52" spans="1:9">
      <c r="A52" s="70">
        <v>9</v>
      </c>
      <c r="B52" s="58" t="s">
        <v>140</v>
      </c>
      <c r="C52" s="58" t="s">
        <v>102</v>
      </c>
      <c r="D52" s="58" t="s">
        <v>141</v>
      </c>
      <c r="E52" s="95"/>
      <c r="F52" s="59">
        <f>VLOOKUP(B52,Tabel1[[Productcode]:[Verwacht aantal]],7,FALSE)</f>
        <v>87.600000000000009</v>
      </c>
      <c r="G52" s="60">
        <f t="shared" si="0"/>
        <v>0</v>
      </c>
      <c r="H52" s="61">
        <f t="shared" si="1"/>
        <v>0</v>
      </c>
      <c r="I52" s="71">
        <f t="shared" si="2"/>
        <v>0</v>
      </c>
    </row>
    <row r="53" spans="1:9">
      <c r="A53" s="72">
        <v>9</v>
      </c>
      <c r="B53" s="62" t="s">
        <v>142</v>
      </c>
      <c r="C53" s="62" t="s">
        <v>102</v>
      </c>
      <c r="D53" s="62" t="s">
        <v>143</v>
      </c>
      <c r="E53" s="95"/>
      <c r="F53" s="59">
        <f>VLOOKUP(B53,Tabel1[[Productcode]:[Verwacht aantal]],7,FALSE)</f>
        <v>84</v>
      </c>
      <c r="G53" s="60">
        <f t="shared" si="0"/>
        <v>0</v>
      </c>
      <c r="H53" s="61">
        <f t="shared" si="1"/>
        <v>0</v>
      </c>
      <c r="I53" s="71">
        <f t="shared" si="2"/>
        <v>0</v>
      </c>
    </row>
    <row r="54" spans="1:9">
      <c r="A54" s="70">
        <v>9</v>
      </c>
      <c r="B54" s="58" t="s">
        <v>144</v>
      </c>
      <c r="C54" s="58" t="s">
        <v>102</v>
      </c>
      <c r="D54" s="58" t="s">
        <v>145</v>
      </c>
      <c r="E54" s="95"/>
      <c r="F54" s="59">
        <f>VLOOKUP(B54,Tabel1[[Productcode]:[Verwacht aantal]],7,FALSE)</f>
        <v>146</v>
      </c>
      <c r="G54" s="60">
        <f t="shared" si="0"/>
        <v>0</v>
      </c>
      <c r="H54" s="61">
        <f t="shared" si="1"/>
        <v>0</v>
      </c>
      <c r="I54" s="71">
        <f t="shared" si="2"/>
        <v>0</v>
      </c>
    </row>
    <row r="55" spans="1:9">
      <c r="A55" s="72">
        <v>9</v>
      </c>
      <c r="B55" s="62" t="s">
        <v>146</v>
      </c>
      <c r="C55" s="62" t="s">
        <v>102</v>
      </c>
      <c r="D55" s="62" t="s">
        <v>147</v>
      </c>
      <c r="E55" s="95"/>
      <c r="F55" s="59">
        <f>VLOOKUP(B55,Tabel1[[Productcode]:[Verwacht aantal]],7,FALSE)</f>
        <v>70</v>
      </c>
      <c r="G55" s="60">
        <f t="shared" si="0"/>
        <v>0</v>
      </c>
      <c r="H55" s="61">
        <f t="shared" si="1"/>
        <v>0</v>
      </c>
      <c r="I55" s="71">
        <f t="shared" si="2"/>
        <v>0</v>
      </c>
    </row>
    <row r="56" spans="1:9">
      <c r="A56" s="70">
        <v>9</v>
      </c>
      <c r="B56" s="58" t="s">
        <v>148</v>
      </c>
      <c r="C56" s="58" t="s">
        <v>102</v>
      </c>
      <c r="D56" s="58" t="s">
        <v>149</v>
      </c>
      <c r="E56" s="95"/>
      <c r="F56" s="59">
        <f>VLOOKUP(B56,Tabel1[[Productcode]:[Verwacht aantal]],7,FALSE)</f>
        <v>119.2</v>
      </c>
      <c r="G56" s="60">
        <f t="shared" si="0"/>
        <v>0</v>
      </c>
      <c r="H56" s="61">
        <f t="shared" si="1"/>
        <v>0</v>
      </c>
      <c r="I56" s="71">
        <f t="shared" si="2"/>
        <v>0</v>
      </c>
    </row>
    <row r="57" spans="1:9">
      <c r="A57" s="72">
        <v>9</v>
      </c>
      <c r="B57" s="62" t="s">
        <v>150</v>
      </c>
      <c r="C57" s="62" t="s">
        <v>102</v>
      </c>
      <c r="D57" s="62" t="s">
        <v>151</v>
      </c>
      <c r="E57" s="95"/>
      <c r="F57" s="59">
        <f>VLOOKUP(B57,Tabel1[[Productcode]:[Verwacht aantal]],7,FALSE)</f>
        <v>92.4</v>
      </c>
      <c r="G57" s="60">
        <f t="shared" si="0"/>
        <v>0</v>
      </c>
      <c r="H57" s="61">
        <f t="shared" si="1"/>
        <v>0</v>
      </c>
      <c r="I57" s="71">
        <f t="shared" si="2"/>
        <v>0</v>
      </c>
    </row>
    <row r="58" spans="1:9">
      <c r="A58" s="70">
        <v>9</v>
      </c>
      <c r="B58" s="58" t="s">
        <v>152</v>
      </c>
      <c r="C58" s="58" t="s">
        <v>102</v>
      </c>
      <c r="D58" s="58" t="s">
        <v>153</v>
      </c>
      <c r="E58" s="95"/>
      <c r="F58" s="59">
        <f>VLOOKUP(B58,Tabel1[[Productcode]:[Verwacht aantal]],7,FALSE)</f>
        <v>84.4</v>
      </c>
      <c r="G58" s="60">
        <f t="shared" si="0"/>
        <v>0</v>
      </c>
      <c r="H58" s="61">
        <f t="shared" si="1"/>
        <v>0</v>
      </c>
      <c r="I58" s="71">
        <f t="shared" si="2"/>
        <v>0</v>
      </c>
    </row>
    <row r="59" spans="1:9">
      <c r="A59" s="72">
        <v>9</v>
      </c>
      <c r="B59" s="62" t="s">
        <v>154</v>
      </c>
      <c r="C59" s="62" t="s">
        <v>155</v>
      </c>
      <c r="D59" s="62" t="s">
        <v>156</v>
      </c>
      <c r="E59" s="95"/>
      <c r="F59" s="59">
        <f>VLOOKUP(B59,Tabel1[[Productcode]:[Verwacht aantal]],7,FALSE)</f>
        <v>441.86666666666673</v>
      </c>
      <c r="G59" s="60">
        <f t="shared" si="0"/>
        <v>0</v>
      </c>
      <c r="H59" s="61">
        <f t="shared" si="1"/>
        <v>0</v>
      </c>
      <c r="I59" s="71">
        <f t="shared" si="2"/>
        <v>0</v>
      </c>
    </row>
    <row r="60" spans="1:9">
      <c r="A60" s="70">
        <v>9</v>
      </c>
      <c r="B60" s="58" t="s">
        <v>157</v>
      </c>
      <c r="C60" s="58" t="s">
        <v>155</v>
      </c>
      <c r="D60" s="58" t="s">
        <v>158</v>
      </c>
      <c r="E60" s="95"/>
      <c r="F60" s="59">
        <f>VLOOKUP(B60,Tabel1[[Productcode]:[Verwacht aantal]],7,FALSE)</f>
        <v>232</v>
      </c>
      <c r="G60" s="60">
        <f t="shared" si="0"/>
        <v>0</v>
      </c>
      <c r="H60" s="61">
        <f t="shared" si="1"/>
        <v>0</v>
      </c>
      <c r="I60" s="71">
        <f t="shared" si="2"/>
        <v>0</v>
      </c>
    </row>
    <row r="61" spans="1:9">
      <c r="A61" s="72">
        <v>9</v>
      </c>
      <c r="B61" s="62" t="s">
        <v>159</v>
      </c>
      <c r="C61" s="62" t="s">
        <v>155</v>
      </c>
      <c r="D61" s="62" t="s">
        <v>160</v>
      </c>
      <c r="E61" s="95"/>
      <c r="F61" s="59">
        <f>VLOOKUP(B61,Tabel1[[Productcode]:[Verwacht aantal]],7,FALSE)</f>
        <v>263.2</v>
      </c>
      <c r="G61" s="60">
        <f t="shared" si="0"/>
        <v>0</v>
      </c>
      <c r="H61" s="61">
        <f t="shared" si="1"/>
        <v>0</v>
      </c>
      <c r="I61" s="71">
        <f t="shared" si="2"/>
        <v>0</v>
      </c>
    </row>
    <row r="62" spans="1:9">
      <c r="A62" s="70">
        <v>9</v>
      </c>
      <c r="B62" s="58" t="s">
        <v>161</v>
      </c>
      <c r="C62" s="58" t="s">
        <v>155</v>
      </c>
      <c r="D62" s="58" t="s">
        <v>162</v>
      </c>
      <c r="E62" s="95"/>
      <c r="F62" s="59">
        <f>VLOOKUP(B62,Tabel1[[Productcode]:[Verwacht aantal]],7,FALSE)</f>
        <v>208.8</v>
      </c>
      <c r="G62" s="60">
        <f t="shared" si="0"/>
        <v>0</v>
      </c>
      <c r="H62" s="61">
        <f t="shared" si="1"/>
        <v>0</v>
      </c>
      <c r="I62" s="71">
        <f t="shared" si="2"/>
        <v>0</v>
      </c>
    </row>
    <row r="63" spans="1:9">
      <c r="A63" s="72">
        <v>9</v>
      </c>
      <c r="B63" s="62" t="s">
        <v>163</v>
      </c>
      <c r="C63" s="62" t="s">
        <v>155</v>
      </c>
      <c r="D63" s="62" t="s">
        <v>164</v>
      </c>
      <c r="E63" s="95"/>
      <c r="F63" s="59">
        <f>VLOOKUP(B63,Tabel1[[Productcode]:[Verwacht aantal]],7,FALSE)</f>
        <v>322.66666666666669</v>
      </c>
      <c r="G63" s="60">
        <f t="shared" si="0"/>
        <v>0</v>
      </c>
      <c r="H63" s="61">
        <f t="shared" si="1"/>
        <v>0</v>
      </c>
      <c r="I63" s="71">
        <f t="shared" si="2"/>
        <v>0</v>
      </c>
    </row>
    <row r="64" spans="1:9">
      <c r="A64" s="70">
        <v>9</v>
      </c>
      <c r="B64" s="58" t="s">
        <v>165</v>
      </c>
      <c r="C64" s="58" t="s">
        <v>155</v>
      </c>
      <c r="D64" s="58" t="s">
        <v>166</v>
      </c>
      <c r="E64" s="95"/>
      <c r="F64" s="59">
        <f>VLOOKUP(B64,Tabel1[[Productcode]:[Verwacht aantal]],7,FALSE)</f>
        <v>303.46666666666664</v>
      </c>
      <c r="G64" s="60">
        <f t="shared" si="0"/>
        <v>0</v>
      </c>
      <c r="H64" s="61">
        <f t="shared" si="1"/>
        <v>0</v>
      </c>
      <c r="I64" s="71">
        <f t="shared" si="2"/>
        <v>0</v>
      </c>
    </row>
    <row r="65" spans="1:9">
      <c r="A65" s="72">
        <v>9</v>
      </c>
      <c r="B65" s="62" t="s">
        <v>167</v>
      </c>
      <c r="C65" s="62" t="s">
        <v>155</v>
      </c>
      <c r="D65" s="62" t="s">
        <v>168</v>
      </c>
      <c r="E65" s="95"/>
      <c r="F65" s="59">
        <f>VLOOKUP(B65,Tabel1[[Productcode]:[Verwacht aantal]],7,FALSE)</f>
        <v>155.73333333333335</v>
      </c>
      <c r="G65" s="60">
        <f t="shared" si="0"/>
        <v>0</v>
      </c>
      <c r="H65" s="61">
        <f t="shared" si="1"/>
        <v>0</v>
      </c>
      <c r="I65" s="71">
        <f t="shared" si="2"/>
        <v>0</v>
      </c>
    </row>
    <row r="66" spans="1:9">
      <c r="A66" s="70">
        <v>9</v>
      </c>
      <c r="B66" s="58" t="s">
        <v>169</v>
      </c>
      <c r="C66" s="58" t="s">
        <v>155</v>
      </c>
      <c r="D66" s="58" t="s">
        <v>170</v>
      </c>
      <c r="E66" s="95"/>
      <c r="F66" s="59">
        <f>VLOOKUP(B66,Tabel1[[Productcode]:[Verwacht aantal]],7,FALSE)</f>
        <v>314.13333333333338</v>
      </c>
      <c r="G66" s="60">
        <f t="shared" si="0"/>
        <v>0</v>
      </c>
      <c r="H66" s="61">
        <f t="shared" si="1"/>
        <v>0</v>
      </c>
      <c r="I66" s="71">
        <f t="shared" si="2"/>
        <v>0</v>
      </c>
    </row>
    <row r="67" spans="1:9">
      <c r="A67" s="72">
        <v>9</v>
      </c>
      <c r="B67" s="62" t="s">
        <v>171</v>
      </c>
      <c r="C67" s="62" t="s">
        <v>155</v>
      </c>
      <c r="D67" s="62" t="s">
        <v>172</v>
      </c>
      <c r="E67" s="95"/>
      <c r="F67" s="59">
        <f>VLOOKUP(B67,Tabel1[[Productcode]:[Verwacht aantal]],7,FALSE)</f>
        <v>279.73333333333335</v>
      </c>
      <c r="G67" s="60">
        <f t="shared" si="0"/>
        <v>0</v>
      </c>
      <c r="H67" s="61">
        <f t="shared" si="1"/>
        <v>0</v>
      </c>
      <c r="I67" s="71">
        <f t="shared" si="2"/>
        <v>0</v>
      </c>
    </row>
    <row r="68" spans="1:9">
      <c r="A68" s="70">
        <v>9</v>
      </c>
      <c r="B68" s="58" t="s">
        <v>173</v>
      </c>
      <c r="C68" s="58" t="s">
        <v>155</v>
      </c>
      <c r="D68" s="58" t="s">
        <v>174</v>
      </c>
      <c r="E68" s="95"/>
      <c r="F68" s="59">
        <f>VLOOKUP(B68,Tabel1[[Productcode]:[Verwacht aantal]],7,FALSE)</f>
        <v>304</v>
      </c>
      <c r="G68" s="60">
        <f t="shared" si="0"/>
        <v>0</v>
      </c>
      <c r="H68" s="61">
        <f t="shared" si="1"/>
        <v>0</v>
      </c>
      <c r="I68" s="71">
        <f t="shared" si="2"/>
        <v>0</v>
      </c>
    </row>
    <row r="69" spans="1:9">
      <c r="A69" s="72">
        <v>9</v>
      </c>
      <c r="B69" s="62" t="s">
        <v>175</v>
      </c>
      <c r="C69" s="62" t="s">
        <v>155</v>
      </c>
      <c r="D69" s="62" t="s">
        <v>176</v>
      </c>
      <c r="E69" s="95"/>
      <c r="F69" s="59">
        <f>VLOOKUP(B69,Tabel1[[Productcode]:[Verwacht aantal]],7,FALSE)</f>
        <v>266.13333333333338</v>
      </c>
      <c r="G69" s="60">
        <f t="shared" si="0"/>
        <v>0</v>
      </c>
      <c r="H69" s="61">
        <f t="shared" si="1"/>
        <v>0</v>
      </c>
      <c r="I69" s="71">
        <f t="shared" si="2"/>
        <v>0</v>
      </c>
    </row>
    <row r="70" spans="1:9">
      <c r="A70" s="70">
        <v>9</v>
      </c>
      <c r="B70" s="58" t="s">
        <v>177</v>
      </c>
      <c r="C70" s="58" t="s">
        <v>155</v>
      </c>
      <c r="D70" s="58" t="s">
        <v>178</v>
      </c>
      <c r="E70" s="95"/>
      <c r="F70" s="59">
        <f>VLOOKUP(B70,Tabel1[[Productcode]:[Verwacht aantal]],7,FALSE)</f>
        <v>230.4</v>
      </c>
      <c r="G70" s="60">
        <f t="shared" si="0"/>
        <v>0</v>
      </c>
      <c r="H70" s="61">
        <f t="shared" si="1"/>
        <v>0</v>
      </c>
      <c r="I70" s="71">
        <f t="shared" si="2"/>
        <v>0</v>
      </c>
    </row>
    <row r="71" spans="1:9">
      <c r="A71" s="72">
        <v>9</v>
      </c>
      <c r="B71" s="62" t="s">
        <v>179</v>
      </c>
      <c r="C71" s="62" t="s">
        <v>155</v>
      </c>
      <c r="D71" s="62" t="s">
        <v>180</v>
      </c>
      <c r="E71" s="95"/>
      <c r="F71" s="59">
        <f>VLOOKUP(B71,Tabel1[[Productcode]:[Verwacht aantal]],7,FALSE)</f>
        <v>267.73333333333335</v>
      </c>
      <c r="G71" s="60">
        <f t="shared" si="0"/>
        <v>0</v>
      </c>
      <c r="H71" s="61">
        <f t="shared" si="1"/>
        <v>0</v>
      </c>
      <c r="I71" s="71">
        <f t="shared" si="2"/>
        <v>0</v>
      </c>
    </row>
    <row r="72" spans="1:9">
      <c r="A72" s="70">
        <v>9</v>
      </c>
      <c r="B72" s="58" t="s">
        <v>181</v>
      </c>
      <c r="C72" s="58" t="s">
        <v>155</v>
      </c>
      <c r="D72" s="58" t="s">
        <v>182</v>
      </c>
      <c r="E72" s="95"/>
      <c r="F72" s="59">
        <f>VLOOKUP(B72,Tabel1[[Productcode]:[Verwacht aantal]],7,FALSE)</f>
        <v>409.6</v>
      </c>
      <c r="G72" s="60">
        <f t="shared" si="0"/>
        <v>0</v>
      </c>
      <c r="H72" s="61">
        <f t="shared" si="1"/>
        <v>0</v>
      </c>
      <c r="I72" s="71">
        <f t="shared" si="2"/>
        <v>0</v>
      </c>
    </row>
    <row r="73" spans="1:9">
      <c r="A73" s="72">
        <v>9</v>
      </c>
      <c r="B73" s="62" t="s">
        <v>183</v>
      </c>
      <c r="C73" s="62" t="s">
        <v>155</v>
      </c>
      <c r="D73" s="62" t="s">
        <v>184</v>
      </c>
      <c r="E73" s="95"/>
      <c r="F73" s="59">
        <f>VLOOKUP(B73,Tabel1[[Productcode]:[Verwacht aantal]],7,FALSE)</f>
        <v>271.73333333333335</v>
      </c>
      <c r="G73" s="60">
        <f t="shared" ref="G73:G136" si="3">E73*F73</f>
        <v>0</v>
      </c>
      <c r="H73" s="61">
        <f t="shared" ref="H73:H136" si="4">G73+(G73*C$4)</f>
        <v>0</v>
      </c>
      <c r="I73" s="71">
        <f t="shared" ref="I73:I136" si="5">H73+(C$5*H73)</f>
        <v>0</v>
      </c>
    </row>
    <row r="74" spans="1:9">
      <c r="A74" s="70">
        <v>9</v>
      </c>
      <c r="B74" s="58" t="s">
        <v>185</v>
      </c>
      <c r="C74" s="58" t="s">
        <v>155</v>
      </c>
      <c r="D74" s="58" t="s">
        <v>186</v>
      </c>
      <c r="E74" s="95"/>
      <c r="F74" s="59">
        <f>VLOOKUP(B74,Tabel1[[Productcode]:[Verwacht aantal]],7,FALSE)</f>
        <v>362.66666666666669</v>
      </c>
      <c r="G74" s="60">
        <f t="shared" si="3"/>
        <v>0</v>
      </c>
      <c r="H74" s="61">
        <f t="shared" si="4"/>
        <v>0</v>
      </c>
      <c r="I74" s="71">
        <f t="shared" si="5"/>
        <v>0</v>
      </c>
    </row>
    <row r="75" spans="1:9">
      <c r="A75" s="72">
        <v>9</v>
      </c>
      <c r="B75" s="62" t="s">
        <v>187</v>
      </c>
      <c r="C75" s="62" t="s">
        <v>155</v>
      </c>
      <c r="D75" s="62" t="s">
        <v>188</v>
      </c>
      <c r="E75" s="95"/>
      <c r="F75" s="59">
        <f>VLOOKUP(B75,Tabel1[[Productcode]:[Verwacht aantal]],7,FALSE)</f>
        <v>231.20000000000002</v>
      </c>
      <c r="G75" s="60">
        <f t="shared" si="3"/>
        <v>0</v>
      </c>
      <c r="H75" s="61">
        <f t="shared" si="4"/>
        <v>0</v>
      </c>
      <c r="I75" s="71">
        <f t="shared" si="5"/>
        <v>0</v>
      </c>
    </row>
    <row r="76" spans="1:9">
      <c r="A76" s="70">
        <v>9</v>
      </c>
      <c r="B76" s="58" t="s">
        <v>189</v>
      </c>
      <c r="C76" s="58" t="s">
        <v>155</v>
      </c>
      <c r="D76" s="58" t="s">
        <v>190</v>
      </c>
      <c r="E76" s="95"/>
      <c r="F76" s="59">
        <f>VLOOKUP(B76,Tabel1[[Productcode]:[Verwacht aantal]],7,FALSE)</f>
        <v>154.93333333333334</v>
      </c>
      <c r="G76" s="60">
        <f t="shared" si="3"/>
        <v>0</v>
      </c>
      <c r="H76" s="61">
        <f t="shared" si="4"/>
        <v>0</v>
      </c>
      <c r="I76" s="71">
        <f t="shared" si="5"/>
        <v>0</v>
      </c>
    </row>
    <row r="77" spans="1:9">
      <c r="A77" s="72">
        <v>9</v>
      </c>
      <c r="B77" s="62" t="s">
        <v>191</v>
      </c>
      <c r="C77" s="62" t="s">
        <v>155</v>
      </c>
      <c r="D77" s="62" t="s">
        <v>192</v>
      </c>
      <c r="E77" s="95"/>
      <c r="F77" s="59">
        <f>VLOOKUP(B77,Tabel1[[Productcode]:[Verwacht aantal]],7,FALSE)</f>
        <v>245.60000000000002</v>
      </c>
      <c r="G77" s="60">
        <f t="shared" si="3"/>
        <v>0</v>
      </c>
      <c r="H77" s="61">
        <f t="shared" si="4"/>
        <v>0</v>
      </c>
      <c r="I77" s="71">
        <f t="shared" si="5"/>
        <v>0</v>
      </c>
    </row>
    <row r="78" spans="1:9">
      <c r="A78" s="70">
        <v>9</v>
      </c>
      <c r="B78" s="58" t="s">
        <v>193</v>
      </c>
      <c r="C78" s="58" t="s">
        <v>155</v>
      </c>
      <c r="D78" s="58" t="s">
        <v>194</v>
      </c>
      <c r="E78" s="95"/>
      <c r="F78" s="59">
        <f>VLOOKUP(B78,Tabel1[[Productcode]:[Verwacht aantal]],7,FALSE)</f>
        <v>183.73333333333335</v>
      </c>
      <c r="G78" s="60">
        <f t="shared" si="3"/>
        <v>0</v>
      </c>
      <c r="H78" s="61">
        <f t="shared" si="4"/>
        <v>0</v>
      </c>
      <c r="I78" s="71">
        <f t="shared" si="5"/>
        <v>0</v>
      </c>
    </row>
    <row r="79" spans="1:9">
      <c r="A79" s="72">
        <v>9</v>
      </c>
      <c r="B79" s="62" t="s">
        <v>195</v>
      </c>
      <c r="C79" s="62" t="s">
        <v>155</v>
      </c>
      <c r="D79" s="62" t="s">
        <v>196</v>
      </c>
      <c r="E79" s="95"/>
      <c r="F79" s="59">
        <f>VLOOKUP(B79,Tabel1[[Productcode]:[Verwacht aantal]],7,FALSE)</f>
        <v>273.33333333333337</v>
      </c>
      <c r="G79" s="60">
        <f t="shared" si="3"/>
        <v>0</v>
      </c>
      <c r="H79" s="61">
        <f t="shared" si="4"/>
        <v>0</v>
      </c>
      <c r="I79" s="71">
        <f t="shared" si="5"/>
        <v>0</v>
      </c>
    </row>
    <row r="80" spans="1:9">
      <c r="A80" s="70">
        <v>9</v>
      </c>
      <c r="B80" s="58" t="s">
        <v>197</v>
      </c>
      <c r="C80" s="58" t="s">
        <v>155</v>
      </c>
      <c r="D80" s="58" t="s">
        <v>198</v>
      </c>
      <c r="E80" s="95"/>
      <c r="F80" s="59">
        <f>VLOOKUP(B80,Tabel1[[Productcode]:[Verwacht aantal]],7,FALSE)</f>
        <v>313.33333333333337</v>
      </c>
      <c r="G80" s="60">
        <f t="shared" si="3"/>
        <v>0</v>
      </c>
      <c r="H80" s="61">
        <f t="shared" si="4"/>
        <v>0</v>
      </c>
      <c r="I80" s="71">
        <f t="shared" si="5"/>
        <v>0</v>
      </c>
    </row>
    <row r="81" spans="1:9">
      <c r="A81" s="72">
        <v>9</v>
      </c>
      <c r="B81" s="62" t="s">
        <v>199</v>
      </c>
      <c r="C81" s="62" t="s">
        <v>155</v>
      </c>
      <c r="D81" s="62" t="s">
        <v>200</v>
      </c>
      <c r="E81" s="95"/>
      <c r="F81" s="59">
        <f>VLOOKUP(B81,Tabel1[[Productcode]:[Verwacht aantal]],7,FALSE)</f>
        <v>287.2</v>
      </c>
      <c r="G81" s="60">
        <f t="shared" si="3"/>
        <v>0</v>
      </c>
      <c r="H81" s="61">
        <f t="shared" si="4"/>
        <v>0</v>
      </c>
      <c r="I81" s="71">
        <f t="shared" si="5"/>
        <v>0</v>
      </c>
    </row>
    <row r="82" spans="1:9">
      <c r="A82" s="70">
        <v>9</v>
      </c>
      <c r="B82" s="58" t="s">
        <v>201</v>
      </c>
      <c r="C82" s="58" t="s">
        <v>155</v>
      </c>
      <c r="D82" s="58" t="s">
        <v>202</v>
      </c>
      <c r="E82" s="95"/>
      <c r="F82" s="59">
        <f>VLOOKUP(B82,Tabel1[[Productcode]:[Verwacht aantal]],7,FALSE)</f>
        <v>276.53333333333336</v>
      </c>
      <c r="G82" s="60">
        <f t="shared" si="3"/>
        <v>0</v>
      </c>
      <c r="H82" s="61">
        <f t="shared" si="4"/>
        <v>0</v>
      </c>
      <c r="I82" s="71">
        <f t="shared" si="5"/>
        <v>0</v>
      </c>
    </row>
    <row r="83" spans="1:9">
      <c r="A83" s="72">
        <v>9</v>
      </c>
      <c r="B83" s="62" t="s">
        <v>201</v>
      </c>
      <c r="C83" s="62" t="s">
        <v>155</v>
      </c>
      <c r="D83" s="62" t="s">
        <v>203</v>
      </c>
      <c r="E83" s="95"/>
      <c r="F83" s="59">
        <f>VLOOKUP(B83,Tabel1[[Productcode]:[Verwacht aantal]],7,FALSE)</f>
        <v>276.53333333333336</v>
      </c>
      <c r="G83" s="60">
        <f t="shared" si="3"/>
        <v>0</v>
      </c>
      <c r="H83" s="61">
        <f t="shared" si="4"/>
        <v>0</v>
      </c>
      <c r="I83" s="71">
        <f t="shared" si="5"/>
        <v>0</v>
      </c>
    </row>
    <row r="84" spans="1:9">
      <c r="A84" s="70">
        <v>9</v>
      </c>
      <c r="B84" s="58" t="s">
        <v>204</v>
      </c>
      <c r="C84" s="58" t="s">
        <v>155</v>
      </c>
      <c r="D84" s="58" t="s">
        <v>205</v>
      </c>
      <c r="E84" s="95"/>
      <c r="F84" s="59">
        <f>VLOOKUP(B84,Tabel1[[Productcode]:[Verwacht aantal]],7,FALSE)</f>
        <v>252.53333333333336</v>
      </c>
      <c r="G84" s="60">
        <f t="shared" si="3"/>
        <v>0</v>
      </c>
      <c r="H84" s="61">
        <f t="shared" si="4"/>
        <v>0</v>
      </c>
      <c r="I84" s="71">
        <f t="shared" si="5"/>
        <v>0</v>
      </c>
    </row>
    <row r="85" spans="1:9">
      <c r="A85" s="72">
        <v>9</v>
      </c>
      <c r="B85" s="62" t="s">
        <v>206</v>
      </c>
      <c r="C85" s="62" t="s">
        <v>155</v>
      </c>
      <c r="D85" s="62" t="s">
        <v>207</v>
      </c>
      <c r="E85" s="95"/>
      <c r="F85" s="59">
        <f>VLOOKUP(B85,Tabel1[[Productcode]:[Verwacht aantal]],7,FALSE)</f>
        <v>303.2</v>
      </c>
      <c r="G85" s="60">
        <f t="shared" si="3"/>
        <v>0</v>
      </c>
      <c r="H85" s="61">
        <f t="shared" si="4"/>
        <v>0</v>
      </c>
      <c r="I85" s="71">
        <f t="shared" si="5"/>
        <v>0</v>
      </c>
    </row>
    <row r="86" spans="1:9">
      <c r="A86" s="70">
        <v>9</v>
      </c>
      <c r="B86" s="58" t="s">
        <v>208</v>
      </c>
      <c r="C86" s="58" t="s">
        <v>155</v>
      </c>
      <c r="D86" s="58" t="s">
        <v>209</v>
      </c>
      <c r="E86" s="95"/>
      <c r="F86" s="59">
        <f>VLOOKUP(B86,Tabel1[[Productcode]:[Verwacht aantal]],7,FALSE)</f>
        <v>265.06666666666666</v>
      </c>
      <c r="G86" s="60">
        <f t="shared" si="3"/>
        <v>0</v>
      </c>
      <c r="H86" s="61">
        <f t="shared" si="4"/>
        <v>0</v>
      </c>
      <c r="I86" s="71">
        <f t="shared" si="5"/>
        <v>0</v>
      </c>
    </row>
    <row r="87" spans="1:9">
      <c r="A87" s="72">
        <v>9</v>
      </c>
      <c r="B87" s="62" t="s">
        <v>210</v>
      </c>
      <c r="C87" s="62" t="s">
        <v>155</v>
      </c>
      <c r="D87" s="62" t="s">
        <v>211</v>
      </c>
      <c r="E87" s="95"/>
      <c r="F87" s="59">
        <f>VLOOKUP(B87,Tabel1[[Productcode]:[Verwacht aantal]],7,FALSE)</f>
        <v>363.4666666666667</v>
      </c>
      <c r="G87" s="60">
        <f t="shared" si="3"/>
        <v>0</v>
      </c>
      <c r="H87" s="61">
        <f t="shared" si="4"/>
        <v>0</v>
      </c>
      <c r="I87" s="71">
        <f t="shared" si="5"/>
        <v>0</v>
      </c>
    </row>
    <row r="88" spans="1:9">
      <c r="A88" s="70">
        <v>9</v>
      </c>
      <c r="B88" s="58" t="s">
        <v>212</v>
      </c>
      <c r="C88" s="58" t="s">
        <v>155</v>
      </c>
      <c r="D88" s="58" t="s">
        <v>213</v>
      </c>
      <c r="E88" s="95"/>
      <c r="F88" s="59">
        <f>VLOOKUP(B88,Tabel1[[Productcode]:[Verwacht aantal]],7,FALSE)</f>
        <v>339.73333333333335</v>
      </c>
      <c r="G88" s="60">
        <f t="shared" si="3"/>
        <v>0</v>
      </c>
      <c r="H88" s="61">
        <f t="shared" si="4"/>
        <v>0</v>
      </c>
      <c r="I88" s="71">
        <f t="shared" si="5"/>
        <v>0</v>
      </c>
    </row>
    <row r="89" spans="1:9">
      <c r="A89" s="72">
        <v>9</v>
      </c>
      <c r="B89" s="62" t="s">
        <v>214</v>
      </c>
      <c r="C89" s="62" t="s">
        <v>155</v>
      </c>
      <c r="D89" s="62" t="s">
        <v>215</v>
      </c>
      <c r="E89" s="95"/>
      <c r="F89" s="59">
        <f>VLOOKUP(B89,Tabel1[[Productcode]:[Verwacht aantal]],7,FALSE)</f>
        <v>270.93333333333334</v>
      </c>
      <c r="G89" s="60">
        <f t="shared" si="3"/>
        <v>0</v>
      </c>
      <c r="H89" s="61">
        <f t="shared" si="4"/>
        <v>0</v>
      </c>
      <c r="I89" s="71">
        <f t="shared" si="5"/>
        <v>0</v>
      </c>
    </row>
    <row r="90" spans="1:9">
      <c r="A90" s="70">
        <v>9</v>
      </c>
      <c r="B90" s="58" t="s">
        <v>216</v>
      </c>
      <c r="C90" s="58" t="s">
        <v>155</v>
      </c>
      <c r="D90" s="58" t="s">
        <v>217</v>
      </c>
      <c r="E90" s="95"/>
      <c r="F90" s="59">
        <f>VLOOKUP(B90,Tabel1[[Productcode]:[Verwacht aantal]],7,FALSE)</f>
        <v>136</v>
      </c>
      <c r="G90" s="60">
        <f t="shared" si="3"/>
        <v>0</v>
      </c>
      <c r="H90" s="61">
        <f t="shared" si="4"/>
        <v>0</v>
      </c>
      <c r="I90" s="71">
        <f t="shared" si="5"/>
        <v>0</v>
      </c>
    </row>
    <row r="91" spans="1:9">
      <c r="A91" s="72">
        <v>9</v>
      </c>
      <c r="B91" s="62" t="s">
        <v>218</v>
      </c>
      <c r="C91" s="62" t="s">
        <v>155</v>
      </c>
      <c r="D91" s="62" t="s">
        <v>219</v>
      </c>
      <c r="E91" s="95"/>
      <c r="F91" s="59">
        <f>VLOOKUP(B91,Tabel1[[Productcode]:[Verwacht aantal]],7,FALSE)</f>
        <v>341.86666666666667</v>
      </c>
      <c r="G91" s="60">
        <f t="shared" si="3"/>
        <v>0</v>
      </c>
      <c r="H91" s="61">
        <f t="shared" si="4"/>
        <v>0</v>
      </c>
      <c r="I91" s="71">
        <f t="shared" si="5"/>
        <v>0</v>
      </c>
    </row>
    <row r="92" spans="1:9">
      <c r="A92" s="70">
        <v>9</v>
      </c>
      <c r="B92" s="58" t="s">
        <v>220</v>
      </c>
      <c r="C92" s="58" t="s">
        <v>155</v>
      </c>
      <c r="D92" s="58" t="s">
        <v>221</v>
      </c>
      <c r="E92" s="95"/>
      <c r="F92" s="59">
        <f>VLOOKUP(B92,Tabel1[[Productcode]:[Verwacht aantal]],7,FALSE)</f>
        <v>200.53333333333333</v>
      </c>
      <c r="G92" s="60">
        <f t="shared" si="3"/>
        <v>0</v>
      </c>
      <c r="H92" s="61">
        <f t="shared" si="4"/>
        <v>0</v>
      </c>
      <c r="I92" s="71">
        <f t="shared" si="5"/>
        <v>0</v>
      </c>
    </row>
    <row r="93" spans="1:9">
      <c r="A93" s="72">
        <v>9</v>
      </c>
      <c r="B93" s="62" t="s">
        <v>222</v>
      </c>
      <c r="C93" s="62" t="s">
        <v>155</v>
      </c>
      <c r="D93" s="62" t="s">
        <v>223</v>
      </c>
      <c r="E93" s="95"/>
      <c r="F93" s="59">
        <f>VLOOKUP(B93,Tabel1[[Productcode]:[Verwacht aantal]],7,FALSE)</f>
        <v>339.73333333333335</v>
      </c>
      <c r="G93" s="60">
        <f t="shared" si="3"/>
        <v>0</v>
      </c>
      <c r="H93" s="61">
        <f t="shared" si="4"/>
        <v>0</v>
      </c>
      <c r="I93" s="71">
        <f t="shared" si="5"/>
        <v>0</v>
      </c>
    </row>
    <row r="94" spans="1:9">
      <c r="A94" s="70">
        <v>9</v>
      </c>
      <c r="B94" s="58" t="s">
        <v>224</v>
      </c>
      <c r="C94" s="58" t="s">
        <v>155</v>
      </c>
      <c r="D94" s="58" t="s">
        <v>225</v>
      </c>
      <c r="E94" s="95"/>
      <c r="F94" s="59">
        <f>VLOOKUP(B94,Tabel1[[Productcode]:[Verwacht aantal]],7,FALSE)</f>
        <v>208.53333333333336</v>
      </c>
      <c r="G94" s="60">
        <f t="shared" si="3"/>
        <v>0</v>
      </c>
      <c r="H94" s="61">
        <f t="shared" si="4"/>
        <v>0</v>
      </c>
      <c r="I94" s="71">
        <f t="shared" si="5"/>
        <v>0</v>
      </c>
    </row>
    <row r="95" spans="1:9">
      <c r="A95" s="72">
        <v>9</v>
      </c>
      <c r="B95" s="62" t="s">
        <v>226</v>
      </c>
      <c r="C95" s="62" t="s">
        <v>155</v>
      </c>
      <c r="D95" s="62" t="s">
        <v>227</v>
      </c>
      <c r="E95" s="95"/>
      <c r="F95" s="59">
        <f>VLOOKUP(B95,Tabel1[[Productcode]:[Verwacht aantal]],7,FALSE)</f>
        <v>176</v>
      </c>
      <c r="G95" s="60">
        <f t="shared" si="3"/>
        <v>0</v>
      </c>
      <c r="H95" s="61">
        <f t="shared" si="4"/>
        <v>0</v>
      </c>
      <c r="I95" s="71">
        <f t="shared" si="5"/>
        <v>0</v>
      </c>
    </row>
    <row r="96" spans="1:9">
      <c r="A96" s="70">
        <v>9</v>
      </c>
      <c r="B96" s="58" t="s">
        <v>228</v>
      </c>
      <c r="C96" s="58" t="s">
        <v>155</v>
      </c>
      <c r="D96" s="58" t="s">
        <v>229</v>
      </c>
      <c r="E96" s="95"/>
      <c r="F96" s="59">
        <f>VLOOKUP(B96,Tabel1[[Productcode]:[Verwacht aantal]],7,FALSE)</f>
        <v>319.20000000000005</v>
      </c>
      <c r="G96" s="60">
        <f t="shared" si="3"/>
        <v>0</v>
      </c>
      <c r="H96" s="61">
        <f t="shared" si="4"/>
        <v>0</v>
      </c>
      <c r="I96" s="71">
        <f t="shared" si="5"/>
        <v>0</v>
      </c>
    </row>
    <row r="97" spans="1:9">
      <c r="A97" s="72">
        <v>9</v>
      </c>
      <c r="B97" s="62" t="s">
        <v>230</v>
      </c>
      <c r="C97" s="62" t="s">
        <v>155</v>
      </c>
      <c r="D97" s="62" t="s">
        <v>231</v>
      </c>
      <c r="E97" s="95"/>
      <c r="F97" s="59">
        <f>VLOOKUP(B97,Tabel1[[Productcode]:[Verwacht aantal]],7,FALSE)</f>
        <v>180.53333333333333</v>
      </c>
      <c r="G97" s="60">
        <f t="shared" si="3"/>
        <v>0</v>
      </c>
      <c r="H97" s="61">
        <f t="shared" si="4"/>
        <v>0</v>
      </c>
      <c r="I97" s="71">
        <f t="shared" si="5"/>
        <v>0</v>
      </c>
    </row>
    <row r="98" spans="1:9">
      <c r="A98" s="70">
        <v>9</v>
      </c>
      <c r="B98" s="58" t="s">
        <v>232</v>
      </c>
      <c r="C98" s="58" t="s">
        <v>155</v>
      </c>
      <c r="D98" s="58" t="s">
        <v>233</v>
      </c>
      <c r="E98" s="95"/>
      <c r="F98" s="59">
        <f>VLOOKUP(B98,Tabel1[[Productcode]:[Verwacht aantal]],7,FALSE)</f>
        <v>326.66666666666669</v>
      </c>
      <c r="G98" s="60">
        <f t="shared" si="3"/>
        <v>0</v>
      </c>
      <c r="H98" s="61">
        <f t="shared" si="4"/>
        <v>0</v>
      </c>
      <c r="I98" s="71">
        <f t="shared" si="5"/>
        <v>0</v>
      </c>
    </row>
    <row r="99" spans="1:9">
      <c r="A99" s="72">
        <v>9</v>
      </c>
      <c r="B99" s="62" t="s">
        <v>234</v>
      </c>
      <c r="C99" s="62" t="s">
        <v>155</v>
      </c>
      <c r="D99" s="62" t="s">
        <v>235</v>
      </c>
      <c r="E99" s="95"/>
      <c r="F99" s="59">
        <f>VLOOKUP(B99,Tabel1[[Productcode]:[Verwacht aantal]],7,FALSE)</f>
        <v>206.93333333333337</v>
      </c>
      <c r="G99" s="60">
        <f t="shared" si="3"/>
        <v>0</v>
      </c>
      <c r="H99" s="61">
        <f t="shared" si="4"/>
        <v>0</v>
      </c>
      <c r="I99" s="71">
        <f t="shared" si="5"/>
        <v>0</v>
      </c>
    </row>
    <row r="100" spans="1:9">
      <c r="A100" s="70">
        <v>9</v>
      </c>
      <c r="B100" s="58" t="s">
        <v>236</v>
      </c>
      <c r="C100" s="58" t="s">
        <v>155</v>
      </c>
      <c r="D100" s="58" t="s">
        <v>237</v>
      </c>
      <c r="E100" s="95"/>
      <c r="F100" s="59">
        <f>VLOOKUP(B100,Tabel1[[Productcode]:[Verwacht aantal]],7,FALSE)</f>
        <v>308.26666666666665</v>
      </c>
      <c r="G100" s="60">
        <f t="shared" si="3"/>
        <v>0</v>
      </c>
      <c r="H100" s="61">
        <f t="shared" si="4"/>
        <v>0</v>
      </c>
      <c r="I100" s="71">
        <f t="shared" si="5"/>
        <v>0</v>
      </c>
    </row>
    <row r="101" spans="1:9">
      <c r="A101" s="72">
        <v>9</v>
      </c>
      <c r="B101" s="62" t="s">
        <v>238</v>
      </c>
      <c r="C101" s="62" t="s">
        <v>155</v>
      </c>
      <c r="D101" s="62" t="s">
        <v>239</v>
      </c>
      <c r="E101" s="95"/>
      <c r="F101" s="59">
        <f>VLOOKUP(B101,Tabel1[[Productcode]:[Verwacht aantal]],7,FALSE)</f>
        <v>278.13333333333338</v>
      </c>
      <c r="G101" s="60">
        <f t="shared" si="3"/>
        <v>0</v>
      </c>
      <c r="H101" s="61">
        <f t="shared" si="4"/>
        <v>0</v>
      </c>
      <c r="I101" s="71">
        <f t="shared" si="5"/>
        <v>0</v>
      </c>
    </row>
    <row r="102" spans="1:9">
      <c r="A102" s="70">
        <v>9</v>
      </c>
      <c r="B102" s="58" t="s">
        <v>240</v>
      </c>
      <c r="C102" s="58" t="s">
        <v>155</v>
      </c>
      <c r="D102" s="58" t="s">
        <v>241</v>
      </c>
      <c r="E102" s="95"/>
      <c r="F102" s="59">
        <f>VLOOKUP(B102,Tabel1[[Productcode]:[Verwacht aantal]],7,FALSE)</f>
        <v>185.06666666666669</v>
      </c>
      <c r="G102" s="60">
        <f t="shared" si="3"/>
        <v>0</v>
      </c>
      <c r="H102" s="61">
        <f t="shared" si="4"/>
        <v>0</v>
      </c>
      <c r="I102" s="71">
        <f t="shared" si="5"/>
        <v>0</v>
      </c>
    </row>
    <row r="103" spans="1:9">
      <c r="A103" s="72">
        <v>9</v>
      </c>
      <c r="B103" s="62" t="s">
        <v>242</v>
      </c>
      <c r="C103" s="62" t="s">
        <v>155</v>
      </c>
      <c r="D103" s="62" t="s">
        <v>243</v>
      </c>
      <c r="E103" s="95"/>
      <c r="F103" s="59">
        <f>VLOOKUP(B103,Tabel1[[Productcode]:[Verwacht aantal]],7,FALSE)</f>
        <v>166.66666666666669</v>
      </c>
      <c r="G103" s="60">
        <f t="shared" si="3"/>
        <v>0</v>
      </c>
      <c r="H103" s="61">
        <f t="shared" si="4"/>
        <v>0</v>
      </c>
      <c r="I103" s="71">
        <f t="shared" si="5"/>
        <v>0</v>
      </c>
    </row>
    <row r="104" spans="1:9">
      <c r="A104" s="70">
        <v>9</v>
      </c>
      <c r="B104" s="58" t="s">
        <v>244</v>
      </c>
      <c r="C104" s="58" t="s">
        <v>155</v>
      </c>
      <c r="D104" s="58" t="s">
        <v>245</v>
      </c>
      <c r="E104" s="95"/>
      <c r="F104" s="59">
        <f>VLOOKUP(B104,Tabel1[[Productcode]:[Verwacht aantal]],7,FALSE)</f>
        <v>149.33333333333334</v>
      </c>
      <c r="G104" s="60">
        <f t="shared" si="3"/>
        <v>0</v>
      </c>
      <c r="H104" s="61">
        <f t="shared" si="4"/>
        <v>0</v>
      </c>
      <c r="I104" s="71">
        <f t="shared" si="5"/>
        <v>0</v>
      </c>
    </row>
    <row r="105" spans="1:9">
      <c r="A105" s="72">
        <v>9</v>
      </c>
      <c r="B105" s="62" t="s">
        <v>246</v>
      </c>
      <c r="C105" s="62" t="s">
        <v>155</v>
      </c>
      <c r="D105" s="62" t="s">
        <v>247</v>
      </c>
      <c r="E105" s="95"/>
      <c r="F105" s="59">
        <f>VLOOKUP(B105,Tabel1[[Productcode]:[Verwacht aantal]],7,FALSE)</f>
        <v>206.93333333333337</v>
      </c>
      <c r="G105" s="60">
        <f t="shared" si="3"/>
        <v>0</v>
      </c>
      <c r="H105" s="61">
        <f t="shared" si="4"/>
        <v>0</v>
      </c>
      <c r="I105" s="71">
        <f t="shared" si="5"/>
        <v>0</v>
      </c>
    </row>
    <row r="106" spans="1:9">
      <c r="A106" s="70">
        <v>9</v>
      </c>
      <c r="B106" s="58" t="s">
        <v>248</v>
      </c>
      <c r="C106" s="58" t="s">
        <v>155</v>
      </c>
      <c r="D106" s="58" t="s">
        <v>249</v>
      </c>
      <c r="E106" s="95"/>
      <c r="F106" s="59">
        <f>VLOOKUP(B106,Tabel1[[Productcode]:[Verwacht aantal]],7,FALSE)</f>
        <v>226.13333333333335</v>
      </c>
      <c r="G106" s="60">
        <f t="shared" si="3"/>
        <v>0</v>
      </c>
      <c r="H106" s="61">
        <f t="shared" si="4"/>
        <v>0</v>
      </c>
      <c r="I106" s="71">
        <f t="shared" si="5"/>
        <v>0</v>
      </c>
    </row>
    <row r="107" spans="1:9">
      <c r="A107" s="72">
        <v>9</v>
      </c>
      <c r="B107" s="62" t="s">
        <v>250</v>
      </c>
      <c r="C107" s="62" t="s">
        <v>155</v>
      </c>
      <c r="D107" s="62" t="s">
        <v>251</v>
      </c>
      <c r="E107" s="95"/>
      <c r="F107" s="59">
        <f>VLOOKUP(B107,Tabel1[[Productcode]:[Verwacht aantal]],7,FALSE)</f>
        <v>396</v>
      </c>
      <c r="G107" s="60">
        <f t="shared" si="3"/>
        <v>0</v>
      </c>
      <c r="H107" s="61">
        <f t="shared" si="4"/>
        <v>0</v>
      </c>
      <c r="I107" s="71">
        <f t="shared" si="5"/>
        <v>0</v>
      </c>
    </row>
    <row r="108" spans="1:9">
      <c r="A108" s="70">
        <v>9</v>
      </c>
      <c r="B108" s="58" t="s">
        <v>252</v>
      </c>
      <c r="C108" s="58" t="s">
        <v>155</v>
      </c>
      <c r="D108" s="58" t="s">
        <v>253</v>
      </c>
      <c r="E108" s="95"/>
      <c r="F108" s="59">
        <f>VLOOKUP(B108,Tabel1[[Productcode]:[Verwacht aantal]],7,FALSE)</f>
        <v>242.13333333333335</v>
      </c>
      <c r="G108" s="60">
        <f t="shared" si="3"/>
        <v>0</v>
      </c>
      <c r="H108" s="61">
        <f t="shared" si="4"/>
        <v>0</v>
      </c>
      <c r="I108" s="71">
        <f t="shared" si="5"/>
        <v>0</v>
      </c>
    </row>
    <row r="109" spans="1:9">
      <c r="A109" s="72">
        <v>9</v>
      </c>
      <c r="B109" s="62" t="s">
        <v>254</v>
      </c>
      <c r="C109" s="62" t="s">
        <v>155</v>
      </c>
      <c r="D109" s="62" t="s">
        <v>255</v>
      </c>
      <c r="E109" s="95"/>
      <c r="F109" s="59">
        <f>VLOOKUP(B109,Tabel1[[Productcode]:[Verwacht aantal]],7,FALSE)</f>
        <v>240.53333333333336</v>
      </c>
      <c r="G109" s="60">
        <f t="shared" si="3"/>
        <v>0</v>
      </c>
      <c r="H109" s="61">
        <f t="shared" si="4"/>
        <v>0</v>
      </c>
      <c r="I109" s="71">
        <f t="shared" si="5"/>
        <v>0</v>
      </c>
    </row>
    <row r="110" spans="1:9">
      <c r="A110" s="70">
        <v>9</v>
      </c>
      <c r="B110" s="58" t="s">
        <v>256</v>
      </c>
      <c r="C110" s="58" t="s">
        <v>155</v>
      </c>
      <c r="D110" s="58" t="s">
        <v>257</v>
      </c>
      <c r="E110" s="95"/>
      <c r="F110" s="59">
        <f>VLOOKUP(B110,Tabel1[[Productcode]:[Verwacht aantal]],7,FALSE)</f>
        <v>289.06666666666666</v>
      </c>
      <c r="G110" s="60">
        <f t="shared" si="3"/>
        <v>0</v>
      </c>
      <c r="H110" s="61">
        <f t="shared" si="4"/>
        <v>0</v>
      </c>
      <c r="I110" s="71">
        <f t="shared" si="5"/>
        <v>0</v>
      </c>
    </row>
    <row r="111" spans="1:9">
      <c r="A111" s="72">
        <v>9</v>
      </c>
      <c r="B111" s="62" t="s">
        <v>258</v>
      </c>
      <c r="C111" s="62" t="s">
        <v>155</v>
      </c>
      <c r="D111" s="62" t="s">
        <v>259</v>
      </c>
      <c r="E111" s="95"/>
      <c r="F111" s="59">
        <f>VLOOKUP(B111,Tabel1[[Productcode]:[Verwacht aantal]],7,FALSE)</f>
        <v>256</v>
      </c>
      <c r="G111" s="60">
        <f t="shared" si="3"/>
        <v>0</v>
      </c>
      <c r="H111" s="61">
        <f t="shared" si="4"/>
        <v>0</v>
      </c>
      <c r="I111" s="71">
        <f t="shared" si="5"/>
        <v>0</v>
      </c>
    </row>
    <row r="112" spans="1:9">
      <c r="A112" s="70">
        <v>9</v>
      </c>
      <c r="B112" s="58" t="s">
        <v>260</v>
      </c>
      <c r="C112" s="58" t="s">
        <v>155</v>
      </c>
      <c r="D112" s="58" t="s">
        <v>261</v>
      </c>
      <c r="E112" s="95"/>
      <c r="F112" s="59">
        <f>VLOOKUP(B112,Tabel1[[Productcode]:[Verwacht aantal]],7,FALSE)</f>
        <v>108.80000000000001</v>
      </c>
      <c r="G112" s="60">
        <f t="shared" si="3"/>
        <v>0</v>
      </c>
      <c r="H112" s="61">
        <f t="shared" si="4"/>
        <v>0</v>
      </c>
      <c r="I112" s="71">
        <f t="shared" si="5"/>
        <v>0</v>
      </c>
    </row>
    <row r="113" spans="1:9">
      <c r="A113" s="72">
        <v>9</v>
      </c>
      <c r="B113" s="62" t="s">
        <v>262</v>
      </c>
      <c r="C113" s="62" t="s">
        <v>155</v>
      </c>
      <c r="D113" s="62" t="s">
        <v>263</v>
      </c>
      <c r="E113" s="95"/>
      <c r="F113" s="59">
        <f>VLOOKUP(B113,Tabel1[[Productcode]:[Verwacht aantal]],7,FALSE)</f>
        <v>251.46666666666667</v>
      </c>
      <c r="G113" s="60">
        <f t="shared" si="3"/>
        <v>0</v>
      </c>
      <c r="H113" s="61">
        <f t="shared" si="4"/>
        <v>0</v>
      </c>
      <c r="I113" s="71">
        <f t="shared" si="5"/>
        <v>0</v>
      </c>
    </row>
    <row r="114" spans="1:9">
      <c r="A114" s="70">
        <v>9</v>
      </c>
      <c r="B114" s="58" t="s">
        <v>264</v>
      </c>
      <c r="C114" s="58" t="s">
        <v>155</v>
      </c>
      <c r="D114" s="58" t="s">
        <v>265</v>
      </c>
      <c r="E114" s="95"/>
      <c r="F114" s="59">
        <f>VLOOKUP(B114,Tabel1[[Productcode]:[Verwacht aantal]],7,FALSE)</f>
        <v>421.6</v>
      </c>
      <c r="G114" s="60">
        <f t="shared" si="3"/>
        <v>0</v>
      </c>
      <c r="H114" s="61">
        <f t="shared" si="4"/>
        <v>0</v>
      </c>
      <c r="I114" s="71">
        <f t="shared" si="5"/>
        <v>0</v>
      </c>
    </row>
    <row r="115" spans="1:9">
      <c r="A115" s="72">
        <v>9</v>
      </c>
      <c r="B115" s="62" t="s">
        <v>266</v>
      </c>
      <c r="C115" s="62" t="s">
        <v>155</v>
      </c>
      <c r="D115" s="62" t="s">
        <v>267</v>
      </c>
      <c r="E115" s="95"/>
      <c r="F115" s="59">
        <f>VLOOKUP(B115,Tabel1[[Productcode]:[Verwacht aantal]],7,FALSE)</f>
        <v>314.40000000000003</v>
      </c>
      <c r="G115" s="60">
        <f t="shared" si="3"/>
        <v>0</v>
      </c>
      <c r="H115" s="61">
        <f t="shared" si="4"/>
        <v>0</v>
      </c>
      <c r="I115" s="71">
        <f t="shared" si="5"/>
        <v>0</v>
      </c>
    </row>
    <row r="116" spans="1:9">
      <c r="A116" s="70">
        <v>9</v>
      </c>
      <c r="B116" s="58" t="s">
        <v>268</v>
      </c>
      <c r="C116" s="58" t="s">
        <v>269</v>
      </c>
      <c r="D116" s="58" t="s">
        <v>270</v>
      </c>
      <c r="E116" s="95"/>
      <c r="F116" s="59">
        <f>VLOOKUP(B116,Tabel1[[Productcode]:[Verwacht aantal]],7,FALSE)</f>
        <v>269.86666666666667</v>
      </c>
      <c r="G116" s="60">
        <f t="shared" si="3"/>
        <v>0</v>
      </c>
      <c r="H116" s="61">
        <f t="shared" si="4"/>
        <v>0</v>
      </c>
      <c r="I116" s="71">
        <f t="shared" si="5"/>
        <v>0</v>
      </c>
    </row>
    <row r="117" spans="1:9">
      <c r="A117" s="72">
        <v>9</v>
      </c>
      <c r="B117" s="62" t="s">
        <v>271</v>
      </c>
      <c r="C117" s="62" t="s">
        <v>269</v>
      </c>
      <c r="D117" s="62" t="s">
        <v>272</v>
      </c>
      <c r="E117" s="95"/>
      <c r="F117" s="59">
        <f>VLOOKUP(B117,Tabel1[[Productcode]:[Verwacht aantal]],7,FALSE)</f>
        <v>171.20000000000002</v>
      </c>
      <c r="G117" s="60">
        <f t="shared" si="3"/>
        <v>0</v>
      </c>
      <c r="H117" s="61">
        <f t="shared" si="4"/>
        <v>0</v>
      </c>
      <c r="I117" s="71">
        <f t="shared" si="5"/>
        <v>0</v>
      </c>
    </row>
    <row r="118" spans="1:9">
      <c r="A118" s="70">
        <v>10</v>
      </c>
      <c r="B118" s="58" t="s">
        <v>273</v>
      </c>
      <c r="C118" s="58" t="s">
        <v>274</v>
      </c>
      <c r="D118" s="58" t="s">
        <v>275</v>
      </c>
      <c r="E118" s="95"/>
      <c r="F118" s="59">
        <f>VLOOKUP(B118,Tabel1[[Productcode]:[Verwacht aantal]],7,FALSE)</f>
        <v>256.40000000000003</v>
      </c>
      <c r="G118" s="60">
        <f t="shared" si="3"/>
        <v>0</v>
      </c>
      <c r="H118" s="61">
        <f t="shared" si="4"/>
        <v>0</v>
      </c>
      <c r="I118" s="71">
        <f t="shared" si="5"/>
        <v>0</v>
      </c>
    </row>
    <row r="119" spans="1:9">
      <c r="A119" s="72">
        <v>10</v>
      </c>
      <c r="B119" s="62" t="s">
        <v>276</v>
      </c>
      <c r="C119" s="62" t="s">
        <v>274</v>
      </c>
      <c r="D119" s="62" t="s">
        <v>277</v>
      </c>
      <c r="E119" s="95"/>
      <c r="F119" s="59">
        <f>VLOOKUP(B119,Tabel1[[Productcode]:[Verwacht aantal]],7,FALSE)</f>
        <v>252.4</v>
      </c>
      <c r="G119" s="60">
        <f t="shared" si="3"/>
        <v>0</v>
      </c>
      <c r="H119" s="61">
        <f t="shared" si="4"/>
        <v>0</v>
      </c>
      <c r="I119" s="71">
        <f t="shared" si="5"/>
        <v>0</v>
      </c>
    </row>
    <row r="120" spans="1:9">
      <c r="A120" s="70">
        <v>10</v>
      </c>
      <c r="B120" s="58" t="s">
        <v>278</v>
      </c>
      <c r="C120" s="58" t="s">
        <v>274</v>
      </c>
      <c r="D120" s="58" t="s">
        <v>279</v>
      </c>
      <c r="E120" s="95"/>
      <c r="F120" s="59">
        <f>VLOOKUP(B120,Tabel1[[Productcode]:[Verwacht aantal]],7,FALSE)</f>
        <v>198</v>
      </c>
      <c r="G120" s="60">
        <f t="shared" si="3"/>
        <v>0</v>
      </c>
      <c r="H120" s="61">
        <f t="shared" si="4"/>
        <v>0</v>
      </c>
      <c r="I120" s="71">
        <f t="shared" si="5"/>
        <v>0</v>
      </c>
    </row>
    <row r="121" spans="1:9">
      <c r="A121" s="72">
        <v>10</v>
      </c>
      <c r="B121" s="62" t="s">
        <v>280</v>
      </c>
      <c r="C121" s="62" t="s">
        <v>274</v>
      </c>
      <c r="D121" s="62" t="s">
        <v>281</v>
      </c>
      <c r="E121" s="95"/>
      <c r="F121" s="59">
        <f>VLOOKUP(B121,Tabel1[[Productcode]:[Verwacht aantal]],7,FALSE)</f>
        <v>223.20000000000002</v>
      </c>
      <c r="G121" s="60">
        <f t="shared" si="3"/>
        <v>0</v>
      </c>
      <c r="H121" s="61">
        <f t="shared" si="4"/>
        <v>0</v>
      </c>
      <c r="I121" s="71">
        <f t="shared" si="5"/>
        <v>0</v>
      </c>
    </row>
    <row r="122" spans="1:9">
      <c r="A122" s="70">
        <v>10</v>
      </c>
      <c r="B122" s="58" t="s">
        <v>282</v>
      </c>
      <c r="C122" s="58" t="s">
        <v>274</v>
      </c>
      <c r="D122" s="58" t="s">
        <v>283</v>
      </c>
      <c r="E122" s="95"/>
      <c r="F122" s="59">
        <f>VLOOKUP(B122,Tabel1[[Productcode]:[Verwacht aantal]],7,FALSE)</f>
        <v>223.60000000000002</v>
      </c>
      <c r="G122" s="60">
        <f t="shared" si="3"/>
        <v>0</v>
      </c>
      <c r="H122" s="61">
        <f t="shared" si="4"/>
        <v>0</v>
      </c>
      <c r="I122" s="71">
        <f t="shared" si="5"/>
        <v>0</v>
      </c>
    </row>
    <row r="123" spans="1:9">
      <c r="A123" s="72">
        <v>10</v>
      </c>
      <c r="B123" s="62" t="s">
        <v>284</v>
      </c>
      <c r="C123" s="62" t="s">
        <v>274</v>
      </c>
      <c r="D123" s="62" t="s">
        <v>285</v>
      </c>
      <c r="E123" s="95"/>
      <c r="F123" s="59">
        <f>VLOOKUP(B123,Tabel1[[Productcode]:[Verwacht aantal]],7,FALSE)</f>
        <v>214.8</v>
      </c>
      <c r="G123" s="60">
        <f t="shared" si="3"/>
        <v>0</v>
      </c>
      <c r="H123" s="61">
        <f t="shared" si="4"/>
        <v>0</v>
      </c>
      <c r="I123" s="71">
        <f t="shared" si="5"/>
        <v>0</v>
      </c>
    </row>
    <row r="124" spans="1:9">
      <c r="A124" s="70">
        <v>10</v>
      </c>
      <c r="B124" s="58" t="s">
        <v>286</v>
      </c>
      <c r="C124" s="58" t="s">
        <v>274</v>
      </c>
      <c r="D124" s="58" t="s">
        <v>287</v>
      </c>
      <c r="E124" s="95"/>
      <c r="F124" s="59">
        <f>VLOOKUP(B124,Tabel1[[Productcode]:[Verwacht aantal]],7,FALSE)</f>
        <v>215.60000000000002</v>
      </c>
      <c r="G124" s="60">
        <f t="shared" si="3"/>
        <v>0</v>
      </c>
      <c r="H124" s="61">
        <f t="shared" si="4"/>
        <v>0</v>
      </c>
      <c r="I124" s="71">
        <f t="shared" si="5"/>
        <v>0</v>
      </c>
    </row>
    <row r="125" spans="1:9">
      <c r="A125" s="72">
        <v>10</v>
      </c>
      <c r="B125" s="62" t="s">
        <v>288</v>
      </c>
      <c r="C125" s="62" t="s">
        <v>274</v>
      </c>
      <c r="D125" s="62" t="s">
        <v>289</v>
      </c>
      <c r="E125" s="95"/>
      <c r="F125" s="59">
        <f>VLOOKUP(B125,Tabel1[[Productcode]:[Verwacht aantal]],7,FALSE)</f>
        <v>240.4</v>
      </c>
      <c r="G125" s="60">
        <f t="shared" si="3"/>
        <v>0</v>
      </c>
      <c r="H125" s="61">
        <f t="shared" si="4"/>
        <v>0</v>
      </c>
      <c r="I125" s="71">
        <f t="shared" si="5"/>
        <v>0</v>
      </c>
    </row>
    <row r="126" spans="1:9">
      <c r="A126" s="70">
        <v>10</v>
      </c>
      <c r="B126" s="58" t="s">
        <v>290</v>
      </c>
      <c r="C126" s="58" t="s">
        <v>274</v>
      </c>
      <c r="D126" s="58" t="s">
        <v>291</v>
      </c>
      <c r="E126" s="95"/>
      <c r="F126" s="59">
        <f>VLOOKUP(B126,Tabel1[[Productcode]:[Verwacht aantal]],7,FALSE)</f>
        <v>212.8</v>
      </c>
      <c r="G126" s="60">
        <f t="shared" si="3"/>
        <v>0</v>
      </c>
      <c r="H126" s="61">
        <f t="shared" si="4"/>
        <v>0</v>
      </c>
      <c r="I126" s="71">
        <f t="shared" si="5"/>
        <v>0</v>
      </c>
    </row>
    <row r="127" spans="1:9">
      <c r="A127" s="72">
        <v>10</v>
      </c>
      <c r="B127" s="62" t="s">
        <v>292</v>
      </c>
      <c r="C127" s="62" t="s">
        <v>274</v>
      </c>
      <c r="D127" s="62" t="s">
        <v>293</v>
      </c>
      <c r="E127" s="95"/>
      <c r="F127" s="59">
        <f>VLOOKUP(B127,Tabel1[[Productcode]:[Verwacht aantal]],7,FALSE)</f>
        <v>212.4</v>
      </c>
      <c r="G127" s="60">
        <f t="shared" si="3"/>
        <v>0</v>
      </c>
      <c r="H127" s="61">
        <f t="shared" si="4"/>
        <v>0</v>
      </c>
      <c r="I127" s="71">
        <f t="shared" si="5"/>
        <v>0</v>
      </c>
    </row>
    <row r="128" spans="1:9">
      <c r="A128" s="70">
        <v>10</v>
      </c>
      <c r="B128" s="58" t="s">
        <v>294</v>
      </c>
      <c r="C128" s="58" t="s">
        <v>274</v>
      </c>
      <c r="D128" s="58" t="s">
        <v>295</v>
      </c>
      <c r="E128" s="95"/>
      <c r="F128" s="59">
        <f>VLOOKUP(B128,Tabel1[[Productcode]:[Verwacht aantal]],7,FALSE)</f>
        <v>195.60000000000002</v>
      </c>
      <c r="G128" s="60">
        <f t="shared" si="3"/>
        <v>0</v>
      </c>
      <c r="H128" s="61">
        <f t="shared" si="4"/>
        <v>0</v>
      </c>
      <c r="I128" s="71">
        <f t="shared" si="5"/>
        <v>0</v>
      </c>
    </row>
    <row r="129" spans="1:9">
      <c r="A129" s="72">
        <v>10</v>
      </c>
      <c r="B129" s="62" t="s">
        <v>296</v>
      </c>
      <c r="C129" s="62" t="s">
        <v>274</v>
      </c>
      <c r="D129" s="62" t="s">
        <v>297</v>
      </c>
      <c r="E129" s="95"/>
      <c r="F129" s="59">
        <f>VLOOKUP(B129,Tabel1[[Productcode]:[Verwacht aantal]],7,FALSE)</f>
        <v>184.4</v>
      </c>
      <c r="G129" s="60">
        <f t="shared" si="3"/>
        <v>0</v>
      </c>
      <c r="H129" s="61">
        <f t="shared" si="4"/>
        <v>0</v>
      </c>
      <c r="I129" s="71">
        <f t="shared" si="5"/>
        <v>0</v>
      </c>
    </row>
    <row r="130" spans="1:9">
      <c r="A130" s="70">
        <v>10</v>
      </c>
      <c r="B130" s="58" t="s">
        <v>298</v>
      </c>
      <c r="C130" s="58" t="s">
        <v>274</v>
      </c>
      <c r="D130" s="58" t="s">
        <v>299</v>
      </c>
      <c r="E130" s="95"/>
      <c r="F130" s="59">
        <f>VLOOKUP(B130,Tabel1[[Productcode]:[Verwacht aantal]],7,FALSE)</f>
        <v>258.40000000000003</v>
      </c>
      <c r="G130" s="60">
        <f t="shared" si="3"/>
        <v>0</v>
      </c>
      <c r="H130" s="61">
        <f t="shared" si="4"/>
        <v>0</v>
      </c>
      <c r="I130" s="71">
        <f t="shared" si="5"/>
        <v>0</v>
      </c>
    </row>
    <row r="131" spans="1:9">
      <c r="A131" s="72">
        <v>10</v>
      </c>
      <c r="B131" s="62" t="s">
        <v>300</v>
      </c>
      <c r="C131" s="62" t="s">
        <v>274</v>
      </c>
      <c r="D131" s="62" t="s">
        <v>301</v>
      </c>
      <c r="E131" s="95"/>
      <c r="F131" s="59">
        <f>VLOOKUP(B131,Tabel1[[Productcode]:[Verwacht aantal]],7,FALSE)</f>
        <v>148.80000000000001</v>
      </c>
      <c r="G131" s="60">
        <f t="shared" si="3"/>
        <v>0</v>
      </c>
      <c r="H131" s="61">
        <f t="shared" si="4"/>
        <v>0</v>
      </c>
      <c r="I131" s="71">
        <f t="shared" si="5"/>
        <v>0</v>
      </c>
    </row>
    <row r="132" spans="1:9">
      <c r="A132" s="70">
        <v>10</v>
      </c>
      <c r="B132" s="58" t="s">
        <v>302</v>
      </c>
      <c r="C132" s="58" t="s">
        <v>274</v>
      </c>
      <c r="D132" s="58" t="s">
        <v>303</v>
      </c>
      <c r="E132" s="95"/>
      <c r="F132" s="59">
        <f>VLOOKUP(B132,Tabel1[[Productcode]:[Verwacht aantal]],7,FALSE)</f>
        <v>116</v>
      </c>
      <c r="G132" s="60">
        <f t="shared" si="3"/>
        <v>0</v>
      </c>
      <c r="H132" s="61">
        <f t="shared" si="4"/>
        <v>0</v>
      </c>
      <c r="I132" s="71">
        <f t="shared" si="5"/>
        <v>0</v>
      </c>
    </row>
    <row r="133" spans="1:9">
      <c r="A133" s="72">
        <v>10</v>
      </c>
      <c r="B133" s="62" t="s">
        <v>304</v>
      </c>
      <c r="C133" s="62" t="s">
        <v>274</v>
      </c>
      <c r="D133" s="62" t="s">
        <v>305</v>
      </c>
      <c r="E133" s="95"/>
      <c r="F133" s="59">
        <f>VLOOKUP(B133,Tabel1[[Productcode]:[Verwacht aantal]],7,FALSE)</f>
        <v>204.8</v>
      </c>
      <c r="G133" s="60">
        <f t="shared" si="3"/>
        <v>0</v>
      </c>
      <c r="H133" s="61">
        <f t="shared" si="4"/>
        <v>0</v>
      </c>
      <c r="I133" s="71">
        <f t="shared" si="5"/>
        <v>0</v>
      </c>
    </row>
    <row r="134" spans="1:9">
      <c r="A134" s="70">
        <v>10</v>
      </c>
      <c r="B134" s="58" t="s">
        <v>306</v>
      </c>
      <c r="C134" s="58" t="s">
        <v>274</v>
      </c>
      <c r="D134" s="58" t="s">
        <v>307</v>
      </c>
      <c r="E134" s="95"/>
      <c r="F134" s="59">
        <f>VLOOKUP(B134,Tabel1[[Productcode]:[Verwacht aantal]],7,FALSE)</f>
        <v>232</v>
      </c>
      <c r="G134" s="60">
        <f t="shared" si="3"/>
        <v>0</v>
      </c>
      <c r="H134" s="61">
        <f t="shared" si="4"/>
        <v>0</v>
      </c>
      <c r="I134" s="71">
        <f t="shared" si="5"/>
        <v>0</v>
      </c>
    </row>
    <row r="135" spans="1:9">
      <c r="A135" s="72">
        <v>10</v>
      </c>
      <c r="B135" s="62" t="s">
        <v>308</v>
      </c>
      <c r="C135" s="62" t="s">
        <v>274</v>
      </c>
      <c r="D135" s="62" t="s">
        <v>309</v>
      </c>
      <c r="E135" s="95"/>
      <c r="F135" s="59">
        <f>VLOOKUP(B135,Tabel1[[Productcode]:[Verwacht aantal]],7,FALSE)</f>
        <v>224.4</v>
      </c>
      <c r="G135" s="60">
        <f t="shared" si="3"/>
        <v>0</v>
      </c>
      <c r="H135" s="61">
        <f t="shared" si="4"/>
        <v>0</v>
      </c>
      <c r="I135" s="71">
        <f t="shared" si="5"/>
        <v>0</v>
      </c>
    </row>
    <row r="136" spans="1:9">
      <c r="A136" s="70">
        <v>10</v>
      </c>
      <c r="B136" s="58" t="s">
        <v>310</v>
      </c>
      <c r="C136" s="58" t="s">
        <v>274</v>
      </c>
      <c r="D136" s="58" t="s">
        <v>311</v>
      </c>
      <c r="E136" s="95"/>
      <c r="F136" s="59">
        <f>VLOOKUP(B136,Tabel1[[Productcode]:[Verwacht aantal]],7,FALSE)</f>
        <v>166.4</v>
      </c>
      <c r="G136" s="60">
        <f t="shared" si="3"/>
        <v>0</v>
      </c>
      <c r="H136" s="61">
        <f t="shared" si="4"/>
        <v>0</v>
      </c>
      <c r="I136" s="71">
        <f t="shared" si="5"/>
        <v>0</v>
      </c>
    </row>
    <row r="137" spans="1:9">
      <c r="A137" s="72">
        <v>10</v>
      </c>
      <c r="B137" s="62" t="s">
        <v>312</v>
      </c>
      <c r="C137" s="62" t="s">
        <v>274</v>
      </c>
      <c r="D137" s="62" t="s">
        <v>313</v>
      </c>
      <c r="E137" s="95"/>
      <c r="F137" s="59">
        <f>VLOOKUP(B137,Tabel1[[Productcode]:[Verwacht aantal]],7,FALSE)</f>
        <v>157.60000000000002</v>
      </c>
      <c r="G137" s="60">
        <f t="shared" ref="G137:G200" si="6">E137*F137</f>
        <v>0</v>
      </c>
      <c r="H137" s="61">
        <f t="shared" ref="H137:H200" si="7">G137+(G137*C$4)</f>
        <v>0</v>
      </c>
      <c r="I137" s="71">
        <f t="shared" ref="I137:I200" si="8">H137+(C$5*H137)</f>
        <v>0</v>
      </c>
    </row>
    <row r="138" spans="1:9">
      <c r="A138" s="70">
        <v>11</v>
      </c>
      <c r="B138" s="58" t="s">
        <v>314</v>
      </c>
      <c r="C138" s="58" t="s">
        <v>315</v>
      </c>
      <c r="D138" s="58" t="s">
        <v>315</v>
      </c>
      <c r="E138" s="95"/>
      <c r="F138" s="59">
        <f>VLOOKUP(B138,Tabel1[[Productcode]:[Verwacht aantal]],7,FALSE)</f>
        <v>21.6</v>
      </c>
      <c r="G138" s="60">
        <f t="shared" si="6"/>
        <v>0</v>
      </c>
      <c r="H138" s="61">
        <f t="shared" si="7"/>
        <v>0</v>
      </c>
      <c r="I138" s="71">
        <f t="shared" si="8"/>
        <v>0</v>
      </c>
    </row>
    <row r="139" spans="1:9">
      <c r="A139" s="72">
        <v>12</v>
      </c>
      <c r="B139" s="62" t="s">
        <v>316</v>
      </c>
      <c r="C139" s="62" t="s">
        <v>317</v>
      </c>
      <c r="D139" s="62" t="s">
        <v>318</v>
      </c>
      <c r="E139" s="95"/>
      <c r="F139" s="59">
        <f>VLOOKUP(B139,Tabel1[[Productcode]:[Verwacht aantal]],7,FALSE)</f>
        <v>52</v>
      </c>
      <c r="G139" s="60">
        <f t="shared" si="6"/>
        <v>0</v>
      </c>
      <c r="H139" s="61">
        <f t="shared" si="7"/>
        <v>0</v>
      </c>
      <c r="I139" s="71">
        <f t="shared" si="8"/>
        <v>0</v>
      </c>
    </row>
    <row r="140" spans="1:9">
      <c r="A140" s="70">
        <v>12</v>
      </c>
      <c r="B140" s="58" t="s">
        <v>319</v>
      </c>
      <c r="C140" s="58" t="s">
        <v>317</v>
      </c>
      <c r="D140" s="58" t="s">
        <v>320</v>
      </c>
      <c r="E140" s="95"/>
      <c r="F140" s="59">
        <f>VLOOKUP(B140,Tabel1[[Productcode]:[Verwacht aantal]],7,FALSE)</f>
        <v>41.06666666666667</v>
      </c>
      <c r="G140" s="60">
        <f t="shared" si="6"/>
        <v>0</v>
      </c>
      <c r="H140" s="61">
        <f t="shared" si="7"/>
        <v>0</v>
      </c>
      <c r="I140" s="71">
        <f t="shared" si="8"/>
        <v>0</v>
      </c>
    </row>
    <row r="141" spans="1:9">
      <c r="A141" s="72">
        <v>12</v>
      </c>
      <c r="B141" s="62" t="s">
        <v>321</v>
      </c>
      <c r="C141" s="62" t="s">
        <v>317</v>
      </c>
      <c r="D141" s="62" t="s">
        <v>322</v>
      </c>
      <c r="E141" s="95"/>
      <c r="F141" s="59">
        <f>VLOOKUP(B141,Tabel1[[Productcode]:[Verwacht aantal]],7,FALSE)</f>
        <v>62.400000000000006</v>
      </c>
      <c r="G141" s="60">
        <f t="shared" si="6"/>
        <v>0</v>
      </c>
      <c r="H141" s="61">
        <f t="shared" si="7"/>
        <v>0</v>
      </c>
      <c r="I141" s="71">
        <f t="shared" si="8"/>
        <v>0</v>
      </c>
    </row>
    <row r="142" spans="1:9">
      <c r="A142" s="70">
        <v>12</v>
      </c>
      <c r="B142" s="58" t="s">
        <v>323</v>
      </c>
      <c r="C142" s="58" t="s">
        <v>317</v>
      </c>
      <c r="D142" s="58" t="s">
        <v>324</v>
      </c>
      <c r="E142" s="95"/>
      <c r="F142" s="59">
        <f>VLOOKUP(B142,Tabel1[[Productcode]:[Verwacht aantal]],7,FALSE)</f>
        <v>38.666666666666671</v>
      </c>
      <c r="G142" s="60">
        <f t="shared" si="6"/>
        <v>0</v>
      </c>
      <c r="H142" s="61">
        <f t="shared" si="7"/>
        <v>0</v>
      </c>
      <c r="I142" s="71">
        <f t="shared" si="8"/>
        <v>0</v>
      </c>
    </row>
    <row r="143" spans="1:9">
      <c r="A143" s="72">
        <v>12</v>
      </c>
      <c r="B143" s="62" t="s">
        <v>325</v>
      </c>
      <c r="C143" s="62" t="s">
        <v>317</v>
      </c>
      <c r="D143" s="62" t="s">
        <v>326</v>
      </c>
      <c r="E143" s="95"/>
      <c r="F143" s="59">
        <f>VLOOKUP(B143,Tabel1[[Productcode]:[Verwacht aantal]],7,FALSE)</f>
        <v>52.533333333333339</v>
      </c>
      <c r="G143" s="60">
        <f t="shared" si="6"/>
        <v>0</v>
      </c>
      <c r="H143" s="61">
        <f t="shared" si="7"/>
        <v>0</v>
      </c>
      <c r="I143" s="71">
        <f t="shared" si="8"/>
        <v>0</v>
      </c>
    </row>
    <row r="144" spans="1:9">
      <c r="A144" s="70">
        <v>12</v>
      </c>
      <c r="B144" s="58" t="s">
        <v>327</v>
      </c>
      <c r="C144" s="58" t="s">
        <v>317</v>
      </c>
      <c r="D144" s="58" t="s">
        <v>328</v>
      </c>
      <c r="E144" s="95"/>
      <c r="F144" s="59">
        <f>VLOOKUP(B144,Tabel1[[Productcode]:[Verwacht aantal]],7,FALSE)</f>
        <v>44.533333333333331</v>
      </c>
      <c r="G144" s="60">
        <f t="shared" si="6"/>
        <v>0</v>
      </c>
      <c r="H144" s="61">
        <f t="shared" si="7"/>
        <v>0</v>
      </c>
      <c r="I144" s="71">
        <f t="shared" si="8"/>
        <v>0</v>
      </c>
    </row>
    <row r="145" spans="1:9">
      <c r="A145" s="72">
        <v>12</v>
      </c>
      <c r="B145" s="62" t="s">
        <v>329</v>
      </c>
      <c r="C145" s="62" t="s">
        <v>317</v>
      </c>
      <c r="D145" s="62" t="s">
        <v>330</v>
      </c>
      <c r="E145" s="95"/>
      <c r="F145" s="59">
        <f>VLOOKUP(B145,Tabel1[[Productcode]:[Verwacht aantal]],7,FALSE)</f>
        <v>86.4</v>
      </c>
      <c r="G145" s="60">
        <f t="shared" si="6"/>
        <v>0</v>
      </c>
      <c r="H145" s="61">
        <f t="shared" si="7"/>
        <v>0</v>
      </c>
      <c r="I145" s="71">
        <f t="shared" si="8"/>
        <v>0</v>
      </c>
    </row>
    <row r="146" spans="1:9">
      <c r="A146" s="70">
        <v>12</v>
      </c>
      <c r="B146" s="58" t="s">
        <v>331</v>
      </c>
      <c r="C146" s="58" t="s">
        <v>317</v>
      </c>
      <c r="D146" s="58" t="s">
        <v>332</v>
      </c>
      <c r="E146" s="95"/>
      <c r="F146" s="59">
        <f>VLOOKUP(B146,Tabel1[[Productcode]:[Verwacht aantal]],7,FALSE)</f>
        <v>52.266666666666666</v>
      </c>
      <c r="G146" s="60">
        <f t="shared" si="6"/>
        <v>0</v>
      </c>
      <c r="H146" s="61">
        <f t="shared" si="7"/>
        <v>0</v>
      </c>
      <c r="I146" s="71">
        <f t="shared" si="8"/>
        <v>0</v>
      </c>
    </row>
    <row r="147" spans="1:9">
      <c r="A147" s="72">
        <v>12</v>
      </c>
      <c r="B147" s="62" t="s">
        <v>333</v>
      </c>
      <c r="C147" s="62" t="s">
        <v>317</v>
      </c>
      <c r="D147" s="62" t="s">
        <v>334</v>
      </c>
      <c r="E147" s="95"/>
      <c r="F147" s="59">
        <f>VLOOKUP(B147,Tabel1[[Productcode]:[Verwacht aantal]],7,FALSE)</f>
        <v>28</v>
      </c>
      <c r="G147" s="60">
        <f t="shared" si="6"/>
        <v>0</v>
      </c>
      <c r="H147" s="61">
        <f t="shared" si="7"/>
        <v>0</v>
      </c>
      <c r="I147" s="71">
        <f t="shared" si="8"/>
        <v>0</v>
      </c>
    </row>
    <row r="148" spans="1:9">
      <c r="A148" s="70">
        <v>12</v>
      </c>
      <c r="B148" s="58" t="s">
        <v>335</v>
      </c>
      <c r="C148" s="58" t="s">
        <v>317</v>
      </c>
      <c r="D148" s="58" t="s">
        <v>336</v>
      </c>
      <c r="E148" s="95"/>
      <c r="F148" s="59">
        <f>VLOOKUP(B148,Tabel1[[Productcode]:[Verwacht aantal]],7,FALSE)</f>
        <v>26.933333333333334</v>
      </c>
      <c r="G148" s="60">
        <f t="shared" si="6"/>
        <v>0</v>
      </c>
      <c r="H148" s="61">
        <f t="shared" si="7"/>
        <v>0</v>
      </c>
      <c r="I148" s="71">
        <f t="shared" si="8"/>
        <v>0</v>
      </c>
    </row>
    <row r="149" spans="1:9">
      <c r="A149" s="72">
        <v>12</v>
      </c>
      <c r="B149" s="62" t="s">
        <v>337</v>
      </c>
      <c r="C149" s="62" t="s">
        <v>317</v>
      </c>
      <c r="D149" s="62" t="s">
        <v>338</v>
      </c>
      <c r="E149" s="95"/>
      <c r="F149" s="59">
        <f>VLOOKUP(B149,Tabel1[[Productcode]:[Verwacht aantal]],7,FALSE)</f>
        <v>26.933333333333334</v>
      </c>
      <c r="G149" s="60">
        <f t="shared" si="6"/>
        <v>0</v>
      </c>
      <c r="H149" s="61">
        <f t="shared" si="7"/>
        <v>0</v>
      </c>
      <c r="I149" s="71">
        <f t="shared" si="8"/>
        <v>0</v>
      </c>
    </row>
    <row r="150" spans="1:9">
      <c r="A150" s="70">
        <v>12</v>
      </c>
      <c r="B150" s="58" t="s">
        <v>339</v>
      </c>
      <c r="C150" s="58" t="s">
        <v>317</v>
      </c>
      <c r="D150" s="58" t="s">
        <v>340</v>
      </c>
      <c r="E150" s="95"/>
      <c r="F150" s="59">
        <f>VLOOKUP(B150,Tabel1[[Productcode]:[Verwacht aantal]],7,FALSE)</f>
        <v>26.666666666666671</v>
      </c>
      <c r="G150" s="60">
        <f t="shared" si="6"/>
        <v>0</v>
      </c>
      <c r="H150" s="61">
        <f t="shared" si="7"/>
        <v>0</v>
      </c>
      <c r="I150" s="71">
        <f t="shared" si="8"/>
        <v>0</v>
      </c>
    </row>
    <row r="151" spans="1:9">
      <c r="A151" s="72">
        <v>12</v>
      </c>
      <c r="B151" s="62" t="s">
        <v>341</v>
      </c>
      <c r="C151" s="62" t="s">
        <v>317</v>
      </c>
      <c r="D151" s="62" t="s">
        <v>342</v>
      </c>
      <c r="E151" s="95"/>
      <c r="F151" s="59">
        <f>VLOOKUP(B151,Tabel1[[Productcode]:[Verwacht aantal]],7,FALSE)</f>
        <v>29.06666666666667</v>
      </c>
      <c r="G151" s="60">
        <f t="shared" si="6"/>
        <v>0</v>
      </c>
      <c r="H151" s="61">
        <f t="shared" si="7"/>
        <v>0</v>
      </c>
      <c r="I151" s="71">
        <f t="shared" si="8"/>
        <v>0</v>
      </c>
    </row>
    <row r="152" spans="1:9">
      <c r="A152" s="70">
        <v>12</v>
      </c>
      <c r="B152" s="58" t="s">
        <v>343</v>
      </c>
      <c r="C152" s="58" t="s">
        <v>317</v>
      </c>
      <c r="D152" s="58" t="s">
        <v>344</v>
      </c>
      <c r="E152" s="95"/>
      <c r="F152" s="59">
        <f>VLOOKUP(B152,Tabel1[[Productcode]:[Verwacht aantal]],7,FALSE)</f>
        <v>29.333333333333332</v>
      </c>
      <c r="G152" s="60">
        <f t="shared" si="6"/>
        <v>0</v>
      </c>
      <c r="H152" s="61">
        <f t="shared" si="7"/>
        <v>0</v>
      </c>
      <c r="I152" s="71">
        <f t="shared" si="8"/>
        <v>0</v>
      </c>
    </row>
    <row r="153" spans="1:9">
      <c r="A153" s="72">
        <v>12</v>
      </c>
      <c r="B153" s="62" t="s">
        <v>345</v>
      </c>
      <c r="C153" s="62" t="s">
        <v>317</v>
      </c>
      <c r="D153" s="62" t="s">
        <v>346</v>
      </c>
      <c r="E153" s="95"/>
      <c r="F153" s="59">
        <f>VLOOKUP(B153,Tabel1[[Productcode]:[Verwacht aantal]],7,FALSE)</f>
        <v>25.333333333333336</v>
      </c>
      <c r="G153" s="60">
        <f t="shared" si="6"/>
        <v>0</v>
      </c>
      <c r="H153" s="61">
        <f t="shared" si="7"/>
        <v>0</v>
      </c>
      <c r="I153" s="71">
        <f t="shared" si="8"/>
        <v>0</v>
      </c>
    </row>
    <row r="154" spans="1:9">
      <c r="A154" s="70">
        <v>13</v>
      </c>
      <c r="B154" s="58" t="s">
        <v>347</v>
      </c>
      <c r="C154" s="58" t="s">
        <v>348</v>
      </c>
      <c r="D154" s="58" t="s">
        <v>349</v>
      </c>
      <c r="E154" s="95"/>
      <c r="F154" s="59">
        <f>VLOOKUP(B154,Tabel1[[Productcode]:[Verwacht aantal]],7,FALSE)</f>
        <v>2528.2666666666669</v>
      </c>
      <c r="G154" s="60">
        <f t="shared" si="6"/>
        <v>0</v>
      </c>
      <c r="H154" s="61">
        <f t="shared" si="7"/>
        <v>0</v>
      </c>
      <c r="I154" s="71">
        <f t="shared" si="8"/>
        <v>0</v>
      </c>
    </row>
    <row r="155" spans="1:9">
      <c r="A155" s="72">
        <v>13</v>
      </c>
      <c r="B155" s="62" t="s">
        <v>350</v>
      </c>
      <c r="C155" s="62" t="s">
        <v>348</v>
      </c>
      <c r="D155" s="62" t="s">
        <v>351</v>
      </c>
      <c r="E155" s="95"/>
      <c r="F155" s="59">
        <f>VLOOKUP(B155,Tabel1[[Productcode]:[Verwacht aantal]],7,FALSE)</f>
        <v>786.93333333333339</v>
      </c>
      <c r="G155" s="60">
        <f t="shared" si="6"/>
        <v>0</v>
      </c>
      <c r="H155" s="61">
        <f t="shared" si="7"/>
        <v>0</v>
      </c>
      <c r="I155" s="71">
        <f t="shared" si="8"/>
        <v>0</v>
      </c>
    </row>
    <row r="156" spans="1:9">
      <c r="A156" s="70">
        <v>13</v>
      </c>
      <c r="B156" s="58" t="s">
        <v>352</v>
      </c>
      <c r="C156" s="58" t="s">
        <v>348</v>
      </c>
      <c r="D156" s="58" t="s">
        <v>353</v>
      </c>
      <c r="E156" s="95"/>
      <c r="F156" s="59">
        <f>VLOOKUP(B156,Tabel1[[Productcode]:[Verwacht aantal]],7,FALSE)</f>
        <v>577.06666666666672</v>
      </c>
      <c r="G156" s="60">
        <f t="shared" si="6"/>
        <v>0</v>
      </c>
      <c r="H156" s="61">
        <f t="shared" si="7"/>
        <v>0</v>
      </c>
      <c r="I156" s="71">
        <f t="shared" si="8"/>
        <v>0</v>
      </c>
    </row>
    <row r="157" spans="1:9">
      <c r="A157" s="72">
        <v>14</v>
      </c>
      <c r="B157" s="62" t="s">
        <v>354</v>
      </c>
      <c r="C157" s="62" t="s">
        <v>355</v>
      </c>
      <c r="D157" s="62" t="s">
        <v>356</v>
      </c>
      <c r="E157" s="95"/>
      <c r="F157" s="59">
        <f>VLOOKUP(B157,Tabel1[[Productcode]:[Verwacht aantal]],7,FALSE)</f>
        <v>488</v>
      </c>
      <c r="G157" s="60">
        <f t="shared" si="6"/>
        <v>0</v>
      </c>
      <c r="H157" s="61">
        <f t="shared" si="7"/>
        <v>0</v>
      </c>
      <c r="I157" s="71">
        <f t="shared" si="8"/>
        <v>0</v>
      </c>
    </row>
    <row r="158" spans="1:9">
      <c r="A158" s="70">
        <v>14</v>
      </c>
      <c r="B158" s="58" t="s">
        <v>357</v>
      </c>
      <c r="C158" s="58" t="s">
        <v>355</v>
      </c>
      <c r="D158" s="58" t="s">
        <v>358</v>
      </c>
      <c r="E158" s="95"/>
      <c r="F158" s="59">
        <f>VLOOKUP(B158,Tabel1[[Productcode]:[Verwacht aantal]],7,FALSE)</f>
        <v>218.93333333333337</v>
      </c>
      <c r="G158" s="60">
        <f t="shared" si="6"/>
        <v>0</v>
      </c>
      <c r="H158" s="61">
        <f t="shared" si="7"/>
        <v>0</v>
      </c>
      <c r="I158" s="71">
        <f t="shared" si="8"/>
        <v>0</v>
      </c>
    </row>
    <row r="159" spans="1:9" ht="27.6">
      <c r="A159" s="72">
        <v>15</v>
      </c>
      <c r="B159" s="62" t="s">
        <v>359</v>
      </c>
      <c r="C159" s="62" t="s">
        <v>355</v>
      </c>
      <c r="D159" s="78" t="s">
        <v>360</v>
      </c>
      <c r="E159" s="95"/>
      <c r="F159" s="59">
        <f>VLOOKUP(B159,Tabel1[[Productcode]:[Verwacht aantal]],7,FALSE)</f>
        <v>71.2</v>
      </c>
      <c r="G159" s="60">
        <f t="shared" si="6"/>
        <v>0</v>
      </c>
      <c r="H159" s="61">
        <f t="shared" si="7"/>
        <v>0</v>
      </c>
      <c r="I159" s="71">
        <f t="shared" si="8"/>
        <v>0</v>
      </c>
    </row>
    <row r="160" spans="1:9">
      <c r="A160" s="70">
        <v>16</v>
      </c>
      <c r="B160" s="58" t="s">
        <v>361</v>
      </c>
      <c r="C160" s="58" t="s">
        <v>362</v>
      </c>
      <c r="D160" s="58" t="s">
        <v>363</v>
      </c>
      <c r="E160" s="95"/>
      <c r="F160" s="59">
        <f>VLOOKUP(B160,Tabel1[[Productcode]:[Verwacht aantal]],7,FALSE)</f>
        <v>65.333333333333343</v>
      </c>
      <c r="G160" s="60">
        <f t="shared" si="6"/>
        <v>0</v>
      </c>
      <c r="H160" s="61">
        <f t="shared" si="7"/>
        <v>0</v>
      </c>
      <c r="I160" s="71">
        <f t="shared" si="8"/>
        <v>0</v>
      </c>
    </row>
    <row r="161" spans="1:9">
      <c r="A161" s="72">
        <v>17</v>
      </c>
      <c r="B161" s="62" t="s">
        <v>364</v>
      </c>
      <c r="C161" s="62" t="s">
        <v>362</v>
      </c>
      <c r="D161" s="62" t="s">
        <v>365</v>
      </c>
      <c r="E161" s="95"/>
      <c r="F161" s="59">
        <f>VLOOKUP(B161,Tabel1[[Productcode]:[Verwacht aantal]],7,FALSE)</f>
        <v>75.733333333333334</v>
      </c>
      <c r="G161" s="60">
        <f t="shared" si="6"/>
        <v>0</v>
      </c>
      <c r="H161" s="61">
        <f t="shared" si="7"/>
        <v>0</v>
      </c>
      <c r="I161" s="71">
        <f t="shared" si="8"/>
        <v>0</v>
      </c>
    </row>
    <row r="162" spans="1:9">
      <c r="A162" s="70">
        <v>18</v>
      </c>
      <c r="B162" s="58" t="s">
        <v>366</v>
      </c>
      <c r="C162" s="58" t="s">
        <v>274</v>
      </c>
      <c r="D162" s="58" t="s">
        <v>367</v>
      </c>
      <c r="E162" s="95"/>
      <c r="F162" s="59">
        <f>VLOOKUP(B162,Tabel1[[Productcode]:[Verwacht aantal]],7,FALSE)</f>
        <v>213.60000000000002</v>
      </c>
      <c r="G162" s="60">
        <f t="shared" si="6"/>
        <v>0</v>
      </c>
      <c r="H162" s="61">
        <f t="shared" si="7"/>
        <v>0</v>
      </c>
      <c r="I162" s="71">
        <f t="shared" si="8"/>
        <v>0</v>
      </c>
    </row>
    <row r="163" spans="1:9">
      <c r="A163" s="72">
        <v>19</v>
      </c>
      <c r="B163" s="62" t="s">
        <v>368</v>
      </c>
      <c r="C163" s="62" t="s">
        <v>55</v>
      </c>
      <c r="D163" s="62" t="s">
        <v>369</v>
      </c>
      <c r="E163" s="95"/>
      <c r="F163" s="59">
        <f>VLOOKUP(B163,Tabel1[[Productcode]:[Verwacht aantal]],7,FALSE)</f>
        <v>122.4</v>
      </c>
      <c r="G163" s="60">
        <f t="shared" si="6"/>
        <v>0</v>
      </c>
      <c r="H163" s="61">
        <f t="shared" si="7"/>
        <v>0</v>
      </c>
      <c r="I163" s="71">
        <f t="shared" si="8"/>
        <v>0</v>
      </c>
    </row>
    <row r="164" spans="1:9">
      <c r="A164" s="70">
        <v>19</v>
      </c>
      <c r="B164" s="58" t="s">
        <v>370</v>
      </c>
      <c r="C164" s="58" t="s">
        <v>55</v>
      </c>
      <c r="D164" s="58" t="s">
        <v>371</v>
      </c>
      <c r="E164" s="95"/>
      <c r="F164" s="59">
        <f>VLOOKUP(B164,Tabel1[[Productcode]:[Verwacht aantal]],7,FALSE)</f>
        <v>144.80000000000001</v>
      </c>
      <c r="G164" s="60">
        <f t="shared" si="6"/>
        <v>0</v>
      </c>
      <c r="H164" s="61">
        <f t="shared" si="7"/>
        <v>0</v>
      </c>
      <c r="I164" s="71">
        <f t="shared" si="8"/>
        <v>0</v>
      </c>
    </row>
    <row r="165" spans="1:9">
      <c r="A165" s="72">
        <v>19</v>
      </c>
      <c r="B165" s="62" t="s">
        <v>372</v>
      </c>
      <c r="C165" s="62" t="s">
        <v>55</v>
      </c>
      <c r="D165" s="62" t="s">
        <v>373</v>
      </c>
      <c r="E165" s="95"/>
      <c r="F165" s="59">
        <f>VLOOKUP(B165,Tabel1[[Productcode]:[Verwacht aantal]],7,FALSE)</f>
        <v>187.20000000000002</v>
      </c>
      <c r="G165" s="60">
        <f t="shared" si="6"/>
        <v>0</v>
      </c>
      <c r="H165" s="61">
        <f t="shared" si="7"/>
        <v>0</v>
      </c>
      <c r="I165" s="71">
        <f t="shared" si="8"/>
        <v>0</v>
      </c>
    </row>
    <row r="166" spans="1:9">
      <c r="A166" s="70">
        <v>19</v>
      </c>
      <c r="B166" s="58" t="s">
        <v>374</v>
      </c>
      <c r="C166" s="58" t="s">
        <v>55</v>
      </c>
      <c r="D166" s="58" t="s">
        <v>375</v>
      </c>
      <c r="E166" s="95"/>
      <c r="F166" s="59">
        <f>VLOOKUP(B166,Tabel1[[Productcode]:[Verwacht aantal]],7,FALSE)</f>
        <v>207.20000000000002</v>
      </c>
      <c r="G166" s="60">
        <f t="shared" si="6"/>
        <v>0</v>
      </c>
      <c r="H166" s="61">
        <f t="shared" si="7"/>
        <v>0</v>
      </c>
      <c r="I166" s="71">
        <f t="shared" si="8"/>
        <v>0</v>
      </c>
    </row>
    <row r="167" spans="1:9">
      <c r="A167" s="72">
        <v>19</v>
      </c>
      <c r="B167" s="62" t="s">
        <v>376</v>
      </c>
      <c r="C167" s="62" t="s">
        <v>55</v>
      </c>
      <c r="D167" s="62" t="s">
        <v>377</v>
      </c>
      <c r="E167" s="95"/>
      <c r="F167" s="59">
        <f>VLOOKUP(B167,Tabel1[[Productcode]:[Verwacht aantal]],7,FALSE)</f>
        <v>174.4</v>
      </c>
      <c r="G167" s="60">
        <f t="shared" si="6"/>
        <v>0</v>
      </c>
      <c r="H167" s="61">
        <f t="shared" si="7"/>
        <v>0</v>
      </c>
      <c r="I167" s="71">
        <f t="shared" si="8"/>
        <v>0</v>
      </c>
    </row>
    <row r="168" spans="1:9">
      <c r="A168" s="70">
        <v>19</v>
      </c>
      <c r="B168" s="58" t="s">
        <v>378</v>
      </c>
      <c r="C168" s="58" t="s">
        <v>55</v>
      </c>
      <c r="D168" s="58" t="s">
        <v>379</v>
      </c>
      <c r="E168" s="95"/>
      <c r="F168" s="59">
        <f>VLOOKUP(B168,Tabel1[[Productcode]:[Verwacht aantal]],7,FALSE)</f>
        <v>186.4</v>
      </c>
      <c r="G168" s="60">
        <f t="shared" si="6"/>
        <v>0</v>
      </c>
      <c r="H168" s="61">
        <f t="shared" si="7"/>
        <v>0</v>
      </c>
      <c r="I168" s="71">
        <f t="shared" si="8"/>
        <v>0</v>
      </c>
    </row>
    <row r="169" spans="1:9">
      <c r="A169" s="72">
        <v>19</v>
      </c>
      <c r="B169" s="62" t="s">
        <v>380</v>
      </c>
      <c r="C169" s="62" t="s">
        <v>55</v>
      </c>
      <c r="D169" s="62" t="s">
        <v>381</v>
      </c>
      <c r="E169" s="95"/>
      <c r="F169" s="59">
        <f>VLOOKUP(B169,Tabel1[[Productcode]:[Verwacht aantal]],7,FALSE)</f>
        <v>147.20000000000002</v>
      </c>
      <c r="G169" s="60">
        <f t="shared" si="6"/>
        <v>0</v>
      </c>
      <c r="H169" s="61">
        <f t="shared" si="7"/>
        <v>0</v>
      </c>
      <c r="I169" s="71">
        <f t="shared" si="8"/>
        <v>0</v>
      </c>
    </row>
    <row r="170" spans="1:9">
      <c r="A170" s="70">
        <v>19</v>
      </c>
      <c r="B170" s="58" t="s">
        <v>382</v>
      </c>
      <c r="C170" s="58" t="s">
        <v>55</v>
      </c>
      <c r="D170" s="58" t="s">
        <v>383</v>
      </c>
      <c r="E170" s="95"/>
      <c r="F170" s="59">
        <f>VLOOKUP(B170,Tabel1[[Productcode]:[Verwacht aantal]],7,FALSE)</f>
        <v>192.8</v>
      </c>
      <c r="G170" s="60">
        <f t="shared" si="6"/>
        <v>0</v>
      </c>
      <c r="H170" s="61">
        <f t="shared" si="7"/>
        <v>0</v>
      </c>
      <c r="I170" s="71">
        <f t="shared" si="8"/>
        <v>0</v>
      </c>
    </row>
    <row r="171" spans="1:9">
      <c r="A171" s="72">
        <v>19</v>
      </c>
      <c r="B171" s="62" t="s">
        <v>384</v>
      </c>
      <c r="C171" s="62" t="s">
        <v>55</v>
      </c>
      <c r="D171" s="62" t="s">
        <v>385</v>
      </c>
      <c r="E171" s="95"/>
      <c r="F171" s="59">
        <f>VLOOKUP(B171,Tabel1[[Productcode]:[Verwacht aantal]],7,FALSE)</f>
        <v>141.6</v>
      </c>
      <c r="G171" s="60">
        <f t="shared" si="6"/>
        <v>0</v>
      </c>
      <c r="H171" s="61">
        <f t="shared" si="7"/>
        <v>0</v>
      </c>
      <c r="I171" s="71">
        <f t="shared" si="8"/>
        <v>0</v>
      </c>
    </row>
    <row r="172" spans="1:9">
      <c r="A172" s="70">
        <v>19</v>
      </c>
      <c r="B172" s="58" t="s">
        <v>386</v>
      </c>
      <c r="C172" s="58" t="s">
        <v>55</v>
      </c>
      <c r="D172" s="58" t="s">
        <v>387</v>
      </c>
      <c r="E172" s="95"/>
      <c r="F172" s="59">
        <f>VLOOKUP(B172,Tabel1[[Productcode]:[Verwacht aantal]],7,FALSE)</f>
        <v>158.4</v>
      </c>
      <c r="G172" s="60">
        <f t="shared" si="6"/>
        <v>0</v>
      </c>
      <c r="H172" s="61">
        <f t="shared" si="7"/>
        <v>0</v>
      </c>
      <c r="I172" s="71">
        <f t="shared" si="8"/>
        <v>0</v>
      </c>
    </row>
    <row r="173" spans="1:9">
      <c r="A173" s="72">
        <v>19</v>
      </c>
      <c r="B173" s="62" t="s">
        <v>388</v>
      </c>
      <c r="C173" s="62" t="s">
        <v>55</v>
      </c>
      <c r="D173" s="62" t="s">
        <v>389</v>
      </c>
      <c r="E173" s="95"/>
      <c r="F173" s="59">
        <f>VLOOKUP(B173,Tabel1[[Productcode]:[Verwacht aantal]],7,FALSE)</f>
        <v>160.80000000000001</v>
      </c>
      <c r="G173" s="60">
        <f t="shared" si="6"/>
        <v>0</v>
      </c>
      <c r="H173" s="61">
        <f t="shared" si="7"/>
        <v>0</v>
      </c>
      <c r="I173" s="71">
        <f t="shared" si="8"/>
        <v>0</v>
      </c>
    </row>
    <row r="174" spans="1:9">
      <c r="A174" s="70">
        <v>19</v>
      </c>
      <c r="B174" s="58" t="s">
        <v>390</v>
      </c>
      <c r="C174" s="58" t="s">
        <v>55</v>
      </c>
      <c r="D174" s="58" t="s">
        <v>391</v>
      </c>
      <c r="E174" s="95"/>
      <c r="F174" s="59">
        <f>VLOOKUP(B174,Tabel1[[Productcode]:[Verwacht aantal]],7,FALSE)</f>
        <v>144</v>
      </c>
      <c r="G174" s="60">
        <f t="shared" si="6"/>
        <v>0</v>
      </c>
      <c r="H174" s="61">
        <f t="shared" si="7"/>
        <v>0</v>
      </c>
      <c r="I174" s="71">
        <f t="shared" si="8"/>
        <v>0</v>
      </c>
    </row>
    <row r="175" spans="1:9">
      <c r="A175" s="72">
        <v>19</v>
      </c>
      <c r="B175" s="62" t="s">
        <v>392</v>
      </c>
      <c r="C175" s="62" t="s">
        <v>55</v>
      </c>
      <c r="D175" s="62" t="s">
        <v>393</v>
      </c>
      <c r="E175" s="95"/>
      <c r="F175" s="59">
        <f>VLOOKUP(B175,Tabel1[[Productcode]:[Verwacht aantal]],7,FALSE)</f>
        <v>200</v>
      </c>
      <c r="G175" s="60">
        <f t="shared" si="6"/>
        <v>0</v>
      </c>
      <c r="H175" s="61">
        <f t="shared" si="7"/>
        <v>0</v>
      </c>
      <c r="I175" s="71">
        <f t="shared" si="8"/>
        <v>0</v>
      </c>
    </row>
    <row r="176" spans="1:9">
      <c r="A176" s="70">
        <v>19</v>
      </c>
      <c r="B176" s="58" t="s">
        <v>394</v>
      </c>
      <c r="C176" s="58" t="s">
        <v>55</v>
      </c>
      <c r="D176" s="58" t="s">
        <v>395</v>
      </c>
      <c r="E176" s="95"/>
      <c r="F176" s="59">
        <f>VLOOKUP(B176,Tabel1[[Productcode]:[Verwacht aantal]],7,FALSE)</f>
        <v>121.60000000000001</v>
      </c>
      <c r="G176" s="60">
        <f t="shared" si="6"/>
        <v>0</v>
      </c>
      <c r="H176" s="61">
        <f t="shared" si="7"/>
        <v>0</v>
      </c>
      <c r="I176" s="71">
        <f t="shared" si="8"/>
        <v>0</v>
      </c>
    </row>
    <row r="177" spans="1:9">
      <c r="A177" s="72">
        <v>19</v>
      </c>
      <c r="B177" s="62" t="s">
        <v>396</v>
      </c>
      <c r="C177" s="62" t="s">
        <v>55</v>
      </c>
      <c r="D177" s="62" t="s">
        <v>397</v>
      </c>
      <c r="E177" s="95"/>
      <c r="F177" s="59">
        <f>VLOOKUP(B177,Tabel1[[Productcode]:[Verwacht aantal]],7,FALSE)</f>
        <v>158.4</v>
      </c>
      <c r="G177" s="60">
        <f t="shared" si="6"/>
        <v>0</v>
      </c>
      <c r="H177" s="61">
        <f t="shared" si="7"/>
        <v>0</v>
      </c>
      <c r="I177" s="71">
        <f t="shared" si="8"/>
        <v>0</v>
      </c>
    </row>
    <row r="178" spans="1:9">
      <c r="A178" s="70">
        <v>19</v>
      </c>
      <c r="B178" s="58" t="s">
        <v>398</v>
      </c>
      <c r="C178" s="58" t="s">
        <v>55</v>
      </c>
      <c r="D178" s="58" t="s">
        <v>399</v>
      </c>
      <c r="E178" s="95"/>
      <c r="F178" s="59">
        <f>VLOOKUP(B178,Tabel1[[Productcode]:[Verwacht aantal]],7,FALSE)</f>
        <v>158.4</v>
      </c>
      <c r="G178" s="60">
        <f t="shared" si="6"/>
        <v>0</v>
      </c>
      <c r="H178" s="61">
        <f t="shared" si="7"/>
        <v>0</v>
      </c>
      <c r="I178" s="71">
        <f t="shared" si="8"/>
        <v>0</v>
      </c>
    </row>
    <row r="179" spans="1:9">
      <c r="A179" s="72">
        <v>19</v>
      </c>
      <c r="B179" s="62" t="s">
        <v>400</v>
      </c>
      <c r="C179" s="62" t="s">
        <v>55</v>
      </c>
      <c r="D179" s="62" t="s">
        <v>401</v>
      </c>
      <c r="E179" s="95"/>
      <c r="F179" s="59">
        <f>VLOOKUP(B179,Tabel1[[Productcode]:[Verwacht aantal]],7,FALSE)</f>
        <v>134.4</v>
      </c>
      <c r="G179" s="60">
        <f t="shared" si="6"/>
        <v>0</v>
      </c>
      <c r="H179" s="61">
        <f t="shared" si="7"/>
        <v>0</v>
      </c>
      <c r="I179" s="71">
        <f t="shared" si="8"/>
        <v>0</v>
      </c>
    </row>
    <row r="180" spans="1:9">
      <c r="A180" s="70">
        <v>19</v>
      </c>
      <c r="B180" s="58" t="s">
        <v>402</v>
      </c>
      <c r="C180" s="58" t="s">
        <v>55</v>
      </c>
      <c r="D180" s="58" t="s">
        <v>403</v>
      </c>
      <c r="E180" s="95"/>
      <c r="F180" s="59">
        <f>VLOOKUP(B180,Tabel1[[Productcode]:[Verwacht aantal]],7,FALSE)</f>
        <v>162.4</v>
      </c>
      <c r="G180" s="60">
        <f t="shared" si="6"/>
        <v>0</v>
      </c>
      <c r="H180" s="61">
        <f t="shared" si="7"/>
        <v>0</v>
      </c>
      <c r="I180" s="71">
        <f t="shared" si="8"/>
        <v>0</v>
      </c>
    </row>
    <row r="181" spans="1:9">
      <c r="A181" s="72">
        <v>19</v>
      </c>
      <c r="B181" s="62" t="s">
        <v>404</v>
      </c>
      <c r="C181" s="62" t="s">
        <v>55</v>
      </c>
      <c r="D181" s="62" t="s">
        <v>405</v>
      </c>
      <c r="E181" s="95"/>
      <c r="F181" s="59">
        <f>VLOOKUP(B181,Tabel1[[Productcode]:[Verwacht aantal]],7,FALSE)</f>
        <v>180.8</v>
      </c>
      <c r="G181" s="60">
        <f t="shared" si="6"/>
        <v>0</v>
      </c>
      <c r="H181" s="61">
        <f t="shared" si="7"/>
        <v>0</v>
      </c>
      <c r="I181" s="71">
        <f t="shared" si="8"/>
        <v>0</v>
      </c>
    </row>
    <row r="182" spans="1:9">
      <c r="A182" s="70">
        <v>20</v>
      </c>
      <c r="B182" s="58" t="s">
        <v>406</v>
      </c>
      <c r="C182" s="58" t="s">
        <v>55</v>
      </c>
      <c r="D182" s="58" t="s">
        <v>407</v>
      </c>
      <c r="E182" s="95"/>
      <c r="F182" s="59">
        <f>VLOOKUP(B182,Tabel1[[Productcode]:[Verwacht aantal]],7,FALSE)</f>
        <v>329.06666666666666</v>
      </c>
      <c r="G182" s="60">
        <f t="shared" si="6"/>
        <v>0</v>
      </c>
      <c r="H182" s="61">
        <f t="shared" si="7"/>
        <v>0</v>
      </c>
      <c r="I182" s="71">
        <f t="shared" si="8"/>
        <v>0</v>
      </c>
    </row>
    <row r="183" spans="1:9">
      <c r="A183" s="72">
        <v>21</v>
      </c>
      <c r="B183" s="62" t="s">
        <v>408</v>
      </c>
      <c r="C183" s="62" t="s">
        <v>55</v>
      </c>
      <c r="D183" s="62" t="s">
        <v>409</v>
      </c>
      <c r="E183" s="95"/>
      <c r="F183" s="59">
        <f>VLOOKUP(B183,Tabel1[[Productcode]:[Verwacht aantal]],7,FALSE)</f>
        <v>178.93333333333334</v>
      </c>
      <c r="G183" s="60">
        <f t="shared" si="6"/>
        <v>0</v>
      </c>
      <c r="H183" s="61">
        <f t="shared" si="7"/>
        <v>0</v>
      </c>
      <c r="I183" s="71">
        <f t="shared" si="8"/>
        <v>0</v>
      </c>
    </row>
    <row r="184" spans="1:9">
      <c r="A184" s="70">
        <v>22</v>
      </c>
      <c r="B184" s="58" t="s">
        <v>410</v>
      </c>
      <c r="C184" s="58" t="s">
        <v>411</v>
      </c>
      <c r="D184" s="58" t="s">
        <v>412</v>
      </c>
      <c r="E184" s="95"/>
      <c r="F184" s="59">
        <f>VLOOKUP(B184,Tabel1[[Productcode]:[Verwacht aantal]],7,FALSE)</f>
        <v>133.6</v>
      </c>
      <c r="G184" s="60">
        <f t="shared" si="6"/>
        <v>0</v>
      </c>
      <c r="H184" s="61">
        <f t="shared" si="7"/>
        <v>0</v>
      </c>
      <c r="I184" s="71">
        <f t="shared" si="8"/>
        <v>0</v>
      </c>
    </row>
    <row r="185" spans="1:9">
      <c r="A185" s="72">
        <v>23</v>
      </c>
      <c r="B185" s="62" t="s">
        <v>413</v>
      </c>
      <c r="C185" s="62" t="s">
        <v>411</v>
      </c>
      <c r="D185" s="62" t="s">
        <v>414</v>
      </c>
      <c r="E185" s="95"/>
      <c r="F185" s="59">
        <f>VLOOKUP(B185,Tabel1[[Productcode]:[Verwacht aantal]],7,FALSE)</f>
        <v>76.800000000000011</v>
      </c>
      <c r="G185" s="60">
        <f t="shared" si="6"/>
        <v>0</v>
      </c>
      <c r="H185" s="61">
        <f t="shared" si="7"/>
        <v>0</v>
      </c>
      <c r="I185" s="71">
        <f t="shared" si="8"/>
        <v>0</v>
      </c>
    </row>
    <row r="186" spans="1:9">
      <c r="A186" s="70">
        <v>24</v>
      </c>
      <c r="B186" s="58" t="s">
        <v>415</v>
      </c>
      <c r="C186" s="58" t="s">
        <v>416</v>
      </c>
      <c r="D186" s="58" t="s">
        <v>417</v>
      </c>
      <c r="E186" s="95"/>
      <c r="F186" s="59">
        <f>VLOOKUP(B186,Tabel1[[Productcode]:[Verwacht aantal]],7,FALSE)</f>
        <v>1.6</v>
      </c>
      <c r="G186" s="60">
        <f t="shared" si="6"/>
        <v>0</v>
      </c>
      <c r="H186" s="61">
        <f t="shared" si="7"/>
        <v>0</v>
      </c>
      <c r="I186" s="71">
        <f t="shared" si="8"/>
        <v>0</v>
      </c>
    </row>
    <row r="187" spans="1:9">
      <c r="A187" s="72">
        <v>24</v>
      </c>
      <c r="B187" s="62" t="s">
        <v>418</v>
      </c>
      <c r="C187" s="62" t="s">
        <v>416</v>
      </c>
      <c r="D187" s="62" t="s">
        <v>419</v>
      </c>
      <c r="E187" s="95"/>
      <c r="F187" s="59">
        <f>VLOOKUP(B187,Tabel1[[Productcode]:[Verwacht aantal]],7,FALSE)</f>
        <v>1.6</v>
      </c>
      <c r="G187" s="60">
        <f t="shared" si="6"/>
        <v>0</v>
      </c>
      <c r="H187" s="61">
        <f t="shared" si="7"/>
        <v>0</v>
      </c>
      <c r="I187" s="71">
        <f t="shared" si="8"/>
        <v>0</v>
      </c>
    </row>
    <row r="188" spans="1:9">
      <c r="A188" s="70">
        <v>24</v>
      </c>
      <c r="B188" s="58" t="s">
        <v>420</v>
      </c>
      <c r="C188" s="58" t="s">
        <v>416</v>
      </c>
      <c r="D188" s="58" t="s">
        <v>421</v>
      </c>
      <c r="E188" s="95"/>
      <c r="F188" s="59">
        <f>VLOOKUP(B188,Tabel1[[Productcode]:[Verwacht aantal]],7,FALSE)</f>
        <v>0.8</v>
      </c>
      <c r="G188" s="60">
        <f t="shared" si="6"/>
        <v>0</v>
      </c>
      <c r="H188" s="61">
        <f t="shared" si="7"/>
        <v>0</v>
      </c>
      <c r="I188" s="71">
        <f t="shared" si="8"/>
        <v>0</v>
      </c>
    </row>
    <row r="189" spans="1:9">
      <c r="A189" s="72">
        <v>24</v>
      </c>
      <c r="B189" s="62" t="s">
        <v>422</v>
      </c>
      <c r="C189" s="62" t="s">
        <v>416</v>
      </c>
      <c r="D189" s="62" t="s">
        <v>423</v>
      </c>
      <c r="E189" s="95"/>
      <c r="F189" s="59">
        <f>VLOOKUP(B189,Tabel1[[Productcode]:[Verwacht aantal]],7,FALSE)</f>
        <v>0.8</v>
      </c>
      <c r="G189" s="60">
        <f t="shared" si="6"/>
        <v>0</v>
      </c>
      <c r="H189" s="61">
        <f t="shared" si="7"/>
        <v>0</v>
      </c>
      <c r="I189" s="71">
        <f t="shared" si="8"/>
        <v>0</v>
      </c>
    </row>
    <row r="190" spans="1:9">
      <c r="A190" s="70">
        <v>24</v>
      </c>
      <c r="B190" s="58" t="s">
        <v>424</v>
      </c>
      <c r="C190" s="58" t="s">
        <v>416</v>
      </c>
      <c r="D190" s="58" t="s">
        <v>425</v>
      </c>
      <c r="E190" s="95"/>
      <c r="F190" s="59">
        <f>VLOOKUP(B190,Tabel1[[Productcode]:[Verwacht aantal]],7,FALSE)</f>
        <v>0.8</v>
      </c>
      <c r="G190" s="60">
        <f t="shared" si="6"/>
        <v>0</v>
      </c>
      <c r="H190" s="61">
        <f t="shared" si="7"/>
        <v>0</v>
      </c>
      <c r="I190" s="71">
        <f t="shared" si="8"/>
        <v>0</v>
      </c>
    </row>
    <row r="191" spans="1:9">
      <c r="A191" s="72">
        <v>24</v>
      </c>
      <c r="B191" s="62" t="s">
        <v>426</v>
      </c>
      <c r="C191" s="62" t="s">
        <v>416</v>
      </c>
      <c r="D191" s="62" t="s">
        <v>427</v>
      </c>
      <c r="E191" s="95"/>
      <c r="F191" s="59">
        <f>VLOOKUP(B191,Tabel1[[Productcode]:[Verwacht aantal]],7,FALSE)</f>
        <v>0.8</v>
      </c>
      <c r="G191" s="60">
        <f t="shared" si="6"/>
        <v>0</v>
      </c>
      <c r="H191" s="61">
        <f t="shared" si="7"/>
        <v>0</v>
      </c>
      <c r="I191" s="71">
        <f t="shared" si="8"/>
        <v>0</v>
      </c>
    </row>
    <row r="192" spans="1:9">
      <c r="A192" s="70">
        <v>24</v>
      </c>
      <c r="B192" s="58" t="s">
        <v>428</v>
      </c>
      <c r="C192" s="58" t="s">
        <v>416</v>
      </c>
      <c r="D192" s="58" t="s">
        <v>429</v>
      </c>
      <c r="E192" s="95"/>
      <c r="F192" s="59">
        <f>VLOOKUP(B192,Tabel1[[Productcode]:[Verwacht aantal]],7,FALSE)</f>
        <v>0.8</v>
      </c>
      <c r="G192" s="60">
        <f t="shared" si="6"/>
        <v>0</v>
      </c>
      <c r="H192" s="61">
        <f t="shared" si="7"/>
        <v>0</v>
      </c>
      <c r="I192" s="71">
        <f t="shared" si="8"/>
        <v>0</v>
      </c>
    </row>
    <row r="193" spans="1:9">
      <c r="A193" s="72">
        <v>24</v>
      </c>
      <c r="B193" s="62" t="s">
        <v>430</v>
      </c>
      <c r="C193" s="62" t="s">
        <v>416</v>
      </c>
      <c r="D193" s="62" t="s">
        <v>431</v>
      </c>
      <c r="E193" s="95"/>
      <c r="F193" s="59">
        <f>VLOOKUP(B193,Tabel1[[Productcode]:[Verwacht aantal]],7,FALSE)</f>
        <v>0.8</v>
      </c>
      <c r="G193" s="60">
        <f t="shared" si="6"/>
        <v>0</v>
      </c>
      <c r="H193" s="61">
        <f t="shared" si="7"/>
        <v>0</v>
      </c>
      <c r="I193" s="71">
        <f t="shared" si="8"/>
        <v>0</v>
      </c>
    </row>
    <row r="194" spans="1:9">
      <c r="A194" s="70">
        <v>24</v>
      </c>
      <c r="B194" s="58" t="s">
        <v>432</v>
      </c>
      <c r="C194" s="58" t="s">
        <v>416</v>
      </c>
      <c r="D194" s="58" t="s">
        <v>433</v>
      </c>
      <c r="E194" s="95"/>
      <c r="F194" s="59">
        <f>VLOOKUP(B194,Tabel1[[Productcode]:[Verwacht aantal]],7,FALSE)</f>
        <v>0.8</v>
      </c>
      <c r="G194" s="60">
        <f t="shared" si="6"/>
        <v>0</v>
      </c>
      <c r="H194" s="61">
        <f t="shared" si="7"/>
        <v>0</v>
      </c>
      <c r="I194" s="71">
        <f t="shared" si="8"/>
        <v>0</v>
      </c>
    </row>
    <row r="195" spans="1:9">
      <c r="A195" s="72">
        <v>24</v>
      </c>
      <c r="B195" s="62" t="s">
        <v>434</v>
      </c>
      <c r="C195" s="62" t="s">
        <v>416</v>
      </c>
      <c r="D195" s="62" t="s">
        <v>435</v>
      </c>
      <c r="E195" s="95"/>
      <c r="F195" s="59">
        <f>VLOOKUP(B195,Tabel1[[Productcode]:[Verwacht aantal]],7,FALSE)</f>
        <v>0.8</v>
      </c>
      <c r="G195" s="60">
        <f t="shared" si="6"/>
        <v>0</v>
      </c>
      <c r="H195" s="61">
        <f t="shared" si="7"/>
        <v>0</v>
      </c>
      <c r="I195" s="71">
        <f t="shared" si="8"/>
        <v>0</v>
      </c>
    </row>
    <row r="196" spans="1:9">
      <c r="A196" s="70">
        <v>24</v>
      </c>
      <c r="B196" s="58" t="s">
        <v>436</v>
      </c>
      <c r="C196" s="58" t="s">
        <v>416</v>
      </c>
      <c r="D196" s="58" t="s">
        <v>437</v>
      </c>
      <c r="E196" s="95"/>
      <c r="F196" s="59">
        <f>VLOOKUP(B196,Tabel1[[Productcode]:[Verwacht aantal]],7,FALSE)</f>
        <v>0.8</v>
      </c>
      <c r="G196" s="60">
        <f t="shared" si="6"/>
        <v>0</v>
      </c>
      <c r="H196" s="61">
        <f t="shared" si="7"/>
        <v>0</v>
      </c>
      <c r="I196" s="71">
        <f t="shared" si="8"/>
        <v>0</v>
      </c>
    </row>
    <row r="197" spans="1:9">
      <c r="A197" s="72">
        <v>24</v>
      </c>
      <c r="B197" s="62" t="s">
        <v>438</v>
      </c>
      <c r="C197" s="62" t="s">
        <v>416</v>
      </c>
      <c r="D197" s="62" t="s">
        <v>439</v>
      </c>
      <c r="E197" s="95"/>
      <c r="F197" s="59">
        <f>VLOOKUP(B197,Tabel1[[Productcode]:[Verwacht aantal]],7,FALSE)</f>
        <v>0.8</v>
      </c>
      <c r="G197" s="60">
        <f t="shared" si="6"/>
        <v>0</v>
      </c>
      <c r="H197" s="61">
        <f t="shared" si="7"/>
        <v>0</v>
      </c>
      <c r="I197" s="71">
        <f t="shared" si="8"/>
        <v>0</v>
      </c>
    </row>
    <row r="198" spans="1:9">
      <c r="A198" s="70">
        <v>24</v>
      </c>
      <c r="B198" s="58" t="s">
        <v>440</v>
      </c>
      <c r="C198" s="58" t="s">
        <v>416</v>
      </c>
      <c r="D198" s="58" t="s">
        <v>441</v>
      </c>
      <c r="E198" s="95"/>
      <c r="F198" s="59">
        <f>VLOOKUP(B198,Tabel1[[Productcode]:[Verwacht aantal]],7,FALSE)</f>
        <v>0.8</v>
      </c>
      <c r="G198" s="60">
        <f t="shared" si="6"/>
        <v>0</v>
      </c>
      <c r="H198" s="61">
        <f t="shared" si="7"/>
        <v>0</v>
      </c>
      <c r="I198" s="71">
        <f t="shared" si="8"/>
        <v>0</v>
      </c>
    </row>
    <row r="199" spans="1:9">
      <c r="A199" s="72">
        <v>24</v>
      </c>
      <c r="B199" s="62" t="s">
        <v>442</v>
      </c>
      <c r="C199" s="62" t="s">
        <v>416</v>
      </c>
      <c r="D199" s="62" t="s">
        <v>443</v>
      </c>
      <c r="E199" s="95"/>
      <c r="F199" s="59">
        <f>VLOOKUP(B199,Tabel1[[Productcode]:[Verwacht aantal]],7,FALSE)</f>
        <v>0.8</v>
      </c>
      <c r="G199" s="60">
        <f t="shared" si="6"/>
        <v>0</v>
      </c>
      <c r="H199" s="61">
        <f t="shared" si="7"/>
        <v>0</v>
      </c>
      <c r="I199" s="71">
        <f t="shared" si="8"/>
        <v>0</v>
      </c>
    </row>
    <row r="200" spans="1:9">
      <c r="A200" s="70">
        <v>24</v>
      </c>
      <c r="B200" s="58" t="s">
        <v>444</v>
      </c>
      <c r="C200" s="58" t="s">
        <v>416</v>
      </c>
      <c r="D200" s="58" t="s">
        <v>445</v>
      </c>
      <c r="E200" s="95"/>
      <c r="F200" s="59">
        <f>VLOOKUP(B200,Tabel1[[Productcode]:[Verwacht aantal]],7,FALSE)</f>
        <v>1.6</v>
      </c>
      <c r="G200" s="60">
        <f t="shared" si="6"/>
        <v>0</v>
      </c>
      <c r="H200" s="61">
        <f t="shared" si="7"/>
        <v>0</v>
      </c>
      <c r="I200" s="71">
        <f t="shared" si="8"/>
        <v>0</v>
      </c>
    </row>
    <row r="201" spans="1:9">
      <c r="A201" s="72">
        <v>24</v>
      </c>
      <c r="B201" s="62" t="s">
        <v>446</v>
      </c>
      <c r="C201" s="62" t="s">
        <v>416</v>
      </c>
      <c r="D201" s="62" t="s">
        <v>447</v>
      </c>
      <c r="E201" s="95"/>
      <c r="F201" s="59">
        <f>VLOOKUP(B201,Tabel1[[Productcode]:[Verwacht aantal]],7,FALSE)</f>
        <v>0.8</v>
      </c>
      <c r="G201" s="60">
        <f t="shared" ref="G201:G210" si="9">E201*F201</f>
        <v>0</v>
      </c>
      <c r="H201" s="61">
        <f t="shared" ref="H201:H210" si="10">G201+(G201*C$4)</f>
        <v>0</v>
      </c>
      <c r="I201" s="71">
        <f t="shared" ref="I201:I210" si="11">H201+(C$5*H201)</f>
        <v>0</v>
      </c>
    </row>
    <row r="202" spans="1:9">
      <c r="A202" s="70">
        <v>24</v>
      </c>
      <c r="B202" s="58" t="s">
        <v>448</v>
      </c>
      <c r="C202" s="58" t="s">
        <v>416</v>
      </c>
      <c r="D202" s="58" t="s">
        <v>449</v>
      </c>
      <c r="E202" s="95"/>
      <c r="F202" s="59">
        <f>VLOOKUP(B202,Tabel1[[Productcode]:[Verwacht aantal]],7,FALSE)</f>
        <v>0.8</v>
      </c>
      <c r="G202" s="60">
        <f t="shared" si="9"/>
        <v>0</v>
      </c>
      <c r="H202" s="61">
        <f t="shared" si="10"/>
        <v>0</v>
      </c>
      <c r="I202" s="71">
        <f t="shared" si="11"/>
        <v>0</v>
      </c>
    </row>
    <row r="203" spans="1:9">
      <c r="A203" s="72">
        <v>25</v>
      </c>
      <c r="B203" s="62" t="s">
        <v>450</v>
      </c>
      <c r="C203" s="62" t="s">
        <v>451</v>
      </c>
      <c r="D203" s="62" t="s">
        <v>452</v>
      </c>
      <c r="E203" s="95"/>
      <c r="F203" s="59">
        <f>VLOOKUP(B203,Tabel1[[Productcode]:[Verwacht aantal]],7,FALSE)</f>
        <v>167.4666666666667</v>
      </c>
      <c r="G203" s="60">
        <f t="shared" si="9"/>
        <v>0</v>
      </c>
      <c r="H203" s="61">
        <f t="shared" si="10"/>
        <v>0</v>
      </c>
      <c r="I203" s="71">
        <f t="shared" si="11"/>
        <v>0</v>
      </c>
    </row>
    <row r="204" spans="1:9">
      <c r="A204" s="70">
        <v>26</v>
      </c>
      <c r="B204" s="58" t="s">
        <v>453</v>
      </c>
      <c r="C204" s="58" t="s">
        <v>451</v>
      </c>
      <c r="D204" s="58" t="s">
        <v>454</v>
      </c>
      <c r="E204" s="95"/>
      <c r="F204" s="59">
        <f>VLOOKUP(B204,Tabel1[[Productcode]:[Verwacht aantal]],7,FALSE)</f>
        <v>31.200000000000003</v>
      </c>
      <c r="G204" s="60">
        <f t="shared" si="9"/>
        <v>0</v>
      </c>
      <c r="H204" s="61">
        <f t="shared" si="10"/>
        <v>0</v>
      </c>
      <c r="I204" s="71">
        <f t="shared" si="11"/>
        <v>0</v>
      </c>
    </row>
    <row r="205" spans="1:9">
      <c r="A205" s="72">
        <v>27</v>
      </c>
      <c r="B205" s="62" t="s">
        <v>455</v>
      </c>
      <c r="C205" s="62" t="s">
        <v>456</v>
      </c>
      <c r="D205" s="62" t="s">
        <v>457</v>
      </c>
      <c r="E205" s="95"/>
      <c r="F205" s="59">
        <f>VLOOKUP(B205,Tabel1[[Productcode]:[Verwacht aantal]],7,FALSE)</f>
        <v>507.20000000000005</v>
      </c>
      <c r="G205" s="60">
        <f t="shared" si="9"/>
        <v>0</v>
      </c>
      <c r="H205" s="61">
        <f t="shared" si="10"/>
        <v>0</v>
      </c>
      <c r="I205" s="71">
        <f t="shared" si="11"/>
        <v>0</v>
      </c>
    </row>
    <row r="206" spans="1:9">
      <c r="A206" s="70">
        <v>28</v>
      </c>
      <c r="B206" s="58" t="s">
        <v>458</v>
      </c>
      <c r="C206" s="58" t="s">
        <v>456</v>
      </c>
      <c r="D206" s="58" t="s">
        <v>459</v>
      </c>
      <c r="E206" s="95"/>
      <c r="F206" s="59">
        <f>VLOOKUP(B206,Tabel1[[Productcode]:[Verwacht aantal]],7,FALSE)</f>
        <v>159.73333333333335</v>
      </c>
      <c r="G206" s="60">
        <f t="shared" si="9"/>
        <v>0</v>
      </c>
      <c r="H206" s="61">
        <f t="shared" si="10"/>
        <v>0</v>
      </c>
      <c r="I206" s="71">
        <f t="shared" si="11"/>
        <v>0</v>
      </c>
    </row>
    <row r="207" spans="1:9">
      <c r="A207" s="72">
        <v>29</v>
      </c>
      <c r="B207" s="62" t="s">
        <v>460</v>
      </c>
      <c r="C207" s="62" t="s">
        <v>456</v>
      </c>
      <c r="D207" s="62" t="s">
        <v>461</v>
      </c>
      <c r="E207" s="95"/>
      <c r="F207" s="59">
        <f>VLOOKUP(B207,Tabel1[[Productcode]:[Verwacht aantal]],7,FALSE)</f>
        <v>59.2</v>
      </c>
      <c r="G207" s="60">
        <f t="shared" si="9"/>
        <v>0</v>
      </c>
      <c r="H207" s="61">
        <f t="shared" si="10"/>
        <v>0</v>
      </c>
      <c r="I207" s="71">
        <f t="shared" si="11"/>
        <v>0</v>
      </c>
    </row>
    <row r="208" spans="1:9">
      <c r="A208" s="70">
        <v>30</v>
      </c>
      <c r="B208" s="58" t="s">
        <v>462</v>
      </c>
      <c r="C208" s="58" t="s">
        <v>463</v>
      </c>
      <c r="D208" s="58" t="s">
        <v>464</v>
      </c>
      <c r="E208" s="95"/>
      <c r="F208" s="59">
        <f>VLOOKUP(B208,Tabel1[[Productcode]:[Verwacht aantal]],7,FALSE)</f>
        <v>123.2</v>
      </c>
      <c r="G208" s="60">
        <f t="shared" si="9"/>
        <v>0</v>
      </c>
      <c r="H208" s="61">
        <f t="shared" si="10"/>
        <v>0</v>
      </c>
      <c r="I208" s="71">
        <f t="shared" si="11"/>
        <v>0</v>
      </c>
    </row>
    <row r="209" spans="1:9">
      <c r="A209" s="72">
        <v>30</v>
      </c>
      <c r="B209" s="62" t="s">
        <v>465</v>
      </c>
      <c r="C209" s="62" t="s">
        <v>463</v>
      </c>
      <c r="D209" s="62" t="s">
        <v>466</v>
      </c>
      <c r="E209" s="95"/>
      <c r="F209" s="59">
        <f>VLOOKUP(B209,Tabel1[[Productcode]:[Verwacht aantal]],7,FALSE)</f>
        <v>0</v>
      </c>
      <c r="G209" s="60">
        <f t="shared" si="9"/>
        <v>0</v>
      </c>
      <c r="H209" s="61">
        <f t="shared" si="10"/>
        <v>0</v>
      </c>
      <c r="I209" s="71">
        <f t="shared" si="11"/>
        <v>0</v>
      </c>
    </row>
    <row r="210" spans="1:9">
      <c r="A210" s="70">
        <v>31</v>
      </c>
      <c r="B210" s="58" t="s">
        <v>467</v>
      </c>
      <c r="C210" s="58" t="s">
        <v>274</v>
      </c>
      <c r="D210" s="58" t="s">
        <v>468</v>
      </c>
      <c r="E210" s="95"/>
      <c r="F210" s="59">
        <f>VLOOKUP(B210,Tabel1[[Productcode]:[Verwacht aantal]],7,FALSE)</f>
        <v>84.4</v>
      </c>
      <c r="G210" s="60">
        <f t="shared" si="9"/>
        <v>0</v>
      </c>
      <c r="H210" s="61">
        <f t="shared" si="10"/>
        <v>0</v>
      </c>
      <c r="I210" s="71">
        <f t="shared" si="11"/>
        <v>0</v>
      </c>
    </row>
    <row r="211" spans="1:9">
      <c r="A211" s="72" t="s">
        <v>474</v>
      </c>
      <c r="B211" s="62" t="s">
        <v>475</v>
      </c>
      <c r="C211" s="62" t="s">
        <v>476</v>
      </c>
      <c r="D211" s="62" t="s">
        <v>477</v>
      </c>
      <c r="E211" s="96"/>
      <c r="F211" s="63"/>
      <c r="G211" s="64"/>
      <c r="H211" s="64"/>
      <c r="I211" s="73"/>
    </row>
    <row r="212" spans="1:9">
      <c r="A212" s="70" t="s">
        <v>474</v>
      </c>
      <c r="B212" s="58" t="s">
        <v>478</v>
      </c>
      <c r="C212" s="58" t="s">
        <v>476</v>
      </c>
      <c r="D212" s="58" t="s">
        <v>479</v>
      </c>
      <c r="E212" s="96"/>
      <c r="F212" s="63"/>
      <c r="G212" s="64"/>
      <c r="H212" s="64"/>
      <c r="I212" s="73"/>
    </row>
    <row r="213" spans="1:9">
      <c r="A213" s="72" t="s">
        <v>474</v>
      </c>
      <c r="B213" s="62" t="s">
        <v>480</v>
      </c>
      <c r="C213" s="62" t="s">
        <v>476</v>
      </c>
      <c r="D213" s="62" t="s">
        <v>481</v>
      </c>
      <c r="E213" s="96"/>
      <c r="F213" s="63"/>
      <c r="G213" s="64"/>
      <c r="H213" s="64"/>
      <c r="I213" s="73"/>
    </row>
    <row r="214" spans="1:9">
      <c r="A214" s="70" t="s">
        <v>474</v>
      </c>
      <c r="B214" s="58" t="s">
        <v>482</v>
      </c>
      <c r="C214" s="58" t="s">
        <v>476</v>
      </c>
      <c r="D214" s="58" t="s">
        <v>483</v>
      </c>
      <c r="E214" s="96"/>
      <c r="F214" s="63"/>
      <c r="G214" s="64"/>
      <c r="H214" s="64"/>
      <c r="I214" s="73"/>
    </row>
    <row r="215" spans="1:9">
      <c r="A215" s="74"/>
      <c r="B215" s="75"/>
      <c r="C215" s="75"/>
      <c r="D215" s="75"/>
      <c r="E215" s="97"/>
      <c r="F215" s="75"/>
      <c r="G215" s="75"/>
      <c r="H215" s="85">
        <f>SUM(H8:H210)</f>
        <v>0</v>
      </c>
      <c r="I215" s="77">
        <f>SUM(I8:I210)</f>
        <v>0</v>
      </c>
    </row>
    <row r="216" spans="1:9" ht="21.75" customHeight="1"/>
    <row r="217" spans="1:9" s="1" customFormat="1"/>
    <row r="218" spans="1:9" s="1" customFormat="1">
      <c r="A218" s="28" t="s">
        <v>831</v>
      </c>
      <c r="B218" s="51" t="s">
        <v>832</v>
      </c>
      <c r="C218" s="52" t="s">
        <v>833</v>
      </c>
    </row>
    <row r="219" spans="1:9" s="1" customFormat="1" ht="54.75" customHeight="1">
      <c r="A219" s="28" t="s">
        <v>834</v>
      </c>
      <c r="B219" s="81">
        <f>H215*5</f>
        <v>0</v>
      </c>
      <c r="C219" s="82">
        <f t="shared" ref="C219" si="12">B219+(B219*C$5)</f>
        <v>0</v>
      </c>
    </row>
    <row r="220" spans="1:9" s="1" customFormat="1"/>
    <row r="221" spans="1:9" s="1" customFormat="1" ht="41.4">
      <c r="A221" s="29" t="s">
        <v>835</v>
      </c>
      <c r="B221" s="118"/>
      <c r="C221" s="118"/>
      <c r="D221" s="118"/>
      <c r="E221" s="119"/>
    </row>
    <row r="222" spans="1:9" s="1" customFormat="1">
      <c r="A222" s="31" t="s">
        <v>836</v>
      </c>
      <c r="B222" s="120"/>
      <c r="C222" s="121"/>
      <c r="D222" s="121"/>
      <c r="E222" s="122"/>
    </row>
    <row r="223" spans="1:9" s="1" customFormat="1">
      <c r="A223" s="31" t="s">
        <v>837</v>
      </c>
      <c r="B223" s="123"/>
      <c r="C223" s="123"/>
      <c r="D223" s="123"/>
      <c r="E223" s="124"/>
    </row>
    <row r="224" spans="1:9" s="1" customFormat="1" ht="68.400000000000006" customHeight="1">
      <c r="A224" s="30" t="s">
        <v>838</v>
      </c>
      <c r="B224" s="111"/>
      <c r="C224" s="111"/>
      <c r="D224" s="111"/>
      <c r="E224" s="112"/>
    </row>
  </sheetData>
  <sheetProtection sheet="1" objects="1" scenarios="1"/>
  <mergeCells count="7">
    <mergeCell ref="B224:E224"/>
    <mergeCell ref="A1:E1"/>
    <mergeCell ref="A4:B4"/>
    <mergeCell ref="A5:B5"/>
    <mergeCell ref="B221:E221"/>
    <mergeCell ref="B222:E222"/>
    <mergeCell ref="B223:E2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481D-F70B-48C4-A6F9-741A3522EA5F}">
  <dimension ref="A1:K240"/>
  <sheetViews>
    <sheetView tabSelected="1" workbookViewId="0">
      <selection activeCell="O14" sqref="O14"/>
    </sheetView>
  </sheetViews>
  <sheetFormatPr defaultRowHeight="13.8"/>
  <cols>
    <col min="1" max="1" width="18.59765625" customWidth="1"/>
    <col min="2" max="2" width="18.69921875" customWidth="1"/>
    <col min="3" max="3" width="27.8984375" customWidth="1"/>
    <col min="4" max="4" width="72.59765625" customWidth="1"/>
    <col min="5" max="5" width="27.3984375" customWidth="1"/>
    <col min="6" max="6" width="24.3984375" customWidth="1"/>
    <col min="7" max="7" width="14.69921875" customWidth="1"/>
    <col min="8" max="9" width="17.3984375" customWidth="1"/>
    <col min="10" max="10" width="13.59765625" customWidth="1"/>
  </cols>
  <sheetData>
    <row r="1" spans="1:11">
      <c r="A1" s="113" t="s">
        <v>824</v>
      </c>
      <c r="B1" s="113"/>
      <c r="C1" s="113"/>
      <c r="D1" s="113"/>
      <c r="E1" s="113"/>
    </row>
    <row r="3" spans="1:11">
      <c r="A3" s="40" t="s">
        <v>857</v>
      </c>
    </row>
    <row r="4" spans="1:11">
      <c r="A4" s="46" t="s">
        <v>840</v>
      </c>
      <c r="B4" s="47" t="s">
        <v>841</v>
      </c>
      <c r="C4" s="47" t="s">
        <v>842</v>
      </c>
      <c r="D4" s="48" t="s">
        <v>843</v>
      </c>
    </row>
    <row r="5" spans="1:11">
      <c r="A5" s="90"/>
      <c r="B5" s="44"/>
      <c r="C5" s="87">
        <f>A5*B5</f>
        <v>0</v>
      </c>
      <c r="D5" s="91"/>
    </row>
    <row r="6" spans="1:11">
      <c r="A6" s="90"/>
      <c r="B6" s="44"/>
      <c r="C6" s="87">
        <f t="shared" ref="C6:C8" si="0">A6*B6</f>
        <v>0</v>
      </c>
      <c r="D6" s="91"/>
    </row>
    <row r="7" spans="1:11">
      <c r="A7" s="90"/>
      <c r="B7" s="44"/>
      <c r="C7" s="87">
        <f t="shared" si="0"/>
        <v>0</v>
      </c>
      <c r="D7" s="91"/>
    </row>
    <row r="8" spans="1:11">
      <c r="A8" s="90"/>
      <c r="B8" s="44"/>
      <c r="C8" s="87">
        <f t="shared" si="0"/>
        <v>0</v>
      </c>
      <c r="D8" s="91"/>
    </row>
    <row r="9" spans="1:11">
      <c r="A9" s="49" t="s">
        <v>844</v>
      </c>
      <c r="B9" s="45"/>
      <c r="C9" s="88">
        <f>SUM(C5:C8)</f>
        <v>0</v>
      </c>
      <c r="D9" s="92"/>
    </row>
    <row r="12" spans="1:11">
      <c r="A12" s="89" t="s">
        <v>858</v>
      </c>
    </row>
    <row r="13" spans="1:11">
      <c r="A13" s="114" t="s">
        <v>19</v>
      </c>
      <c r="B13" s="115"/>
      <c r="C13" s="93"/>
    </row>
    <row r="14" spans="1:11">
      <c r="A14" s="116" t="s">
        <v>825</v>
      </c>
      <c r="B14" s="117"/>
      <c r="C14" s="94"/>
    </row>
    <row r="16" spans="1:11" ht="41.4">
      <c r="A16" s="65" t="s">
        <v>35</v>
      </c>
      <c r="B16" s="66" t="s">
        <v>36</v>
      </c>
      <c r="C16" s="66" t="s">
        <v>37</v>
      </c>
      <c r="D16" s="66" t="s">
        <v>38</v>
      </c>
      <c r="E16" s="66" t="s">
        <v>845</v>
      </c>
      <c r="F16" s="67" t="s">
        <v>827</v>
      </c>
      <c r="G16" s="67" t="s">
        <v>846</v>
      </c>
      <c r="H16" s="68" t="s">
        <v>847</v>
      </c>
      <c r="I16" s="69" t="s">
        <v>848</v>
      </c>
      <c r="J16" s="27"/>
      <c r="K16" s="27"/>
    </row>
    <row r="17" spans="1:9">
      <c r="A17" s="70">
        <v>1</v>
      </c>
      <c r="B17" s="58" t="s">
        <v>44</v>
      </c>
      <c r="C17" s="58" t="s">
        <v>45</v>
      </c>
      <c r="D17" s="58" t="s">
        <v>46</v>
      </c>
      <c r="E17" s="95"/>
      <c r="F17" s="59">
        <f>VLOOKUP(B17,Tabel1[[Productcode]:[Verwacht aantal]],7,FALSE)</f>
        <v>713.86666666666679</v>
      </c>
      <c r="G17" s="60">
        <f>E17*F17</f>
        <v>0</v>
      </c>
      <c r="H17" s="61">
        <f>G17+(G17*C$13)</f>
        <v>0</v>
      </c>
      <c r="I17" s="71">
        <f>H17+(C$14*H17)</f>
        <v>0</v>
      </c>
    </row>
    <row r="18" spans="1:9">
      <c r="A18" s="72">
        <v>2</v>
      </c>
      <c r="B18" s="62" t="s">
        <v>47</v>
      </c>
      <c r="C18" s="62" t="s">
        <v>45</v>
      </c>
      <c r="D18" s="62" t="s">
        <v>48</v>
      </c>
      <c r="E18" s="95"/>
      <c r="F18" s="59">
        <f>VLOOKUP(B18,Tabel1[[Productcode]:[Verwacht aantal]],7,FALSE)</f>
        <v>114</v>
      </c>
      <c r="G18" s="60">
        <f t="shared" ref="G18:G81" si="1">E18*F18</f>
        <v>0</v>
      </c>
      <c r="H18" s="61">
        <f t="shared" ref="H18:H81" si="2">G18+(G18*C$13)</f>
        <v>0</v>
      </c>
      <c r="I18" s="71">
        <f t="shared" ref="I18:I81" si="3">H18+(C$14*H18)</f>
        <v>0</v>
      </c>
    </row>
    <row r="19" spans="1:9">
      <c r="A19" s="70">
        <v>3</v>
      </c>
      <c r="B19" s="58" t="s">
        <v>49</v>
      </c>
      <c r="C19" s="58" t="s">
        <v>45</v>
      </c>
      <c r="D19" s="58" t="s">
        <v>50</v>
      </c>
      <c r="E19" s="95"/>
      <c r="F19" s="59">
        <f>VLOOKUP(B19,Tabel1[[Productcode]:[Verwacht aantal]],7,FALSE)</f>
        <v>228.4</v>
      </c>
      <c r="G19" s="60">
        <f t="shared" si="1"/>
        <v>0</v>
      </c>
      <c r="H19" s="61">
        <f t="shared" si="2"/>
        <v>0</v>
      </c>
      <c r="I19" s="71">
        <f t="shared" si="3"/>
        <v>0</v>
      </c>
    </row>
    <row r="20" spans="1:9" ht="27.6">
      <c r="A20" s="72">
        <v>4</v>
      </c>
      <c r="B20" s="62" t="s">
        <v>51</v>
      </c>
      <c r="C20" s="62" t="s">
        <v>52</v>
      </c>
      <c r="D20" s="78" t="s">
        <v>53</v>
      </c>
      <c r="E20" s="95"/>
      <c r="F20" s="59">
        <f>VLOOKUP(B20,Tabel1[[Productcode]:[Verwacht aantal]],7,FALSE)</f>
        <v>131.20000000000002</v>
      </c>
      <c r="G20" s="60">
        <f t="shared" si="1"/>
        <v>0</v>
      </c>
      <c r="H20" s="61">
        <f t="shared" si="2"/>
        <v>0</v>
      </c>
      <c r="I20" s="71">
        <f t="shared" si="3"/>
        <v>0</v>
      </c>
    </row>
    <row r="21" spans="1:9" ht="27.6">
      <c r="A21" s="70">
        <v>4</v>
      </c>
      <c r="B21" s="58" t="s">
        <v>54</v>
      </c>
      <c r="C21" s="58" t="s">
        <v>55</v>
      </c>
      <c r="D21" s="79" t="s">
        <v>56</v>
      </c>
      <c r="E21" s="95"/>
      <c r="F21" s="59">
        <f>VLOOKUP(B21,Tabel1[[Productcode]:[Verwacht aantal]],7,FALSE)</f>
        <v>48.266666666666673</v>
      </c>
      <c r="G21" s="60">
        <f t="shared" si="1"/>
        <v>0</v>
      </c>
      <c r="H21" s="61">
        <f t="shared" si="2"/>
        <v>0</v>
      </c>
      <c r="I21" s="71">
        <f t="shared" si="3"/>
        <v>0</v>
      </c>
    </row>
    <row r="22" spans="1:9">
      <c r="A22" s="72">
        <v>4</v>
      </c>
      <c r="B22" s="62" t="s">
        <v>57</v>
      </c>
      <c r="C22" s="62" t="s">
        <v>58</v>
      </c>
      <c r="D22" s="62" t="s">
        <v>59</v>
      </c>
      <c r="E22" s="95"/>
      <c r="F22" s="59">
        <f>VLOOKUP(B22,Tabel1[[Productcode]:[Verwacht aantal]],7,FALSE)</f>
        <v>2651.2000000000003</v>
      </c>
      <c r="G22" s="60">
        <f t="shared" si="1"/>
        <v>0</v>
      </c>
      <c r="H22" s="61">
        <f t="shared" si="2"/>
        <v>0</v>
      </c>
      <c r="I22" s="71">
        <f t="shared" si="3"/>
        <v>0</v>
      </c>
    </row>
    <row r="23" spans="1:9">
      <c r="A23" s="70">
        <v>4</v>
      </c>
      <c r="B23" s="58" t="s">
        <v>60</v>
      </c>
      <c r="C23" s="58" t="s">
        <v>61</v>
      </c>
      <c r="D23" s="58" t="s">
        <v>62</v>
      </c>
      <c r="E23" s="95"/>
      <c r="F23" s="59">
        <f>VLOOKUP(B23,Tabel1[[Productcode]:[Verwacht aantal]],7,FALSE)</f>
        <v>0</v>
      </c>
      <c r="G23" s="60">
        <f t="shared" si="1"/>
        <v>0</v>
      </c>
      <c r="H23" s="61">
        <f t="shared" si="2"/>
        <v>0</v>
      </c>
      <c r="I23" s="71">
        <f t="shared" si="3"/>
        <v>0</v>
      </c>
    </row>
    <row r="24" spans="1:9">
      <c r="A24" s="72">
        <v>5</v>
      </c>
      <c r="B24" s="62" t="s">
        <v>63</v>
      </c>
      <c r="C24" s="62" t="s">
        <v>64</v>
      </c>
      <c r="D24" s="62" t="s">
        <v>65</v>
      </c>
      <c r="E24" s="95"/>
      <c r="F24" s="59">
        <f>VLOOKUP(B24,Tabel1[[Productcode]:[Verwacht aantal]],7,FALSE)</f>
        <v>41.06666666666667</v>
      </c>
      <c r="G24" s="60">
        <f t="shared" si="1"/>
        <v>0</v>
      </c>
      <c r="H24" s="61">
        <f t="shared" si="2"/>
        <v>0</v>
      </c>
      <c r="I24" s="71">
        <f t="shared" si="3"/>
        <v>0</v>
      </c>
    </row>
    <row r="25" spans="1:9">
      <c r="A25" s="70">
        <v>5</v>
      </c>
      <c r="B25" s="58" t="s">
        <v>66</v>
      </c>
      <c r="C25" s="58" t="s">
        <v>64</v>
      </c>
      <c r="D25" s="58" t="s">
        <v>67</v>
      </c>
      <c r="E25" s="95"/>
      <c r="F25" s="59">
        <f>VLOOKUP(B25,Tabel1[[Productcode]:[Verwacht aantal]],7,FALSE)</f>
        <v>301.60000000000002</v>
      </c>
      <c r="G25" s="60">
        <f t="shared" si="1"/>
        <v>0</v>
      </c>
      <c r="H25" s="61">
        <f t="shared" si="2"/>
        <v>0</v>
      </c>
      <c r="I25" s="71">
        <f t="shared" si="3"/>
        <v>0</v>
      </c>
    </row>
    <row r="26" spans="1:9">
      <c r="A26" s="72">
        <v>5</v>
      </c>
      <c r="B26" s="62" t="s">
        <v>68</v>
      </c>
      <c r="C26" s="62" t="s">
        <v>64</v>
      </c>
      <c r="D26" s="62" t="s">
        <v>69</v>
      </c>
      <c r="E26" s="95"/>
      <c r="F26" s="59">
        <f>VLOOKUP(B26,Tabel1[[Productcode]:[Verwacht aantal]],7,FALSE)</f>
        <v>217.60000000000002</v>
      </c>
      <c r="G26" s="60">
        <f t="shared" si="1"/>
        <v>0</v>
      </c>
      <c r="H26" s="61">
        <f t="shared" si="2"/>
        <v>0</v>
      </c>
      <c r="I26" s="71">
        <f t="shared" si="3"/>
        <v>0</v>
      </c>
    </row>
    <row r="27" spans="1:9">
      <c r="A27" s="70">
        <v>5</v>
      </c>
      <c r="B27" s="58" t="s">
        <v>70</v>
      </c>
      <c r="C27" s="58" t="s">
        <v>64</v>
      </c>
      <c r="D27" s="58" t="s">
        <v>71</v>
      </c>
      <c r="E27" s="95"/>
      <c r="F27" s="59">
        <f>VLOOKUP(B27,Tabel1[[Productcode]:[Verwacht aantal]],7,FALSE)</f>
        <v>151.46666666666667</v>
      </c>
      <c r="G27" s="60">
        <f t="shared" si="1"/>
        <v>0</v>
      </c>
      <c r="H27" s="61">
        <f t="shared" si="2"/>
        <v>0</v>
      </c>
      <c r="I27" s="71">
        <f t="shared" si="3"/>
        <v>0</v>
      </c>
    </row>
    <row r="28" spans="1:9">
      <c r="A28" s="72">
        <v>5</v>
      </c>
      <c r="B28" s="62" t="s">
        <v>72</v>
      </c>
      <c r="C28" s="62" t="s">
        <v>64</v>
      </c>
      <c r="D28" s="62" t="s">
        <v>73</v>
      </c>
      <c r="E28" s="95"/>
      <c r="F28" s="59">
        <f>VLOOKUP(B28,Tabel1[[Productcode]:[Verwacht aantal]],7,FALSE)</f>
        <v>187.20000000000002</v>
      </c>
      <c r="G28" s="60">
        <f t="shared" si="1"/>
        <v>0</v>
      </c>
      <c r="H28" s="61">
        <f t="shared" si="2"/>
        <v>0</v>
      </c>
      <c r="I28" s="71">
        <f t="shared" si="3"/>
        <v>0</v>
      </c>
    </row>
    <row r="29" spans="1:9">
      <c r="A29" s="70">
        <v>6</v>
      </c>
      <c r="B29" s="58" t="s">
        <v>74</v>
      </c>
      <c r="C29" s="58" t="s">
        <v>75</v>
      </c>
      <c r="D29" s="58" t="s">
        <v>76</v>
      </c>
      <c r="E29" s="95"/>
      <c r="F29" s="59">
        <f>VLOOKUP(B29,Tabel1[[Productcode]:[Verwacht aantal]],7,FALSE)</f>
        <v>111.46666666666668</v>
      </c>
      <c r="G29" s="60">
        <f t="shared" si="1"/>
        <v>0</v>
      </c>
      <c r="H29" s="61">
        <f t="shared" si="2"/>
        <v>0</v>
      </c>
      <c r="I29" s="71">
        <f t="shared" si="3"/>
        <v>0</v>
      </c>
    </row>
    <row r="30" spans="1:9">
      <c r="A30" s="72">
        <v>6</v>
      </c>
      <c r="B30" s="62" t="s">
        <v>77</v>
      </c>
      <c r="C30" s="62" t="s">
        <v>75</v>
      </c>
      <c r="D30" s="62" t="s">
        <v>78</v>
      </c>
      <c r="E30" s="95"/>
      <c r="F30" s="59">
        <f>VLOOKUP(B30,Tabel1[[Productcode]:[Verwacht aantal]],7,FALSE)</f>
        <v>179.73333333333335</v>
      </c>
      <c r="G30" s="60">
        <f t="shared" si="1"/>
        <v>0</v>
      </c>
      <c r="H30" s="61">
        <f t="shared" si="2"/>
        <v>0</v>
      </c>
      <c r="I30" s="71">
        <f t="shared" si="3"/>
        <v>0</v>
      </c>
    </row>
    <row r="31" spans="1:9">
      <c r="A31" s="70">
        <v>7</v>
      </c>
      <c r="B31" s="58" t="s">
        <v>79</v>
      </c>
      <c r="C31" s="58" t="s">
        <v>80</v>
      </c>
      <c r="D31" s="58" t="s">
        <v>80</v>
      </c>
      <c r="E31" s="95"/>
      <c r="F31" s="59">
        <f>VLOOKUP(B31,Tabel1[[Productcode]:[Verwacht aantal]],7,FALSE)</f>
        <v>8.8000000000000007</v>
      </c>
      <c r="G31" s="60">
        <f t="shared" si="1"/>
        <v>0</v>
      </c>
      <c r="H31" s="61">
        <f t="shared" si="2"/>
        <v>0</v>
      </c>
      <c r="I31" s="71">
        <f t="shared" si="3"/>
        <v>0</v>
      </c>
    </row>
    <row r="32" spans="1:9">
      <c r="A32" s="72">
        <v>8</v>
      </c>
      <c r="B32" s="62" t="s">
        <v>81</v>
      </c>
      <c r="C32" s="62" t="s">
        <v>80</v>
      </c>
      <c r="D32" s="62" t="s">
        <v>80</v>
      </c>
      <c r="E32" s="95"/>
      <c r="F32" s="59">
        <f>VLOOKUP(B32,Tabel1[[Productcode]:[Verwacht aantal]],7,FALSE)</f>
        <v>8.8000000000000007</v>
      </c>
      <c r="G32" s="60">
        <f t="shared" si="1"/>
        <v>0</v>
      </c>
      <c r="H32" s="61">
        <f t="shared" si="2"/>
        <v>0</v>
      </c>
      <c r="I32" s="71">
        <f t="shared" si="3"/>
        <v>0</v>
      </c>
    </row>
    <row r="33" spans="1:9">
      <c r="A33" s="70">
        <v>9</v>
      </c>
      <c r="B33" s="58" t="s">
        <v>82</v>
      </c>
      <c r="C33" s="58" t="s">
        <v>83</v>
      </c>
      <c r="D33" s="58" t="s">
        <v>84</v>
      </c>
      <c r="E33" s="95"/>
      <c r="F33" s="59">
        <f>VLOOKUP(B33,Tabel1[[Productcode]:[Verwacht aantal]],7,FALSE)</f>
        <v>396</v>
      </c>
      <c r="G33" s="60">
        <f t="shared" si="1"/>
        <v>0</v>
      </c>
      <c r="H33" s="61">
        <f t="shared" si="2"/>
        <v>0</v>
      </c>
      <c r="I33" s="71">
        <f t="shared" si="3"/>
        <v>0</v>
      </c>
    </row>
    <row r="34" spans="1:9">
      <c r="A34" s="72">
        <v>9</v>
      </c>
      <c r="B34" s="62" t="s">
        <v>85</v>
      </c>
      <c r="C34" s="62" t="s">
        <v>83</v>
      </c>
      <c r="D34" s="62" t="s">
        <v>86</v>
      </c>
      <c r="E34" s="95"/>
      <c r="F34" s="59">
        <f>VLOOKUP(B34,Tabel1[[Productcode]:[Verwacht aantal]],7,FALSE)</f>
        <v>361.06666666666666</v>
      </c>
      <c r="G34" s="60">
        <f t="shared" si="1"/>
        <v>0</v>
      </c>
      <c r="H34" s="61">
        <f t="shared" si="2"/>
        <v>0</v>
      </c>
      <c r="I34" s="71">
        <f t="shared" si="3"/>
        <v>0</v>
      </c>
    </row>
    <row r="35" spans="1:9">
      <c r="A35" s="70">
        <v>9</v>
      </c>
      <c r="B35" s="58" t="s">
        <v>87</v>
      </c>
      <c r="C35" s="58" t="s">
        <v>83</v>
      </c>
      <c r="D35" s="58" t="s">
        <v>88</v>
      </c>
      <c r="E35" s="95"/>
      <c r="F35" s="59">
        <f>VLOOKUP(B35,Tabel1[[Productcode]:[Verwacht aantal]],7,FALSE)</f>
        <v>411.4666666666667</v>
      </c>
      <c r="G35" s="60">
        <f t="shared" si="1"/>
        <v>0</v>
      </c>
      <c r="H35" s="61">
        <f t="shared" si="2"/>
        <v>0</v>
      </c>
      <c r="I35" s="71">
        <f t="shared" si="3"/>
        <v>0</v>
      </c>
    </row>
    <row r="36" spans="1:9">
      <c r="A36" s="72">
        <v>9</v>
      </c>
      <c r="B36" s="62" t="s">
        <v>89</v>
      </c>
      <c r="C36" s="62" t="s">
        <v>83</v>
      </c>
      <c r="D36" s="62" t="s">
        <v>90</v>
      </c>
      <c r="E36" s="95"/>
      <c r="F36" s="59">
        <f>VLOOKUP(B36,Tabel1[[Productcode]:[Verwacht aantal]],7,FALSE)</f>
        <v>390.66666666666669</v>
      </c>
      <c r="G36" s="60">
        <f t="shared" si="1"/>
        <v>0</v>
      </c>
      <c r="H36" s="61">
        <f t="shared" si="2"/>
        <v>0</v>
      </c>
      <c r="I36" s="71">
        <f t="shared" si="3"/>
        <v>0</v>
      </c>
    </row>
    <row r="37" spans="1:9">
      <c r="A37" s="70">
        <v>9</v>
      </c>
      <c r="B37" s="58" t="s">
        <v>91</v>
      </c>
      <c r="C37" s="58" t="s">
        <v>83</v>
      </c>
      <c r="D37" s="58" t="s">
        <v>92</v>
      </c>
      <c r="E37" s="95"/>
      <c r="F37" s="59">
        <f>VLOOKUP(B37,Tabel1[[Productcode]:[Verwacht aantal]],7,FALSE)</f>
        <v>345.86666666666667</v>
      </c>
      <c r="G37" s="60">
        <f t="shared" si="1"/>
        <v>0</v>
      </c>
      <c r="H37" s="61">
        <f t="shared" si="2"/>
        <v>0</v>
      </c>
      <c r="I37" s="71">
        <f t="shared" si="3"/>
        <v>0</v>
      </c>
    </row>
    <row r="38" spans="1:9">
      <c r="A38" s="72">
        <v>9</v>
      </c>
      <c r="B38" s="62" t="s">
        <v>93</v>
      </c>
      <c r="C38" s="62" t="s">
        <v>83</v>
      </c>
      <c r="D38" s="62" t="s">
        <v>94</v>
      </c>
      <c r="E38" s="95"/>
      <c r="F38" s="59">
        <f>VLOOKUP(B38,Tabel1[[Productcode]:[Verwacht aantal]],7,FALSE)</f>
        <v>290.13333333333338</v>
      </c>
      <c r="G38" s="60">
        <f t="shared" si="1"/>
        <v>0</v>
      </c>
      <c r="H38" s="61">
        <f t="shared" si="2"/>
        <v>0</v>
      </c>
      <c r="I38" s="71">
        <f t="shared" si="3"/>
        <v>0</v>
      </c>
    </row>
    <row r="39" spans="1:9">
      <c r="A39" s="70">
        <v>9</v>
      </c>
      <c r="B39" s="58" t="s">
        <v>95</v>
      </c>
      <c r="C39" s="58" t="s">
        <v>83</v>
      </c>
      <c r="D39" s="58" t="s">
        <v>96</v>
      </c>
      <c r="E39" s="95"/>
      <c r="F39" s="59">
        <f>VLOOKUP(B39,Tabel1[[Productcode]:[Verwacht aantal]],7,FALSE)</f>
        <v>252.8</v>
      </c>
      <c r="G39" s="60">
        <f t="shared" si="1"/>
        <v>0</v>
      </c>
      <c r="H39" s="61">
        <f t="shared" si="2"/>
        <v>0</v>
      </c>
      <c r="I39" s="71">
        <f t="shared" si="3"/>
        <v>0</v>
      </c>
    </row>
    <row r="40" spans="1:9">
      <c r="A40" s="72">
        <v>9</v>
      </c>
      <c r="B40" s="62" t="s">
        <v>97</v>
      </c>
      <c r="C40" s="62" t="s">
        <v>83</v>
      </c>
      <c r="D40" s="62" t="s">
        <v>98</v>
      </c>
      <c r="E40" s="95"/>
      <c r="F40" s="59">
        <f>VLOOKUP(B40,Tabel1[[Productcode]:[Verwacht aantal]],7,FALSE)</f>
        <v>324.8</v>
      </c>
      <c r="G40" s="60">
        <f t="shared" si="1"/>
        <v>0</v>
      </c>
      <c r="H40" s="61">
        <f t="shared" si="2"/>
        <v>0</v>
      </c>
      <c r="I40" s="71">
        <f t="shared" si="3"/>
        <v>0</v>
      </c>
    </row>
    <row r="41" spans="1:9">
      <c r="A41" s="70">
        <v>9</v>
      </c>
      <c r="B41" s="58" t="s">
        <v>99</v>
      </c>
      <c r="C41" s="58" t="s">
        <v>83</v>
      </c>
      <c r="D41" s="58" t="s">
        <v>100</v>
      </c>
      <c r="E41" s="95"/>
      <c r="F41" s="59">
        <f>VLOOKUP(B41,Tabel1[[Productcode]:[Verwacht aantal]],7,FALSE)</f>
        <v>236.8</v>
      </c>
      <c r="G41" s="60">
        <f t="shared" si="1"/>
        <v>0</v>
      </c>
      <c r="H41" s="61">
        <f t="shared" si="2"/>
        <v>0</v>
      </c>
      <c r="I41" s="71">
        <f t="shared" si="3"/>
        <v>0</v>
      </c>
    </row>
    <row r="42" spans="1:9">
      <c r="A42" s="72">
        <v>9</v>
      </c>
      <c r="B42" s="62" t="s">
        <v>101</v>
      </c>
      <c r="C42" s="62" t="s">
        <v>102</v>
      </c>
      <c r="D42" s="62" t="s">
        <v>103</v>
      </c>
      <c r="E42" s="95"/>
      <c r="F42" s="59">
        <f>VLOOKUP(B42,Tabel1[[Productcode]:[Verwacht aantal]],7,FALSE)</f>
        <v>170.13333333333333</v>
      </c>
      <c r="G42" s="60">
        <f t="shared" si="1"/>
        <v>0</v>
      </c>
      <c r="H42" s="61">
        <f t="shared" si="2"/>
        <v>0</v>
      </c>
      <c r="I42" s="71">
        <f t="shared" si="3"/>
        <v>0</v>
      </c>
    </row>
    <row r="43" spans="1:9">
      <c r="A43" s="70">
        <v>9</v>
      </c>
      <c r="B43" s="58" t="s">
        <v>104</v>
      </c>
      <c r="C43" s="58" t="s">
        <v>102</v>
      </c>
      <c r="D43" s="58" t="s">
        <v>105</v>
      </c>
      <c r="E43" s="95"/>
      <c r="F43" s="59">
        <f>VLOOKUP(B43,Tabel1[[Productcode]:[Verwacht aantal]],7,FALSE)</f>
        <v>175.20000000000002</v>
      </c>
      <c r="G43" s="60">
        <f t="shared" si="1"/>
        <v>0</v>
      </c>
      <c r="H43" s="61">
        <f t="shared" si="2"/>
        <v>0</v>
      </c>
      <c r="I43" s="71">
        <f t="shared" si="3"/>
        <v>0</v>
      </c>
    </row>
    <row r="44" spans="1:9">
      <c r="A44" s="72">
        <v>9</v>
      </c>
      <c r="B44" s="62" t="s">
        <v>106</v>
      </c>
      <c r="C44" s="62" t="s">
        <v>102</v>
      </c>
      <c r="D44" s="62" t="s">
        <v>107</v>
      </c>
      <c r="E44" s="95"/>
      <c r="F44" s="59">
        <f>VLOOKUP(B44,Tabel1[[Productcode]:[Verwacht aantal]],7,FALSE)</f>
        <v>251.46666666666667</v>
      </c>
      <c r="G44" s="60">
        <f t="shared" si="1"/>
        <v>0</v>
      </c>
      <c r="H44" s="61">
        <f t="shared" si="2"/>
        <v>0</v>
      </c>
      <c r="I44" s="71">
        <f t="shared" si="3"/>
        <v>0</v>
      </c>
    </row>
    <row r="45" spans="1:9">
      <c r="A45" s="70">
        <v>9</v>
      </c>
      <c r="B45" s="58" t="s">
        <v>108</v>
      </c>
      <c r="C45" s="58" t="s">
        <v>102</v>
      </c>
      <c r="D45" s="58" t="s">
        <v>109</v>
      </c>
      <c r="E45" s="95"/>
      <c r="F45" s="59">
        <f>VLOOKUP(B45,Tabel1[[Productcode]:[Verwacht aantal]],7,FALSE)</f>
        <v>187.4666666666667</v>
      </c>
      <c r="G45" s="60">
        <f t="shared" si="1"/>
        <v>0</v>
      </c>
      <c r="H45" s="61">
        <f t="shared" si="2"/>
        <v>0</v>
      </c>
      <c r="I45" s="71">
        <f t="shared" si="3"/>
        <v>0</v>
      </c>
    </row>
    <row r="46" spans="1:9">
      <c r="A46" s="72">
        <v>9</v>
      </c>
      <c r="B46" s="62" t="s">
        <v>110</v>
      </c>
      <c r="C46" s="62" t="s">
        <v>102</v>
      </c>
      <c r="D46" s="62" t="s">
        <v>111</v>
      </c>
      <c r="E46" s="95"/>
      <c r="F46" s="59">
        <f>VLOOKUP(B46,Tabel1[[Productcode]:[Verwacht aantal]],7,FALSE)</f>
        <v>221.60000000000002</v>
      </c>
      <c r="G46" s="60">
        <f t="shared" si="1"/>
        <v>0</v>
      </c>
      <c r="H46" s="61">
        <f t="shared" si="2"/>
        <v>0</v>
      </c>
      <c r="I46" s="71">
        <f t="shared" si="3"/>
        <v>0</v>
      </c>
    </row>
    <row r="47" spans="1:9">
      <c r="A47" s="70">
        <v>9</v>
      </c>
      <c r="B47" s="58" t="s">
        <v>112</v>
      </c>
      <c r="C47" s="58" t="s">
        <v>102</v>
      </c>
      <c r="D47" s="58" t="s">
        <v>113</v>
      </c>
      <c r="E47" s="95"/>
      <c r="F47" s="59">
        <f>VLOOKUP(B47,Tabel1[[Productcode]:[Verwacht aantal]],7,FALSE)</f>
        <v>181.06666666666669</v>
      </c>
      <c r="G47" s="60">
        <f t="shared" si="1"/>
        <v>0</v>
      </c>
      <c r="H47" s="61">
        <f t="shared" si="2"/>
        <v>0</v>
      </c>
      <c r="I47" s="71">
        <f t="shared" si="3"/>
        <v>0</v>
      </c>
    </row>
    <row r="48" spans="1:9">
      <c r="A48" s="72">
        <v>9</v>
      </c>
      <c r="B48" s="62" t="s">
        <v>114</v>
      </c>
      <c r="C48" s="62" t="s">
        <v>102</v>
      </c>
      <c r="D48" s="62" t="s">
        <v>115</v>
      </c>
      <c r="E48" s="95"/>
      <c r="F48" s="59">
        <f>VLOOKUP(B48,Tabel1[[Productcode]:[Verwacht aantal]],7,FALSE)</f>
        <v>157.86666666666667</v>
      </c>
      <c r="G48" s="60">
        <f t="shared" si="1"/>
        <v>0</v>
      </c>
      <c r="H48" s="61">
        <f t="shared" si="2"/>
        <v>0</v>
      </c>
      <c r="I48" s="71">
        <f t="shared" si="3"/>
        <v>0</v>
      </c>
    </row>
    <row r="49" spans="1:9">
      <c r="A49" s="70">
        <v>9</v>
      </c>
      <c r="B49" s="58" t="s">
        <v>116</v>
      </c>
      <c r="C49" s="58" t="s">
        <v>102</v>
      </c>
      <c r="D49" s="58" t="s">
        <v>117</v>
      </c>
      <c r="E49" s="95"/>
      <c r="F49" s="59">
        <f>VLOOKUP(B49,Tabel1[[Productcode]:[Verwacht aantal]],7,FALSE)</f>
        <v>93.333333333333343</v>
      </c>
      <c r="G49" s="60">
        <f t="shared" si="1"/>
        <v>0</v>
      </c>
      <c r="H49" s="61">
        <f t="shared" si="2"/>
        <v>0</v>
      </c>
      <c r="I49" s="71">
        <f t="shared" si="3"/>
        <v>0</v>
      </c>
    </row>
    <row r="50" spans="1:9">
      <c r="A50" s="72">
        <v>9</v>
      </c>
      <c r="B50" s="62" t="s">
        <v>118</v>
      </c>
      <c r="C50" s="62" t="s">
        <v>102</v>
      </c>
      <c r="D50" s="62" t="s">
        <v>119</v>
      </c>
      <c r="E50" s="95"/>
      <c r="F50" s="59">
        <f>VLOOKUP(B50,Tabel1[[Productcode]:[Verwacht aantal]],7,FALSE)</f>
        <v>84.800000000000011</v>
      </c>
      <c r="G50" s="60">
        <f t="shared" si="1"/>
        <v>0</v>
      </c>
      <c r="H50" s="61">
        <f t="shared" si="2"/>
        <v>0</v>
      </c>
      <c r="I50" s="71">
        <f t="shared" si="3"/>
        <v>0</v>
      </c>
    </row>
    <row r="51" spans="1:9">
      <c r="A51" s="70">
        <v>9</v>
      </c>
      <c r="B51" s="58" t="s">
        <v>120</v>
      </c>
      <c r="C51" s="58" t="s">
        <v>102</v>
      </c>
      <c r="D51" s="58" t="s">
        <v>121</v>
      </c>
      <c r="E51" s="95"/>
      <c r="F51" s="59">
        <f>VLOOKUP(B51,Tabel1[[Productcode]:[Verwacht aantal]],7,FALSE)</f>
        <v>95.466666666666669</v>
      </c>
      <c r="G51" s="60">
        <f t="shared" si="1"/>
        <v>0</v>
      </c>
      <c r="H51" s="61">
        <f t="shared" si="2"/>
        <v>0</v>
      </c>
      <c r="I51" s="71">
        <f t="shared" si="3"/>
        <v>0</v>
      </c>
    </row>
    <row r="52" spans="1:9">
      <c r="A52" s="72">
        <v>9</v>
      </c>
      <c r="B52" s="62" t="s">
        <v>122</v>
      </c>
      <c r="C52" s="62" t="s">
        <v>102</v>
      </c>
      <c r="D52" s="62" t="s">
        <v>123</v>
      </c>
      <c r="E52" s="95"/>
      <c r="F52" s="59">
        <f>VLOOKUP(B52,Tabel1[[Productcode]:[Verwacht aantal]],7,FALSE)</f>
        <v>95.733333333333348</v>
      </c>
      <c r="G52" s="60">
        <f t="shared" si="1"/>
        <v>0</v>
      </c>
      <c r="H52" s="61">
        <f t="shared" si="2"/>
        <v>0</v>
      </c>
      <c r="I52" s="71">
        <f t="shared" si="3"/>
        <v>0</v>
      </c>
    </row>
    <row r="53" spans="1:9">
      <c r="A53" s="70">
        <v>9</v>
      </c>
      <c r="B53" s="58" t="s">
        <v>124</v>
      </c>
      <c r="C53" s="58" t="s">
        <v>102</v>
      </c>
      <c r="D53" s="58" t="s">
        <v>125</v>
      </c>
      <c r="E53" s="95"/>
      <c r="F53" s="59">
        <f>VLOOKUP(B53,Tabel1[[Productcode]:[Verwacht aantal]],7,FALSE)</f>
        <v>82.4</v>
      </c>
      <c r="G53" s="60">
        <f t="shared" si="1"/>
        <v>0</v>
      </c>
      <c r="H53" s="61">
        <f t="shared" si="2"/>
        <v>0</v>
      </c>
      <c r="I53" s="71">
        <f t="shared" si="3"/>
        <v>0</v>
      </c>
    </row>
    <row r="54" spans="1:9">
      <c r="A54" s="72">
        <v>9</v>
      </c>
      <c r="B54" s="62" t="s">
        <v>126</v>
      </c>
      <c r="C54" s="62" t="s">
        <v>102</v>
      </c>
      <c r="D54" s="62" t="s">
        <v>127</v>
      </c>
      <c r="E54" s="95"/>
      <c r="F54" s="59">
        <f>VLOOKUP(B54,Tabel1[[Productcode]:[Verwacht aantal]],7,FALSE)</f>
        <v>97.333333333333343</v>
      </c>
      <c r="G54" s="60">
        <f t="shared" si="1"/>
        <v>0</v>
      </c>
      <c r="H54" s="61">
        <f t="shared" si="2"/>
        <v>0</v>
      </c>
      <c r="I54" s="71">
        <f t="shared" si="3"/>
        <v>0</v>
      </c>
    </row>
    <row r="55" spans="1:9">
      <c r="A55" s="70">
        <v>9</v>
      </c>
      <c r="B55" s="58" t="s">
        <v>128</v>
      </c>
      <c r="C55" s="58" t="s">
        <v>102</v>
      </c>
      <c r="D55" s="58" t="s">
        <v>129</v>
      </c>
      <c r="E55" s="95"/>
      <c r="F55" s="59">
        <f>VLOOKUP(B55,Tabel1[[Productcode]:[Verwacht aantal]],7,FALSE)</f>
        <v>95.733333333333348</v>
      </c>
      <c r="G55" s="60">
        <f t="shared" si="1"/>
        <v>0</v>
      </c>
      <c r="H55" s="61">
        <f t="shared" si="2"/>
        <v>0</v>
      </c>
      <c r="I55" s="71">
        <f t="shared" si="3"/>
        <v>0</v>
      </c>
    </row>
    <row r="56" spans="1:9">
      <c r="A56" s="72">
        <v>9</v>
      </c>
      <c r="B56" s="62" t="s">
        <v>130</v>
      </c>
      <c r="C56" s="62" t="s">
        <v>102</v>
      </c>
      <c r="D56" s="62" t="s">
        <v>131</v>
      </c>
      <c r="E56" s="95"/>
      <c r="F56" s="59">
        <f>VLOOKUP(B56,Tabel1[[Productcode]:[Verwacht aantal]],7,FALSE)</f>
        <v>240</v>
      </c>
      <c r="G56" s="60">
        <f t="shared" si="1"/>
        <v>0</v>
      </c>
      <c r="H56" s="61">
        <f t="shared" si="2"/>
        <v>0</v>
      </c>
      <c r="I56" s="71">
        <f t="shared" si="3"/>
        <v>0</v>
      </c>
    </row>
    <row r="57" spans="1:9">
      <c r="A57" s="70">
        <v>9</v>
      </c>
      <c r="B57" s="58" t="s">
        <v>132</v>
      </c>
      <c r="C57" s="58" t="s">
        <v>102</v>
      </c>
      <c r="D57" s="58" t="s">
        <v>133</v>
      </c>
      <c r="E57" s="95"/>
      <c r="F57" s="59">
        <f>VLOOKUP(B57,Tabel1[[Productcode]:[Verwacht aantal]],7,FALSE)</f>
        <v>204</v>
      </c>
      <c r="G57" s="60">
        <f t="shared" si="1"/>
        <v>0</v>
      </c>
      <c r="H57" s="61">
        <f t="shared" si="2"/>
        <v>0</v>
      </c>
      <c r="I57" s="71">
        <f t="shared" si="3"/>
        <v>0</v>
      </c>
    </row>
    <row r="58" spans="1:9">
      <c r="A58" s="72">
        <v>9</v>
      </c>
      <c r="B58" s="62" t="s">
        <v>134</v>
      </c>
      <c r="C58" s="62" t="s">
        <v>102</v>
      </c>
      <c r="D58" s="62" t="s">
        <v>135</v>
      </c>
      <c r="E58" s="95"/>
      <c r="F58" s="59">
        <f>VLOOKUP(B58,Tabel1[[Productcode]:[Verwacht aantal]],7,FALSE)</f>
        <v>246.8</v>
      </c>
      <c r="G58" s="60">
        <f t="shared" si="1"/>
        <v>0</v>
      </c>
      <c r="H58" s="61">
        <f t="shared" si="2"/>
        <v>0</v>
      </c>
      <c r="I58" s="71">
        <f t="shared" si="3"/>
        <v>0</v>
      </c>
    </row>
    <row r="59" spans="1:9">
      <c r="A59" s="70">
        <v>9</v>
      </c>
      <c r="B59" s="58" t="s">
        <v>136</v>
      </c>
      <c r="C59" s="58" t="s">
        <v>102</v>
      </c>
      <c r="D59" s="58" t="s">
        <v>137</v>
      </c>
      <c r="E59" s="95"/>
      <c r="F59" s="59">
        <f>VLOOKUP(B59,Tabel1[[Productcode]:[Verwacht aantal]],7,FALSE)</f>
        <v>264.40000000000003</v>
      </c>
      <c r="G59" s="60">
        <f t="shared" si="1"/>
        <v>0</v>
      </c>
      <c r="H59" s="61">
        <f t="shared" si="2"/>
        <v>0</v>
      </c>
      <c r="I59" s="71">
        <f t="shared" si="3"/>
        <v>0</v>
      </c>
    </row>
    <row r="60" spans="1:9">
      <c r="A60" s="72">
        <v>9</v>
      </c>
      <c r="B60" s="62" t="s">
        <v>138</v>
      </c>
      <c r="C60" s="62" t="s">
        <v>102</v>
      </c>
      <c r="D60" s="62" t="s">
        <v>139</v>
      </c>
      <c r="E60" s="95"/>
      <c r="F60" s="59">
        <f>VLOOKUP(B60,Tabel1[[Productcode]:[Verwacht aantal]],7,FALSE)</f>
        <v>94.800000000000011</v>
      </c>
      <c r="G60" s="60">
        <f t="shared" si="1"/>
        <v>0</v>
      </c>
      <c r="H60" s="61">
        <f t="shared" si="2"/>
        <v>0</v>
      </c>
      <c r="I60" s="71">
        <f t="shared" si="3"/>
        <v>0</v>
      </c>
    </row>
    <row r="61" spans="1:9">
      <c r="A61" s="70">
        <v>9</v>
      </c>
      <c r="B61" s="58" t="s">
        <v>140</v>
      </c>
      <c r="C61" s="58" t="s">
        <v>102</v>
      </c>
      <c r="D61" s="58" t="s">
        <v>141</v>
      </c>
      <c r="E61" s="95"/>
      <c r="F61" s="59">
        <f>VLOOKUP(B61,Tabel1[[Productcode]:[Verwacht aantal]],7,FALSE)</f>
        <v>87.600000000000009</v>
      </c>
      <c r="G61" s="60">
        <f t="shared" si="1"/>
        <v>0</v>
      </c>
      <c r="H61" s="61">
        <f t="shared" si="2"/>
        <v>0</v>
      </c>
      <c r="I61" s="71">
        <f t="shared" si="3"/>
        <v>0</v>
      </c>
    </row>
    <row r="62" spans="1:9">
      <c r="A62" s="72">
        <v>9</v>
      </c>
      <c r="B62" s="62" t="s">
        <v>142</v>
      </c>
      <c r="C62" s="62" t="s">
        <v>102</v>
      </c>
      <c r="D62" s="62" t="s">
        <v>143</v>
      </c>
      <c r="E62" s="95"/>
      <c r="F62" s="59">
        <f>VLOOKUP(B62,Tabel1[[Productcode]:[Verwacht aantal]],7,FALSE)</f>
        <v>84</v>
      </c>
      <c r="G62" s="60">
        <f t="shared" si="1"/>
        <v>0</v>
      </c>
      <c r="H62" s="61">
        <f t="shared" si="2"/>
        <v>0</v>
      </c>
      <c r="I62" s="71">
        <f t="shared" si="3"/>
        <v>0</v>
      </c>
    </row>
    <row r="63" spans="1:9">
      <c r="A63" s="70">
        <v>9</v>
      </c>
      <c r="B63" s="58" t="s">
        <v>144</v>
      </c>
      <c r="C63" s="58" t="s">
        <v>102</v>
      </c>
      <c r="D63" s="58" t="s">
        <v>145</v>
      </c>
      <c r="E63" s="95"/>
      <c r="F63" s="59">
        <f>VLOOKUP(B63,Tabel1[[Productcode]:[Verwacht aantal]],7,FALSE)</f>
        <v>146</v>
      </c>
      <c r="G63" s="60">
        <f t="shared" si="1"/>
        <v>0</v>
      </c>
      <c r="H63" s="61">
        <f t="shared" si="2"/>
        <v>0</v>
      </c>
      <c r="I63" s="71">
        <f t="shared" si="3"/>
        <v>0</v>
      </c>
    </row>
    <row r="64" spans="1:9">
      <c r="A64" s="72">
        <v>9</v>
      </c>
      <c r="B64" s="62" t="s">
        <v>146</v>
      </c>
      <c r="C64" s="62" t="s">
        <v>102</v>
      </c>
      <c r="D64" s="62" t="s">
        <v>147</v>
      </c>
      <c r="E64" s="95"/>
      <c r="F64" s="59">
        <f>VLOOKUP(B64,Tabel1[[Productcode]:[Verwacht aantal]],7,FALSE)</f>
        <v>70</v>
      </c>
      <c r="G64" s="60">
        <f t="shared" si="1"/>
        <v>0</v>
      </c>
      <c r="H64" s="61">
        <f t="shared" si="2"/>
        <v>0</v>
      </c>
      <c r="I64" s="71">
        <f t="shared" si="3"/>
        <v>0</v>
      </c>
    </row>
    <row r="65" spans="1:9">
      <c r="A65" s="70">
        <v>9</v>
      </c>
      <c r="B65" s="58" t="s">
        <v>148</v>
      </c>
      <c r="C65" s="58" t="s">
        <v>102</v>
      </c>
      <c r="D65" s="58" t="s">
        <v>149</v>
      </c>
      <c r="E65" s="95"/>
      <c r="F65" s="59">
        <f>VLOOKUP(B65,Tabel1[[Productcode]:[Verwacht aantal]],7,FALSE)</f>
        <v>119.2</v>
      </c>
      <c r="G65" s="60">
        <f t="shared" si="1"/>
        <v>0</v>
      </c>
      <c r="H65" s="61">
        <f t="shared" si="2"/>
        <v>0</v>
      </c>
      <c r="I65" s="71">
        <f t="shared" si="3"/>
        <v>0</v>
      </c>
    </row>
    <row r="66" spans="1:9">
      <c r="A66" s="72">
        <v>9</v>
      </c>
      <c r="B66" s="62" t="s">
        <v>150</v>
      </c>
      <c r="C66" s="62" t="s">
        <v>102</v>
      </c>
      <c r="D66" s="62" t="s">
        <v>151</v>
      </c>
      <c r="E66" s="95"/>
      <c r="F66" s="59">
        <f>VLOOKUP(B66,Tabel1[[Productcode]:[Verwacht aantal]],7,FALSE)</f>
        <v>92.4</v>
      </c>
      <c r="G66" s="60">
        <f t="shared" si="1"/>
        <v>0</v>
      </c>
      <c r="H66" s="61">
        <f t="shared" si="2"/>
        <v>0</v>
      </c>
      <c r="I66" s="71">
        <f t="shared" si="3"/>
        <v>0</v>
      </c>
    </row>
    <row r="67" spans="1:9">
      <c r="A67" s="70">
        <v>9</v>
      </c>
      <c r="B67" s="58" t="s">
        <v>152</v>
      </c>
      <c r="C67" s="58" t="s">
        <v>102</v>
      </c>
      <c r="D67" s="58" t="s">
        <v>153</v>
      </c>
      <c r="E67" s="95"/>
      <c r="F67" s="59">
        <f>VLOOKUP(B67,Tabel1[[Productcode]:[Verwacht aantal]],7,FALSE)</f>
        <v>84.4</v>
      </c>
      <c r="G67" s="60">
        <f t="shared" si="1"/>
        <v>0</v>
      </c>
      <c r="H67" s="61">
        <f t="shared" si="2"/>
        <v>0</v>
      </c>
      <c r="I67" s="71">
        <f t="shared" si="3"/>
        <v>0</v>
      </c>
    </row>
    <row r="68" spans="1:9">
      <c r="A68" s="72">
        <v>9</v>
      </c>
      <c r="B68" s="62" t="s">
        <v>154</v>
      </c>
      <c r="C68" s="62" t="s">
        <v>155</v>
      </c>
      <c r="D68" s="62" t="s">
        <v>156</v>
      </c>
      <c r="E68" s="95"/>
      <c r="F68" s="59">
        <f>VLOOKUP(B68,Tabel1[[Productcode]:[Verwacht aantal]],7,FALSE)</f>
        <v>441.86666666666673</v>
      </c>
      <c r="G68" s="60">
        <f t="shared" si="1"/>
        <v>0</v>
      </c>
      <c r="H68" s="61">
        <f t="shared" si="2"/>
        <v>0</v>
      </c>
      <c r="I68" s="71">
        <f t="shared" si="3"/>
        <v>0</v>
      </c>
    </row>
    <row r="69" spans="1:9">
      <c r="A69" s="70">
        <v>9</v>
      </c>
      <c r="B69" s="58" t="s">
        <v>157</v>
      </c>
      <c r="C69" s="58" t="s">
        <v>155</v>
      </c>
      <c r="D69" s="58" t="s">
        <v>158</v>
      </c>
      <c r="E69" s="95"/>
      <c r="F69" s="59">
        <f>VLOOKUP(B69,Tabel1[[Productcode]:[Verwacht aantal]],7,FALSE)</f>
        <v>232</v>
      </c>
      <c r="G69" s="60">
        <f t="shared" si="1"/>
        <v>0</v>
      </c>
      <c r="H69" s="61">
        <f t="shared" si="2"/>
        <v>0</v>
      </c>
      <c r="I69" s="71">
        <f t="shared" si="3"/>
        <v>0</v>
      </c>
    </row>
    <row r="70" spans="1:9">
      <c r="A70" s="72">
        <v>9</v>
      </c>
      <c r="B70" s="62" t="s">
        <v>159</v>
      </c>
      <c r="C70" s="62" t="s">
        <v>155</v>
      </c>
      <c r="D70" s="62" t="s">
        <v>160</v>
      </c>
      <c r="E70" s="95"/>
      <c r="F70" s="59">
        <f>VLOOKUP(B70,Tabel1[[Productcode]:[Verwacht aantal]],7,FALSE)</f>
        <v>263.2</v>
      </c>
      <c r="G70" s="60">
        <f t="shared" si="1"/>
        <v>0</v>
      </c>
      <c r="H70" s="61">
        <f t="shared" si="2"/>
        <v>0</v>
      </c>
      <c r="I70" s="71">
        <f t="shared" si="3"/>
        <v>0</v>
      </c>
    </row>
    <row r="71" spans="1:9">
      <c r="A71" s="70">
        <v>9</v>
      </c>
      <c r="B71" s="58" t="s">
        <v>161</v>
      </c>
      <c r="C71" s="58" t="s">
        <v>155</v>
      </c>
      <c r="D71" s="58" t="s">
        <v>162</v>
      </c>
      <c r="E71" s="95"/>
      <c r="F71" s="59">
        <f>VLOOKUP(B71,Tabel1[[Productcode]:[Verwacht aantal]],7,FALSE)</f>
        <v>208.8</v>
      </c>
      <c r="G71" s="60">
        <f t="shared" si="1"/>
        <v>0</v>
      </c>
      <c r="H71" s="61">
        <f t="shared" si="2"/>
        <v>0</v>
      </c>
      <c r="I71" s="71">
        <f t="shared" si="3"/>
        <v>0</v>
      </c>
    </row>
    <row r="72" spans="1:9">
      <c r="A72" s="72">
        <v>9</v>
      </c>
      <c r="B72" s="62" t="s">
        <v>163</v>
      </c>
      <c r="C72" s="62" t="s">
        <v>155</v>
      </c>
      <c r="D72" s="62" t="s">
        <v>164</v>
      </c>
      <c r="E72" s="95"/>
      <c r="F72" s="59">
        <f>VLOOKUP(B72,Tabel1[[Productcode]:[Verwacht aantal]],7,FALSE)</f>
        <v>322.66666666666669</v>
      </c>
      <c r="G72" s="60">
        <f t="shared" si="1"/>
        <v>0</v>
      </c>
      <c r="H72" s="61">
        <f t="shared" si="2"/>
        <v>0</v>
      </c>
      <c r="I72" s="71">
        <f t="shared" si="3"/>
        <v>0</v>
      </c>
    </row>
    <row r="73" spans="1:9">
      <c r="A73" s="70">
        <v>9</v>
      </c>
      <c r="B73" s="58" t="s">
        <v>165</v>
      </c>
      <c r="C73" s="58" t="s">
        <v>155</v>
      </c>
      <c r="D73" s="58" t="s">
        <v>166</v>
      </c>
      <c r="E73" s="95"/>
      <c r="F73" s="59">
        <f>VLOOKUP(B73,Tabel1[[Productcode]:[Verwacht aantal]],7,FALSE)</f>
        <v>303.46666666666664</v>
      </c>
      <c r="G73" s="60">
        <f t="shared" si="1"/>
        <v>0</v>
      </c>
      <c r="H73" s="61">
        <f t="shared" si="2"/>
        <v>0</v>
      </c>
      <c r="I73" s="71">
        <f t="shared" si="3"/>
        <v>0</v>
      </c>
    </row>
    <row r="74" spans="1:9">
      <c r="A74" s="72">
        <v>9</v>
      </c>
      <c r="B74" s="62" t="s">
        <v>167</v>
      </c>
      <c r="C74" s="62" t="s">
        <v>155</v>
      </c>
      <c r="D74" s="62" t="s">
        <v>168</v>
      </c>
      <c r="E74" s="95"/>
      <c r="F74" s="59">
        <f>VLOOKUP(B74,Tabel1[[Productcode]:[Verwacht aantal]],7,FALSE)</f>
        <v>155.73333333333335</v>
      </c>
      <c r="G74" s="60">
        <f t="shared" si="1"/>
        <v>0</v>
      </c>
      <c r="H74" s="61">
        <f t="shared" si="2"/>
        <v>0</v>
      </c>
      <c r="I74" s="71">
        <f t="shared" si="3"/>
        <v>0</v>
      </c>
    </row>
    <row r="75" spans="1:9">
      <c r="A75" s="70">
        <v>9</v>
      </c>
      <c r="B75" s="58" t="s">
        <v>169</v>
      </c>
      <c r="C75" s="58" t="s">
        <v>155</v>
      </c>
      <c r="D75" s="58" t="s">
        <v>170</v>
      </c>
      <c r="E75" s="95"/>
      <c r="F75" s="59">
        <f>VLOOKUP(B75,Tabel1[[Productcode]:[Verwacht aantal]],7,FALSE)</f>
        <v>314.13333333333338</v>
      </c>
      <c r="G75" s="60">
        <f t="shared" si="1"/>
        <v>0</v>
      </c>
      <c r="H75" s="61">
        <f t="shared" si="2"/>
        <v>0</v>
      </c>
      <c r="I75" s="71">
        <f t="shared" si="3"/>
        <v>0</v>
      </c>
    </row>
    <row r="76" spans="1:9">
      <c r="A76" s="72">
        <v>9</v>
      </c>
      <c r="B76" s="62" t="s">
        <v>171</v>
      </c>
      <c r="C76" s="62" t="s">
        <v>155</v>
      </c>
      <c r="D76" s="62" t="s">
        <v>172</v>
      </c>
      <c r="E76" s="95"/>
      <c r="F76" s="59">
        <f>VLOOKUP(B76,Tabel1[[Productcode]:[Verwacht aantal]],7,FALSE)</f>
        <v>279.73333333333335</v>
      </c>
      <c r="G76" s="60">
        <f t="shared" si="1"/>
        <v>0</v>
      </c>
      <c r="H76" s="61">
        <f t="shared" si="2"/>
        <v>0</v>
      </c>
      <c r="I76" s="71">
        <f t="shared" si="3"/>
        <v>0</v>
      </c>
    </row>
    <row r="77" spans="1:9">
      <c r="A77" s="70">
        <v>9</v>
      </c>
      <c r="B77" s="58" t="s">
        <v>173</v>
      </c>
      <c r="C77" s="58" t="s">
        <v>155</v>
      </c>
      <c r="D77" s="58" t="s">
        <v>174</v>
      </c>
      <c r="E77" s="95"/>
      <c r="F77" s="59">
        <f>VLOOKUP(B77,Tabel1[[Productcode]:[Verwacht aantal]],7,FALSE)</f>
        <v>304</v>
      </c>
      <c r="G77" s="60">
        <f t="shared" si="1"/>
        <v>0</v>
      </c>
      <c r="H77" s="61">
        <f t="shared" si="2"/>
        <v>0</v>
      </c>
      <c r="I77" s="71">
        <f t="shared" si="3"/>
        <v>0</v>
      </c>
    </row>
    <row r="78" spans="1:9">
      <c r="A78" s="72">
        <v>9</v>
      </c>
      <c r="B78" s="62" t="s">
        <v>175</v>
      </c>
      <c r="C78" s="62" t="s">
        <v>155</v>
      </c>
      <c r="D78" s="62" t="s">
        <v>176</v>
      </c>
      <c r="E78" s="95"/>
      <c r="F78" s="59">
        <f>VLOOKUP(B78,Tabel1[[Productcode]:[Verwacht aantal]],7,FALSE)</f>
        <v>266.13333333333338</v>
      </c>
      <c r="G78" s="60">
        <f t="shared" si="1"/>
        <v>0</v>
      </c>
      <c r="H78" s="61">
        <f t="shared" si="2"/>
        <v>0</v>
      </c>
      <c r="I78" s="71">
        <f t="shared" si="3"/>
        <v>0</v>
      </c>
    </row>
    <row r="79" spans="1:9">
      <c r="A79" s="70">
        <v>9</v>
      </c>
      <c r="B79" s="58" t="s">
        <v>177</v>
      </c>
      <c r="C79" s="58" t="s">
        <v>155</v>
      </c>
      <c r="D79" s="58" t="s">
        <v>178</v>
      </c>
      <c r="E79" s="95"/>
      <c r="F79" s="59">
        <f>VLOOKUP(B79,Tabel1[[Productcode]:[Verwacht aantal]],7,FALSE)</f>
        <v>230.4</v>
      </c>
      <c r="G79" s="60">
        <f t="shared" si="1"/>
        <v>0</v>
      </c>
      <c r="H79" s="61">
        <f t="shared" si="2"/>
        <v>0</v>
      </c>
      <c r="I79" s="71">
        <f t="shared" si="3"/>
        <v>0</v>
      </c>
    </row>
    <row r="80" spans="1:9">
      <c r="A80" s="72">
        <v>9</v>
      </c>
      <c r="B80" s="62" t="s">
        <v>179</v>
      </c>
      <c r="C80" s="62" t="s">
        <v>155</v>
      </c>
      <c r="D80" s="62" t="s">
        <v>180</v>
      </c>
      <c r="E80" s="95"/>
      <c r="F80" s="59">
        <f>VLOOKUP(B80,Tabel1[[Productcode]:[Verwacht aantal]],7,FALSE)</f>
        <v>267.73333333333335</v>
      </c>
      <c r="G80" s="60">
        <f t="shared" si="1"/>
        <v>0</v>
      </c>
      <c r="H80" s="61">
        <f t="shared" si="2"/>
        <v>0</v>
      </c>
      <c r="I80" s="71">
        <f t="shared" si="3"/>
        <v>0</v>
      </c>
    </row>
    <row r="81" spans="1:9">
      <c r="A81" s="70">
        <v>9</v>
      </c>
      <c r="B81" s="58" t="s">
        <v>181</v>
      </c>
      <c r="C81" s="58" t="s">
        <v>155</v>
      </c>
      <c r="D81" s="58" t="s">
        <v>182</v>
      </c>
      <c r="E81" s="95"/>
      <c r="F81" s="59">
        <f>VLOOKUP(B81,Tabel1[[Productcode]:[Verwacht aantal]],7,FALSE)</f>
        <v>409.6</v>
      </c>
      <c r="G81" s="60">
        <f t="shared" si="1"/>
        <v>0</v>
      </c>
      <c r="H81" s="61">
        <f t="shared" si="2"/>
        <v>0</v>
      </c>
      <c r="I81" s="71">
        <f t="shared" si="3"/>
        <v>0</v>
      </c>
    </row>
    <row r="82" spans="1:9">
      <c r="A82" s="72">
        <v>9</v>
      </c>
      <c r="B82" s="62" t="s">
        <v>183</v>
      </c>
      <c r="C82" s="62" t="s">
        <v>155</v>
      </c>
      <c r="D82" s="62" t="s">
        <v>184</v>
      </c>
      <c r="E82" s="95"/>
      <c r="F82" s="59">
        <f>VLOOKUP(B82,Tabel1[[Productcode]:[Verwacht aantal]],7,FALSE)</f>
        <v>271.73333333333335</v>
      </c>
      <c r="G82" s="60">
        <f t="shared" ref="G82:G145" si="4">E82*F82</f>
        <v>0</v>
      </c>
      <c r="H82" s="61">
        <f t="shared" ref="H82:H145" si="5">G82+(G82*C$13)</f>
        <v>0</v>
      </c>
      <c r="I82" s="71">
        <f t="shared" ref="I82:I145" si="6">H82+(C$14*H82)</f>
        <v>0</v>
      </c>
    </row>
    <row r="83" spans="1:9">
      <c r="A83" s="70">
        <v>9</v>
      </c>
      <c r="B83" s="58" t="s">
        <v>185</v>
      </c>
      <c r="C83" s="58" t="s">
        <v>155</v>
      </c>
      <c r="D83" s="58" t="s">
        <v>186</v>
      </c>
      <c r="E83" s="95"/>
      <c r="F83" s="59">
        <f>VLOOKUP(B83,Tabel1[[Productcode]:[Verwacht aantal]],7,FALSE)</f>
        <v>362.66666666666669</v>
      </c>
      <c r="G83" s="60">
        <f t="shared" si="4"/>
        <v>0</v>
      </c>
      <c r="H83" s="61">
        <f t="shared" si="5"/>
        <v>0</v>
      </c>
      <c r="I83" s="71">
        <f t="shared" si="6"/>
        <v>0</v>
      </c>
    </row>
    <row r="84" spans="1:9">
      <c r="A84" s="72">
        <v>9</v>
      </c>
      <c r="B84" s="62" t="s">
        <v>187</v>
      </c>
      <c r="C84" s="62" t="s">
        <v>155</v>
      </c>
      <c r="D84" s="62" t="s">
        <v>188</v>
      </c>
      <c r="E84" s="95"/>
      <c r="F84" s="59">
        <f>VLOOKUP(B84,Tabel1[[Productcode]:[Verwacht aantal]],7,FALSE)</f>
        <v>231.20000000000002</v>
      </c>
      <c r="G84" s="60">
        <f t="shared" si="4"/>
        <v>0</v>
      </c>
      <c r="H84" s="61">
        <f t="shared" si="5"/>
        <v>0</v>
      </c>
      <c r="I84" s="71">
        <f t="shared" si="6"/>
        <v>0</v>
      </c>
    </row>
    <row r="85" spans="1:9">
      <c r="A85" s="70">
        <v>9</v>
      </c>
      <c r="B85" s="58" t="s">
        <v>189</v>
      </c>
      <c r="C85" s="58" t="s">
        <v>155</v>
      </c>
      <c r="D85" s="58" t="s">
        <v>190</v>
      </c>
      <c r="E85" s="95"/>
      <c r="F85" s="59">
        <f>VLOOKUP(B85,Tabel1[[Productcode]:[Verwacht aantal]],7,FALSE)</f>
        <v>154.93333333333334</v>
      </c>
      <c r="G85" s="60">
        <f t="shared" si="4"/>
        <v>0</v>
      </c>
      <c r="H85" s="61">
        <f t="shared" si="5"/>
        <v>0</v>
      </c>
      <c r="I85" s="71">
        <f t="shared" si="6"/>
        <v>0</v>
      </c>
    </row>
    <row r="86" spans="1:9">
      <c r="A86" s="72">
        <v>9</v>
      </c>
      <c r="B86" s="62" t="s">
        <v>191</v>
      </c>
      <c r="C86" s="62" t="s">
        <v>155</v>
      </c>
      <c r="D86" s="62" t="s">
        <v>192</v>
      </c>
      <c r="E86" s="95"/>
      <c r="F86" s="59">
        <f>VLOOKUP(B86,Tabel1[[Productcode]:[Verwacht aantal]],7,FALSE)</f>
        <v>245.60000000000002</v>
      </c>
      <c r="G86" s="60">
        <f t="shared" si="4"/>
        <v>0</v>
      </c>
      <c r="H86" s="61">
        <f t="shared" si="5"/>
        <v>0</v>
      </c>
      <c r="I86" s="71">
        <f t="shared" si="6"/>
        <v>0</v>
      </c>
    </row>
    <row r="87" spans="1:9">
      <c r="A87" s="70">
        <v>9</v>
      </c>
      <c r="B87" s="58" t="s">
        <v>193</v>
      </c>
      <c r="C87" s="58" t="s">
        <v>155</v>
      </c>
      <c r="D87" s="58" t="s">
        <v>194</v>
      </c>
      <c r="E87" s="95"/>
      <c r="F87" s="59">
        <f>VLOOKUP(B87,Tabel1[[Productcode]:[Verwacht aantal]],7,FALSE)</f>
        <v>183.73333333333335</v>
      </c>
      <c r="G87" s="60">
        <f t="shared" si="4"/>
        <v>0</v>
      </c>
      <c r="H87" s="61">
        <f t="shared" si="5"/>
        <v>0</v>
      </c>
      <c r="I87" s="71">
        <f t="shared" si="6"/>
        <v>0</v>
      </c>
    </row>
    <row r="88" spans="1:9">
      <c r="A88" s="72">
        <v>9</v>
      </c>
      <c r="B88" s="62" t="s">
        <v>195</v>
      </c>
      <c r="C88" s="62" t="s">
        <v>155</v>
      </c>
      <c r="D88" s="62" t="s">
        <v>196</v>
      </c>
      <c r="E88" s="95"/>
      <c r="F88" s="59">
        <f>VLOOKUP(B88,Tabel1[[Productcode]:[Verwacht aantal]],7,FALSE)</f>
        <v>273.33333333333337</v>
      </c>
      <c r="G88" s="60">
        <f t="shared" si="4"/>
        <v>0</v>
      </c>
      <c r="H88" s="61">
        <f t="shared" si="5"/>
        <v>0</v>
      </c>
      <c r="I88" s="71">
        <f t="shared" si="6"/>
        <v>0</v>
      </c>
    </row>
    <row r="89" spans="1:9">
      <c r="A89" s="70">
        <v>9</v>
      </c>
      <c r="B89" s="58" t="s">
        <v>197</v>
      </c>
      <c r="C89" s="58" t="s">
        <v>155</v>
      </c>
      <c r="D89" s="58" t="s">
        <v>198</v>
      </c>
      <c r="E89" s="95"/>
      <c r="F89" s="59">
        <f>VLOOKUP(B89,Tabel1[[Productcode]:[Verwacht aantal]],7,FALSE)</f>
        <v>313.33333333333337</v>
      </c>
      <c r="G89" s="60">
        <f t="shared" si="4"/>
        <v>0</v>
      </c>
      <c r="H89" s="61">
        <f t="shared" si="5"/>
        <v>0</v>
      </c>
      <c r="I89" s="71">
        <f t="shared" si="6"/>
        <v>0</v>
      </c>
    </row>
    <row r="90" spans="1:9">
      <c r="A90" s="72">
        <v>9</v>
      </c>
      <c r="B90" s="62" t="s">
        <v>199</v>
      </c>
      <c r="C90" s="62" t="s">
        <v>155</v>
      </c>
      <c r="D90" s="62" t="s">
        <v>200</v>
      </c>
      <c r="E90" s="95"/>
      <c r="F90" s="59">
        <f>VLOOKUP(B90,Tabel1[[Productcode]:[Verwacht aantal]],7,FALSE)</f>
        <v>287.2</v>
      </c>
      <c r="G90" s="60">
        <f t="shared" si="4"/>
        <v>0</v>
      </c>
      <c r="H90" s="61">
        <f t="shared" si="5"/>
        <v>0</v>
      </c>
      <c r="I90" s="71">
        <f t="shared" si="6"/>
        <v>0</v>
      </c>
    </row>
    <row r="91" spans="1:9">
      <c r="A91" s="70">
        <v>9</v>
      </c>
      <c r="B91" s="58" t="s">
        <v>201</v>
      </c>
      <c r="C91" s="58" t="s">
        <v>155</v>
      </c>
      <c r="D91" s="58" t="s">
        <v>202</v>
      </c>
      <c r="E91" s="95"/>
      <c r="F91" s="59">
        <f>VLOOKUP(B91,Tabel1[[Productcode]:[Verwacht aantal]],7,FALSE)</f>
        <v>276.53333333333336</v>
      </c>
      <c r="G91" s="60">
        <f t="shared" si="4"/>
        <v>0</v>
      </c>
      <c r="H91" s="61">
        <f t="shared" si="5"/>
        <v>0</v>
      </c>
      <c r="I91" s="71">
        <f t="shared" si="6"/>
        <v>0</v>
      </c>
    </row>
    <row r="92" spans="1:9">
      <c r="A92" s="72">
        <v>9</v>
      </c>
      <c r="B92" s="62" t="s">
        <v>201</v>
      </c>
      <c r="C92" s="62" t="s">
        <v>155</v>
      </c>
      <c r="D92" s="62" t="s">
        <v>203</v>
      </c>
      <c r="E92" s="95"/>
      <c r="F92" s="59">
        <f>VLOOKUP(B92,Tabel1[[Productcode]:[Verwacht aantal]],7,FALSE)</f>
        <v>276.53333333333336</v>
      </c>
      <c r="G92" s="60">
        <f t="shared" si="4"/>
        <v>0</v>
      </c>
      <c r="H92" s="61">
        <f t="shared" si="5"/>
        <v>0</v>
      </c>
      <c r="I92" s="71">
        <f t="shared" si="6"/>
        <v>0</v>
      </c>
    </row>
    <row r="93" spans="1:9">
      <c r="A93" s="70">
        <v>9</v>
      </c>
      <c r="B93" s="58" t="s">
        <v>204</v>
      </c>
      <c r="C93" s="58" t="s">
        <v>155</v>
      </c>
      <c r="D93" s="58" t="s">
        <v>205</v>
      </c>
      <c r="E93" s="95"/>
      <c r="F93" s="59">
        <f>VLOOKUP(B93,Tabel1[[Productcode]:[Verwacht aantal]],7,FALSE)</f>
        <v>252.53333333333336</v>
      </c>
      <c r="G93" s="60">
        <f t="shared" si="4"/>
        <v>0</v>
      </c>
      <c r="H93" s="61">
        <f t="shared" si="5"/>
        <v>0</v>
      </c>
      <c r="I93" s="71">
        <f t="shared" si="6"/>
        <v>0</v>
      </c>
    </row>
    <row r="94" spans="1:9">
      <c r="A94" s="72">
        <v>9</v>
      </c>
      <c r="B94" s="62" t="s">
        <v>206</v>
      </c>
      <c r="C94" s="62" t="s">
        <v>155</v>
      </c>
      <c r="D94" s="62" t="s">
        <v>207</v>
      </c>
      <c r="E94" s="95"/>
      <c r="F94" s="59">
        <f>VLOOKUP(B94,Tabel1[[Productcode]:[Verwacht aantal]],7,FALSE)</f>
        <v>303.2</v>
      </c>
      <c r="G94" s="60">
        <f t="shared" si="4"/>
        <v>0</v>
      </c>
      <c r="H94" s="61">
        <f t="shared" si="5"/>
        <v>0</v>
      </c>
      <c r="I94" s="71">
        <f t="shared" si="6"/>
        <v>0</v>
      </c>
    </row>
    <row r="95" spans="1:9">
      <c r="A95" s="70">
        <v>9</v>
      </c>
      <c r="B95" s="58" t="s">
        <v>208</v>
      </c>
      <c r="C95" s="58" t="s">
        <v>155</v>
      </c>
      <c r="D95" s="58" t="s">
        <v>209</v>
      </c>
      <c r="E95" s="95"/>
      <c r="F95" s="59">
        <f>VLOOKUP(B95,Tabel1[[Productcode]:[Verwacht aantal]],7,FALSE)</f>
        <v>265.06666666666666</v>
      </c>
      <c r="G95" s="60">
        <f t="shared" si="4"/>
        <v>0</v>
      </c>
      <c r="H95" s="61">
        <f t="shared" si="5"/>
        <v>0</v>
      </c>
      <c r="I95" s="71">
        <f t="shared" si="6"/>
        <v>0</v>
      </c>
    </row>
    <row r="96" spans="1:9">
      <c r="A96" s="72">
        <v>9</v>
      </c>
      <c r="B96" s="62" t="s">
        <v>210</v>
      </c>
      <c r="C96" s="62" t="s">
        <v>155</v>
      </c>
      <c r="D96" s="62" t="s">
        <v>211</v>
      </c>
      <c r="E96" s="95"/>
      <c r="F96" s="59">
        <f>VLOOKUP(B96,Tabel1[[Productcode]:[Verwacht aantal]],7,FALSE)</f>
        <v>363.4666666666667</v>
      </c>
      <c r="G96" s="60">
        <f t="shared" si="4"/>
        <v>0</v>
      </c>
      <c r="H96" s="61">
        <f t="shared" si="5"/>
        <v>0</v>
      </c>
      <c r="I96" s="71">
        <f t="shared" si="6"/>
        <v>0</v>
      </c>
    </row>
    <row r="97" spans="1:9">
      <c r="A97" s="70">
        <v>9</v>
      </c>
      <c r="B97" s="58" t="s">
        <v>212</v>
      </c>
      <c r="C97" s="58" t="s">
        <v>155</v>
      </c>
      <c r="D97" s="58" t="s">
        <v>213</v>
      </c>
      <c r="E97" s="95"/>
      <c r="F97" s="59">
        <f>VLOOKUP(B97,Tabel1[[Productcode]:[Verwacht aantal]],7,FALSE)</f>
        <v>339.73333333333335</v>
      </c>
      <c r="G97" s="60">
        <f t="shared" si="4"/>
        <v>0</v>
      </c>
      <c r="H97" s="61">
        <f t="shared" si="5"/>
        <v>0</v>
      </c>
      <c r="I97" s="71">
        <f t="shared" si="6"/>
        <v>0</v>
      </c>
    </row>
    <row r="98" spans="1:9">
      <c r="A98" s="72">
        <v>9</v>
      </c>
      <c r="B98" s="62" t="s">
        <v>214</v>
      </c>
      <c r="C98" s="62" t="s">
        <v>155</v>
      </c>
      <c r="D98" s="62" t="s">
        <v>215</v>
      </c>
      <c r="E98" s="95"/>
      <c r="F98" s="59">
        <f>VLOOKUP(B98,Tabel1[[Productcode]:[Verwacht aantal]],7,FALSE)</f>
        <v>270.93333333333334</v>
      </c>
      <c r="G98" s="60">
        <f t="shared" si="4"/>
        <v>0</v>
      </c>
      <c r="H98" s="61">
        <f t="shared" si="5"/>
        <v>0</v>
      </c>
      <c r="I98" s="71">
        <f t="shared" si="6"/>
        <v>0</v>
      </c>
    </row>
    <row r="99" spans="1:9">
      <c r="A99" s="70">
        <v>9</v>
      </c>
      <c r="B99" s="58" t="s">
        <v>216</v>
      </c>
      <c r="C99" s="58" t="s">
        <v>155</v>
      </c>
      <c r="D99" s="58" t="s">
        <v>217</v>
      </c>
      <c r="E99" s="95"/>
      <c r="F99" s="59">
        <f>VLOOKUP(B99,Tabel1[[Productcode]:[Verwacht aantal]],7,FALSE)</f>
        <v>136</v>
      </c>
      <c r="G99" s="60">
        <f t="shared" si="4"/>
        <v>0</v>
      </c>
      <c r="H99" s="61">
        <f t="shared" si="5"/>
        <v>0</v>
      </c>
      <c r="I99" s="71">
        <f t="shared" si="6"/>
        <v>0</v>
      </c>
    </row>
    <row r="100" spans="1:9">
      <c r="A100" s="72">
        <v>9</v>
      </c>
      <c r="B100" s="62" t="s">
        <v>218</v>
      </c>
      <c r="C100" s="62" t="s">
        <v>155</v>
      </c>
      <c r="D100" s="62" t="s">
        <v>219</v>
      </c>
      <c r="E100" s="95"/>
      <c r="F100" s="59">
        <f>VLOOKUP(B100,Tabel1[[Productcode]:[Verwacht aantal]],7,FALSE)</f>
        <v>341.86666666666667</v>
      </c>
      <c r="G100" s="60">
        <f t="shared" si="4"/>
        <v>0</v>
      </c>
      <c r="H100" s="61">
        <f t="shared" si="5"/>
        <v>0</v>
      </c>
      <c r="I100" s="71">
        <f t="shared" si="6"/>
        <v>0</v>
      </c>
    </row>
    <row r="101" spans="1:9">
      <c r="A101" s="70">
        <v>9</v>
      </c>
      <c r="B101" s="58" t="s">
        <v>220</v>
      </c>
      <c r="C101" s="58" t="s">
        <v>155</v>
      </c>
      <c r="D101" s="58" t="s">
        <v>221</v>
      </c>
      <c r="E101" s="95"/>
      <c r="F101" s="59">
        <f>VLOOKUP(B101,Tabel1[[Productcode]:[Verwacht aantal]],7,FALSE)</f>
        <v>200.53333333333333</v>
      </c>
      <c r="G101" s="60">
        <f t="shared" si="4"/>
        <v>0</v>
      </c>
      <c r="H101" s="61">
        <f t="shared" si="5"/>
        <v>0</v>
      </c>
      <c r="I101" s="71">
        <f t="shared" si="6"/>
        <v>0</v>
      </c>
    </row>
    <row r="102" spans="1:9">
      <c r="A102" s="72">
        <v>9</v>
      </c>
      <c r="B102" s="62" t="s">
        <v>222</v>
      </c>
      <c r="C102" s="62" t="s">
        <v>155</v>
      </c>
      <c r="D102" s="62" t="s">
        <v>223</v>
      </c>
      <c r="E102" s="95"/>
      <c r="F102" s="59">
        <f>VLOOKUP(B102,Tabel1[[Productcode]:[Verwacht aantal]],7,FALSE)</f>
        <v>339.73333333333335</v>
      </c>
      <c r="G102" s="60">
        <f t="shared" si="4"/>
        <v>0</v>
      </c>
      <c r="H102" s="61">
        <f t="shared" si="5"/>
        <v>0</v>
      </c>
      <c r="I102" s="71">
        <f t="shared" si="6"/>
        <v>0</v>
      </c>
    </row>
    <row r="103" spans="1:9">
      <c r="A103" s="70">
        <v>9</v>
      </c>
      <c r="B103" s="58" t="s">
        <v>224</v>
      </c>
      <c r="C103" s="58" t="s">
        <v>155</v>
      </c>
      <c r="D103" s="58" t="s">
        <v>225</v>
      </c>
      <c r="E103" s="95"/>
      <c r="F103" s="59">
        <f>VLOOKUP(B103,Tabel1[[Productcode]:[Verwacht aantal]],7,FALSE)</f>
        <v>208.53333333333336</v>
      </c>
      <c r="G103" s="60">
        <f t="shared" si="4"/>
        <v>0</v>
      </c>
      <c r="H103" s="61">
        <f t="shared" si="5"/>
        <v>0</v>
      </c>
      <c r="I103" s="71">
        <f t="shared" si="6"/>
        <v>0</v>
      </c>
    </row>
    <row r="104" spans="1:9">
      <c r="A104" s="72">
        <v>9</v>
      </c>
      <c r="B104" s="62" t="s">
        <v>226</v>
      </c>
      <c r="C104" s="62" t="s">
        <v>155</v>
      </c>
      <c r="D104" s="62" t="s">
        <v>227</v>
      </c>
      <c r="E104" s="95"/>
      <c r="F104" s="59">
        <f>VLOOKUP(B104,Tabel1[[Productcode]:[Verwacht aantal]],7,FALSE)</f>
        <v>176</v>
      </c>
      <c r="G104" s="60">
        <f t="shared" si="4"/>
        <v>0</v>
      </c>
      <c r="H104" s="61">
        <f t="shared" si="5"/>
        <v>0</v>
      </c>
      <c r="I104" s="71">
        <f t="shared" si="6"/>
        <v>0</v>
      </c>
    </row>
    <row r="105" spans="1:9">
      <c r="A105" s="70">
        <v>9</v>
      </c>
      <c r="B105" s="58" t="s">
        <v>228</v>
      </c>
      <c r="C105" s="58" t="s">
        <v>155</v>
      </c>
      <c r="D105" s="58" t="s">
        <v>229</v>
      </c>
      <c r="E105" s="95"/>
      <c r="F105" s="59">
        <f>VLOOKUP(B105,Tabel1[[Productcode]:[Verwacht aantal]],7,FALSE)</f>
        <v>319.20000000000005</v>
      </c>
      <c r="G105" s="60">
        <f t="shared" si="4"/>
        <v>0</v>
      </c>
      <c r="H105" s="61">
        <f t="shared" si="5"/>
        <v>0</v>
      </c>
      <c r="I105" s="71">
        <f t="shared" si="6"/>
        <v>0</v>
      </c>
    </row>
    <row r="106" spans="1:9">
      <c r="A106" s="72">
        <v>9</v>
      </c>
      <c r="B106" s="62" t="s">
        <v>230</v>
      </c>
      <c r="C106" s="62" t="s">
        <v>155</v>
      </c>
      <c r="D106" s="62" t="s">
        <v>231</v>
      </c>
      <c r="E106" s="95"/>
      <c r="F106" s="59">
        <f>VLOOKUP(B106,Tabel1[[Productcode]:[Verwacht aantal]],7,FALSE)</f>
        <v>180.53333333333333</v>
      </c>
      <c r="G106" s="60">
        <f t="shared" si="4"/>
        <v>0</v>
      </c>
      <c r="H106" s="61">
        <f t="shared" si="5"/>
        <v>0</v>
      </c>
      <c r="I106" s="71">
        <f t="shared" si="6"/>
        <v>0</v>
      </c>
    </row>
    <row r="107" spans="1:9">
      <c r="A107" s="70">
        <v>9</v>
      </c>
      <c r="B107" s="58" t="s">
        <v>232</v>
      </c>
      <c r="C107" s="58" t="s">
        <v>155</v>
      </c>
      <c r="D107" s="58" t="s">
        <v>233</v>
      </c>
      <c r="E107" s="95"/>
      <c r="F107" s="59">
        <f>VLOOKUP(B107,Tabel1[[Productcode]:[Verwacht aantal]],7,FALSE)</f>
        <v>326.66666666666669</v>
      </c>
      <c r="G107" s="60">
        <f t="shared" si="4"/>
        <v>0</v>
      </c>
      <c r="H107" s="61">
        <f t="shared" si="5"/>
        <v>0</v>
      </c>
      <c r="I107" s="71">
        <f t="shared" si="6"/>
        <v>0</v>
      </c>
    </row>
    <row r="108" spans="1:9">
      <c r="A108" s="72">
        <v>9</v>
      </c>
      <c r="B108" s="62" t="s">
        <v>234</v>
      </c>
      <c r="C108" s="62" t="s">
        <v>155</v>
      </c>
      <c r="D108" s="62" t="s">
        <v>235</v>
      </c>
      <c r="E108" s="95"/>
      <c r="F108" s="59">
        <f>VLOOKUP(B108,Tabel1[[Productcode]:[Verwacht aantal]],7,FALSE)</f>
        <v>206.93333333333337</v>
      </c>
      <c r="G108" s="60">
        <f t="shared" si="4"/>
        <v>0</v>
      </c>
      <c r="H108" s="61">
        <f t="shared" si="5"/>
        <v>0</v>
      </c>
      <c r="I108" s="71">
        <f t="shared" si="6"/>
        <v>0</v>
      </c>
    </row>
    <row r="109" spans="1:9">
      <c r="A109" s="70">
        <v>9</v>
      </c>
      <c r="B109" s="58" t="s">
        <v>236</v>
      </c>
      <c r="C109" s="58" t="s">
        <v>155</v>
      </c>
      <c r="D109" s="58" t="s">
        <v>237</v>
      </c>
      <c r="E109" s="95"/>
      <c r="F109" s="59">
        <f>VLOOKUP(B109,Tabel1[[Productcode]:[Verwacht aantal]],7,FALSE)</f>
        <v>308.26666666666665</v>
      </c>
      <c r="G109" s="60">
        <f t="shared" si="4"/>
        <v>0</v>
      </c>
      <c r="H109" s="61">
        <f t="shared" si="5"/>
        <v>0</v>
      </c>
      <c r="I109" s="71">
        <f t="shared" si="6"/>
        <v>0</v>
      </c>
    </row>
    <row r="110" spans="1:9">
      <c r="A110" s="72">
        <v>9</v>
      </c>
      <c r="B110" s="62" t="s">
        <v>238</v>
      </c>
      <c r="C110" s="62" t="s">
        <v>155</v>
      </c>
      <c r="D110" s="62" t="s">
        <v>239</v>
      </c>
      <c r="E110" s="95"/>
      <c r="F110" s="59">
        <f>VLOOKUP(B110,Tabel1[[Productcode]:[Verwacht aantal]],7,FALSE)</f>
        <v>278.13333333333338</v>
      </c>
      <c r="G110" s="60">
        <f t="shared" si="4"/>
        <v>0</v>
      </c>
      <c r="H110" s="61">
        <f t="shared" si="5"/>
        <v>0</v>
      </c>
      <c r="I110" s="71">
        <f t="shared" si="6"/>
        <v>0</v>
      </c>
    </row>
    <row r="111" spans="1:9">
      <c r="A111" s="70">
        <v>9</v>
      </c>
      <c r="B111" s="58" t="s">
        <v>240</v>
      </c>
      <c r="C111" s="58" t="s">
        <v>155</v>
      </c>
      <c r="D111" s="58" t="s">
        <v>241</v>
      </c>
      <c r="E111" s="95"/>
      <c r="F111" s="59">
        <f>VLOOKUP(B111,Tabel1[[Productcode]:[Verwacht aantal]],7,FALSE)</f>
        <v>185.06666666666669</v>
      </c>
      <c r="G111" s="60">
        <f t="shared" si="4"/>
        <v>0</v>
      </c>
      <c r="H111" s="61">
        <f t="shared" si="5"/>
        <v>0</v>
      </c>
      <c r="I111" s="71">
        <f t="shared" si="6"/>
        <v>0</v>
      </c>
    </row>
    <row r="112" spans="1:9">
      <c r="A112" s="72">
        <v>9</v>
      </c>
      <c r="B112" s="62" t="s">
        <v>242</v>
      </c>
      <c r="C112" s="62" t="s">
        <v>155</v>
      </c>
      <c r="D112" s="62" t="s">
        <v>243</v>
      </c>
      <c r="E112" s="95"/>
      <c r="F112" s="59">
        <f>VLOOKUP(B112,Tabel1[[Productcode]:[Verwacht aantal]],7,FALSE)</f>
        <v>166.66666666666669</v>
      </c>
      <c r="G112" s="60">
        <f t="shared" si="4"/>
        <v>0</v>
      </c>
      <c r="H112" s="61">
        <f t="shared" si="5"/>
        <v>0</v>
      </c>
      <c r="I112" s="71">
        <f t="shared" si="6"/>
        <v>0</v>
      </c>
    </row>
    <row r="113" spans="1:9">
      <c r="A113" s="70">
        <v>9</v>
      </c>
      <c r="B113" s="58" t="s">
        <v>244</v>
      </c>
      <c r="C113" s="58" t="s">
        <v>155</v>
      </c>
      <c r="D113" s="58" t="s">
        <v>245</v>
      </c>
      <c r="E113" s="95"/>
      <c r="F113" s="59">
        <f>VLOOKUP(B113,Tabel1[[Productcode]:[Verwacht aantal]],7,FALSE)</f>
        <v>149.33333333333334</v>
      </c>
      <c r="G113" s="60">
        <f t="shared" si="4"/>
        <v>0</v>
      </c>
      <c r="H113" s="61">
        <f t="shared" si="5"/>
        <v>0</v>
      </c>
      <c r="I113" s="71">
        <f t="shared" si="6"/>
        <v>0</v>
      </c>
    </row>
    <row r="114" spans="1:9">
      <c r="A114" s="72">
        <v>9</v>
      </c>
      <c r="B114" s="62" t="s">
        <v>246</v>
      </c>
      <c r="C114" s="62" t="s">
        <v>155</v>
      </c>
      <c r="D114" s="62" t="s">
        <v>247</v>
      </c>
      <c r="E114" s="95"/>
      <c r="F114" s="59">
        <f>VLOOKUP(B114,Tabel1[[Productcode]:[Verwacht aantal]],7,FALSE)</f>
        <v>206.93333333333337</v>
      </c>
      <c r="G114" s="60">
        <f t="shared" si="4"/>
        <v>0</v>
      </c>
      <c r="H114" s="61">
        <f t="shared" si="5"/>
        <v>0</v>
      </c>
      <c r="I114" s="71">
        <f t="shared" si="6"/>
        <v>0</v>
      </c>
    </row>
    <row r="115" spans="1:9">
      <c r="A115" s="70">
        <v>9</v>
      </c>
      <c r="B115" s="58" t="s">
        <v>248</v>
      </c>
      <c r="C115" s="58" t="s">
        <v>155</v>
      </c>
      <c r="D115" s="58" t="s">
        <v>249</v>
      </c>
      <c r="E115" s="95"/>
      <c r="F115" s="59">
        <f>VLOOKUP(B115,Tabel1[[Productcode]:[Verwacht aantal]],7,FALSE)</f>
        <v>226.13333333333335</v>
      </c>
      <c r="G115" s="60">
        <f t="shared" si="4"/>
        <v>0</v>
      </c>
      <c r="H115" s="61">
        <f t="shared" si="5"/>
        <v>0</v>
      </c>
      <c r="I115" s="71">
        <f t="shared" si="6"/>
        <v>0</v>
      </c>
    </row>
    <row r="116" spans="1:9">
      <c r="A116" s="72">
        <v>9</v>
      </c>
      <c r="B116" s="62" t="s">
        <v>250</v>
      </c>
      <c r="C116" s="62" t="s">
        <v>155</v>
      </c>
      <c r="D116" s="62" t="s">
        <v>251</v>
      </c>
      <c r="E116" s="95"/>
      <c r="F116" s="59">
        <f>VLOOKUP(B116,Tabel1[[Productcode]:[Verwacht aantal]],7,FALSE)</f>
        <v>396</v>
      </c>
      <c r="G116" s="60">
        <f t="shared" si="4"/>
        <v>0</v>
      </c>
      <c r="H116" s="61">
        <f t="shared" si="5"/>
        <v>0</v>
      </c>
      <c r="I116" s="71">
        <f t="shared" si="6"/>
        <v>0</v>
      </c>
    </row>
    <row r="117" spans="1:9">
      <c r="A117" s="70">
        <v>9</v>
      </c>
      <c r="B117" s="58" t="s">
        <v>252</v>
      </c>
      <c r="C117" s="58" t="s">
        <v>155</v>
      </c>
      <c r="D117" s="58" t="s">
        <v>253</v>
      </c>
      <c r="E117" s="95"/>
      <c r="F117" s="59">
        <f>VLOOKUP(B117,Tabel1[[Productcode]:[Verwacht aantal]],7,FALSE)</f>
        <v>242.13333333333335</v>
      </c>
      <c r="G117" s="60">
        <f t="shared" si="4"/>
        <v>0</v>
      </c>
      <c r="H117" s="61">
        <f t="shared" si="5"/>
        <v>0</v>
      </c>
      <c r="I117" s="71">
        <f t="shared" si="6"/>
        <v>0</v>
      </c>
    </row>
    <row r="118" spans="1:9">
      <c r="A118" s="72">
        <v>9</v>
      </c>
      <c r="B118" s="62" t="s">
        <v>254</v>
      </c>
      <c r="C118" s="62" t="s">
        <v>155</v>
      </c>
      <c r="D118" s="62" t="s">
        <v>255</v>
      </c>
      <c r="E118" s="95"/>
      <c r="F118" s="59">
        <f>VLOOKUP(B118,Tabel1[[Productcode]:[Verwacht aantal]],7,FALSE)</f>
        <v>240.53333333333336</v>
      </c>
      <c r="G118" s="60">
        <f t="shared" si="4"/>
        <v>0</v>
      </c>
      <c r="H118" s="61">
        <f t="shared" si="5"/>
        <v>0</v>
      </c>
      <c r="I118" s="71">
        <f t="shared" si="6"/>
        <v>0</v>
      </c>
    </row>
    <row r="119" spans="1:9">
      <c r="A119" s="70">
        <v>9</v>
      </c>
      <c r="B119" s="58" t="s">
        <v>256</v>
      </c>
      <c r="C119" s="58" t="s">
        <v>155</v>
      </c>
      <c r="D119" s="58" t="s">
        <v>257</v>
      </c>
      <c r="E119" s="95"/>
      <c r="F119" s="59">
        <f>VLOOKUP(B119,Tabel1[[Productcode]:[Verwacht aantal]],7,FALSE)</f>
        <v>289.06666666666666</v>
      </c>
      <c r="G119" s="60">
        <f t="shared" si="4"/>
        <v>0</v>
      </c>
      <c r="H119" s="61">
        <f t="shared" si="5"/>
        <v>0</v>
      </c>
      <c r="I119" s="71">
        <f t="shared" si="6"/>
        <v>0</v>
      </c>
    </row>
    <row r="120" spans="1:9">
      <c r="A120" s="72">
        <v>9</v>
      </c>
      <c r="B120" s="62" t="s">
        <v>258</v>
      </c>
      <c r="C120" s="62" t="s">
        <v>155</v>
      </c>
      <c r="D120" s="62" t="s">
        <v>259</v>
      </c>
      <c r="E120" s="95"/>
      <c r="F120" s="59">
        <f>VLOOKUP(B120,Tabel1[[Productcode]:[Verwacht aantal]],7,FALSE)</f>
        <v>256</v>
      </c>
      <c r="G120" s="60">
        <f t="shared" si="4"/>
        <v>0</v>
      </c>
      <c r="H120" s="61">
        <f t="shared" si="5"/>
        <v>0</v>
      </c>
      <c r="I120" s="71">
        <f t="shared" si="6"/>
        <v>0</v>
      </c>
    </row>
    <row r="121" spans="1:9">
      <c r="A121" s="70">
        <v>9</v>
      </c>
      <c r="B121" s="58" t="s">
        <v>260</v>
      </c>
      <c r="C121" s="58" t="s">
        <v>155</v>
      </c>
      <c r="D121" s="58" t="s">
        <v>261</v>
      </c>
      <c r="E121" s="95"/>
      <c r="F121" s="59">
        <f>VLOOKUP(B121,Tabel1[[Productcode]:[Verwacht aantal]],7,FALSE)</f>
        <v>108.80000000000001</v>
      </c>
      <c r="G121" s="60">
        <f t="shared" si="4"/>
        <v>0</v>
      </c>
      <c r="H121" s="61">
        <f t="shared" si="5"/>
        <v>0</v>
      </c>
      <c r="I121" s="71">
        <f t="shared" si="6"/>
        <v>0</v>
      </c>
    </row>
    <row r="122" spans="1:9">
      <c r="A122" s="72">
        <v>9</v>
      </c>
      <c r="B122" s="62" t="s">
        <v>262</v>
      </c>
      <c r="C122" s="62" t="s">
        <v>155</v>
      </c>
      <c r="D122" s="62" t="s">
        <v>263</v>
      </c>
      <c r="E122" s="95"/>
      <c r="F122" s="59">
        <f>VLOOKUP(B122,Tabel1[[Productcode]:[Verwacht aantal]],7,FALSE)</f>
        <v>251.46666666666667</v>
      </c>
      <c r="G122" s="60">
        <f t="shared" si="4"/>
        <v>0</v>
      </c>
      <c r="H122" s="61">
        <f t="shared" si="5"/>
        <v>0</v>
      </c>
      <c r="I122" s="71">
        <f t="shared" si="6"/>
        <v>0</v>
      </c>
    </row>
    <row r="123" spans="1:9">
      <c r="A123" s="70">
        <v>9</v>
      </c>
      <c r="B123" s="58" t="s">
        <v>264</v>
      </c>
      <c r="C123" s="58" t="s">
        <v>155</v>
      </c>
      <c r="D123" s="58" t="s">
        <v>265</v>
      </c>
      <c r="E123" s="95"/>
      <c r="F123" s="59">
        <f>VLOOKUP(B123,Tabel1[[Productcode]:[Verwacht aantal]],7,FALSE)</f>
        <v>421.6</v>
      </c>
      <c r="G123" s="60">
        <f t="shared" si="4"/>
        <v>0</v>
      </c>
      <c r="H123" s="61">
        <f t="shared" si="5"/>
        <v>0</v>
      </c>
      <c r="I123" s="71">
        <f t="shared" si="6"/>
        <v>0</v>
      </c>
    </row>
    <row r="124" spans="1:9">
      <c r="A124" s="72">
        <v>9</v>
      </c>
      <c r="B124" s="62" t="s">
        <v>266</v>
      </c>
      <c r="C124" s="62" t="s">
        <v>155</v>
      </c>
      <c r="D124" s="62" t="s">
        <v>267</v>
      </c>
      <c r="E124" s="95"/>
      <c r="F124" s="59">
        <f>VLOOKUP(B124,Tabel1[[Productcode]:[Verwacht aantal]],7,FALSE)</f>
        <v>314.40000000000003</v>
      </c>
      <c r="G124" s="60">
        <f t="shared" si="4"/>
        <v>0</v>
      </c>
      <c r="H124" s="61">
        <f t="shared" si="5"/>
        <v>0</v>
      </c>
      <c r="I124" s="71">
        <f t="shared" si="6"/>
        <v>0</v>
      </c>
    </row>
    <row r="125" spans="1:9">
      <c r="A125" s="70">
        <v>9</v>
      </c>
      <c r="B125" s="58" t="s">
        <v>268</v>
      </c>
      <c r="C125" s="58" t="s">
        <v>269</v>
      </c>
      <c r="D125" s="58" t="s">
        <v>270</v>
      </c>
      <c r="E125" s="95"/>
      <c r="F125" s="59">
        <f>VLOOKUP(B125,Tabel1[[Productcode]:[Verwacht aantal]],7,FALSE)</f>
        <v>269.86666666666667</v>
      </c>
      <c r="G125" s="60">
        <f t="shared" si="4"/>
        <v>0</v>
      </c>
      <c r="H125" s="61">
        <f t="shared" si="5"/>
        <v>0</v>
      </c>
      <c r="I125" s="71">
        <f t="shared" si="6"/>
        <v>0</v>
      </c>
    </row>
    <row r="126" spans="1:9">
      <c r="A126" s="72">
        <v>9</v>
      </c>
      <c r="B126" s="62" t="s">
        <v>271</v>
      </c>
      <c r="C126" s="62" t="s">
        <v>269</v>
      </c>
      <c r="D126" s="62" t="s">
        <v>272</v>
      </c>
      <c r="E126" s="95"/>
      <c r="F126" s="59">
        <f>VLOOKUP(B126,Tabel1[[Productcode]:[Verwacht aantal]],7,FALSE)</f>
        <v>171.20000000000002</v>
      </c>
      <c r="G126" s="60">
        <f t="shared" si="4"/>
        <v>0</v>
      </c>
      <c r="H126" s="61">
        <f t="shared" si="5"/>
        <v>0</v>
      </c>
      <c r="I126" s="71">
        <f t="shared" si="6"/>
        <v>0</v>
      </c>
    </row>
    <row r="127" spans="1:9">
      <c r="A127" s="70">
        <v>10</v>
      </c>
      <c r="B127" s="58" t="s">
        <v>273</v>
      </c>
      <c r="C127" s="58" t="s">
        <v>274</v>
      </c>
      <c r="D127" s="58" t="s">
        <v>275</v>
      </c>
      <c r="E127" s="95"/>
      <c r="F127" s="59">
        <f>VLOOKUP(B127,Tabel1[[Productcode]:[Verwacht aantal]],7,FALSE)</f>
        <v>256.40000000000003</v>
      </c>
      <c r="G127" s="60">
        <f t="shared" si="4"/>
        <v>0</v>
      </c>
      <c r="H127" s="61">
        <f t="shared" si="5"/>
        <v>0</v>
      </c>
      <c r="I127" s="71">
        <f t="shared" si="6"/>
        <v>0</v>
      </c>
    </row>
    <row r="128" spans="1:9">
      <c r="A128" s="72">
        <v>10</v>
      </c>
      <c r="B128" s="62" t="s">
        <v>276</v>
      </c>
      <c r="C128" s="62" t="s">
        <v>274</v>
      </c>
      <c r="D128" s="62" t="s">
        <v>277</v>
      </c>
      <c r="E128" s="95"/>
      <c r="F128" s="59">
        <f>VLOOKUP(B128,Tabel1[[Productcode]:[Verwacht aantal]],7,FALSE)</f>
        <v>252.4</v>
      </c>
      <c r="G128" s="60">
        <f t="shared" si="4"/>
        <v>0</v>
      </c>
      <c r="H128" s="61">
        <f t="shared" si="5"/>
        <v>0</v>
      </c>
      <c r="I128" s="71">
        <f t="shared" si="6"/>
        <v>0</v>
      </c>
    </row>
    <row r="129" spans="1:9">
      <c r="A129" s="70">
        <v>10</v>
      </c>
      <c r="B129" s="58" t="s">
        <v>278</v>
      </c>
      <c r="C129" s="58" t="s">
        <v>274</v>
      </c>
      <c r="D129" s="58" t="s">
        <v>279</v>
      </c>
      <c r="E129" s="95"/>
      <c r="F129" s="59">
        <f>VLOOKUP(B129,Tabel1[[Productcode]:[Verwacht aantal]],7,FALSE)</f>
        <v>198</v>
      </c>
      <c r="G129" s="60">
        <f t="shared" si="4"/>
        <v>0</v>
      </c>
      <c r="H129" s="61">
        <f t="shared" si="5"/>
        <v>0</v>
      </c>
      <c r="I129" s="71">
        <f t="shared" si="6"/>
        <v>0</v>
      </c>
    </row>
    <row r="130" spans="1:9">
      <c r="A130" s="72">
        <v>10</v>
      </c>
      <c r="B130" s="62" t="s">
        <v>280</v>
      </c>
      <c r="C130" s="62" t="s">
        <v>274</v>
      </c>
      <c r="D130" s="62" t="s">
        <v>281</v>
      </c>
      <c r="E130" s="95"/>
      <c r="F130" s="59">
        <f>VLOOKUP(B130,Tabel1[[Productcode]:[Verwacht aantal]],7,FALSE)</f>
        <v>223.20000000000002</v>
      </c>
      <c r="G130" s="60">
        <f t="shared" si="4"/>
        <v>0</v>
      </c>
      <c r="H130" s="61">
        <f t="shared" si="5"/>
        <v>0</v>
      </c>
      <c r="I130" s="71">
        <f t="shared" si="6"/>
        <v>0</v>
      </c>
    </row>
    <row r="131" spans="1:9">
      <c r="A131" s="70">
        <v>10</v>
      </c>
      <c r="B131" s="58" t="s">
        <v>282</v>
      </c>
      <c r="C131" s="58" t="s">
        <v>274</v>
      </c>
      <c r="D131" s="58" t="s">
        <v>283</v>
      </c>
      <c r="E131" s="95"/>
      <c r="F131" s="59">
        <f>VLOOKUP(B131,Tabel1[[Productcode]:[Verwacht aantal]],7,FALSE)</f>
        <v>223.60000000000002</v>
      </c>
      <c r="G131" s="60">
        <f t="shared" si="4"/>
        <v>0</v>
      </c>
      <c r="H131" s="61">
        <f t="shared" si="5"/>
        <v>0</v>
      </c>
      <c r="I131" s="71">
        <f t="shared" si="6"/>
        <v>0</v>
      </c>
    </row>
    <row r="132" spans="1:9">
      <c r="A132" s="72">
        <v>10</v>
      </c>
      <c r="B132" s="62" t="s">
        <v>284</v>
      </c>
      <c r="C132" s="62" t="s">
        <v>274</v>
      </c>
      <c r="D132" s="62" t="s">
        <v>285</v>
      </c>
      <c r="E132" s="95"/>
      <c r="F132" s="59">
        <f>VLOOKUP(B132,Tabel1[[Productcode]:[Verwacht aantal]],7,FALSE)</f>
        <v>214.8</v>
      </c>
      <c r="G132" s="60">
        <f t="shared" si="4"/>
        <v>0</v>
      </c>
      <c r="H132" s="61">
        <f t="shared" si="5"/>
        <v>0</v>
      </c>
      <c r="I132" s="71">
        <f t="shared" si="6"/>
        <v>0</v>
      </c>
    </row>
    <row r="133" spans="1:9">
      <c r="A133" s="70">
        <v>10</v>
      </c>
      <c r="B133" s="58" t="s">
        <v>286</v>
      </c>
      <c r="C133" s="58" t="s">
        <v>274</v>
      </c>
      <c r="D133" s="58" t="s">
        <v>287</v>
      </c>
      <c r="E133" s="95"/>
      <c r="F133" s="59">
        <f>VLOOKUP(B133,Tabel1[[Productcode]:[Verwacht aantal]],7,FALSE)</f>
        <v>215.60000000000002</v>
      </c>
      <c r="G133" s="60">
        <f t="shared" si="4"/>
        <v>0</v>
      </c>
      <c r="H133" s="61">
        <f t="shared" si="5"/>
        <v>0</v>
      </c>
      <c r="I133" s="71">
        <f t="shared" si="6"/>
        <v>0</v>
      </c>
    </row>
    <row r="134" spans="1:9">
      <c r="A134" s="72">
        <v>10</v>
      </c>
      <c r="B134" s="62" t="s">
        <v>288</v>
      </c>
      <c r="C134" s="62" t="s">
        <v>274</v>
      </c>
      <c r="D134" s="62" t="s">
        <v>289</v>
      </c>
      <c r="E134" s="95"/>
      <c r="F134" s="59">
        <f>VLOOKUP(B134,Tabel1[[Productcode]:[Verwacht aantal]],7,FALSE)</f>
        <v>240.4</v>
      </c>
      <c r="G134" s="60">
        <f t="shared" si="4"/>
        <v>0</v>
      </c>
      <c r="H134" s="61">
        <f t="shared" si="5"/>
        <v>0</v>
      </c>
      <c r="I134" s="71">
        <f t="shared" si="6"/>
        <v>0</v>
      </c>
    </row>
    <row r="135" spans="1:9">
      <c r="A135" s="70">
        <v>10</v>
      </c>
      <c r="B135" s="58" t="s">
        <v>290</v>
      </c>
      <c r="C135" s="58" t="s">
        <v>274</v>
      </c>
      <c r="D135" s="58" t="s">
        <v>291</v>
      </c>
      <c r="E135" s="95"/>
      <c r="F135" s="59">
        <f>VLOOKUP(B135,Tabel1[[Productcode]:[Verwacht aantal]],7,FALSE)</f>
        <v>212.8</v>
      </c>
      <c r="G135" s="60">
        <f t="shared" si="4"/>
        <v>0</v>
      </c>
      <c r="H135" s="61">
        <f t="shared" si="5"/>
        <v>0</v>
      </c>
      <c r="I135" s="71">
        <f t="shared" si="6"/>
        <v>0</v>
      </c>
    </row>
    <row r="136" spans="1:9">
      <c r="A136" s="72">
        <v>10</v>
      </c>
      <c r="B136" s="62" t="s">
        <v>292</v>
      </c>
      <c r="C136" s="62" t="s">
        <v>274</v>
      </c>
      <c r="D136" s="62" t="s">
        <v>293</v>
      </c>
      <c r="E136" s="95"/>
      <c r="F136" s="59">
        <f>VLOOKUP(B136,Tabel1[[Productcode]:[Verwacht aantal]],7,FALSE)</f>
        <v>212.4</v>
      </c>
      <c r="G136" s="60">
        <f t="shared" si="4"/>
        <v>0</v>
      </c>
      <c r="H136" s="61">
        <f t="shared" si="5"/>
        <v>0</v>
      </c>
      <c r="I136" s="71">
        <f t="shared" si="6"/>
        <v>0</v>
      </c>
    </row>
    <row r="137" spans="1:9">
      <c r="A137" s="70">
        <v>10</v>
      </c>
      <c r="B137" s="58" t="s">
        <v>294</v>
      </c>
      <c r="C137" s="58" t="s">
        <v>274</v>
      </c>
      <c r="D137" s="58" t="s">
        <v>295</v>
      </c>
      <c r="E137" s="95"/>
      <c r="F137" s="59">
        <f>VLOOKUP(B137,Tabel1[[Productcode]:[Verwacht aantal]],7,FALSE)</f>
        <v>195.60000000000002</v>
      </c>
      <c r="G137" s="60">
        <f t="shared" si="4"/>
        <v>0</v>
      </c>
      <c r="H137" s="61">
        <f t="shared" si="5"/>
        <v>0</v>
      </c>
      <c r="I137" s="71">
        <f t="shared" si="6"/>
        <v>0</v>
      </c>
    </row>
    <row r="138" spans="1:9">
      <c r="A138" s="72">
        <v>10</v>
      </c>
      <c r="B138" s="62" t="s">
        <v>296</v>
      </c>
      <c r="C138" s="62" t="s">
        <v>274</v>
      </c>
      <c r="D138" s="62" t="s">
        <v>297</v>
      </c>
      <c r="E138" s="95"/>
      <c r="F138" s="59">
        <f>VLOOKUP(B138,Tabel1[[Productcode]:[Verwacht aantal]],7,FALSE)</f>
        <v>184.4</v>
      </c>
      <c r="G138" s="60">
        <f t="shared" si="4"/>
        <v>0</v>
      </c>
      <c r="H138" s="61">
        <f t="shared" si="5"/>
        <v>0</v>
      </c>
      <c r="I138" s="71">
        <f t="shared" si="6"/>
        <v>0</v>
      </c>
    </row>
    <row r="139" spans="1:9">
      <c r="A139" s="70">
        <v>10</v>
      </c>
      <c r="B139" s="58" t="s">
        <v>298</v>
      </c>
      <c r="C139" s="58" t="s">
        <v>274</v>
      </c>
      <c r="D139" s="58" t="s">
        <v>299</v>
      </c>
      <c r="E139" s="95"/>
      <c r="F139" s="59">
        <f>VLOOKUP(B139,Tabel1[[Productcode]:[Verwacht aantal]],7,FALSE)</f>
        <v>258.40000000000003</v>
      </c>
      <c r="G139" s="60">
        <f t="shared" si="4"/>
        <v>0</v>
      </c>
      <c r="H139" s="61">
        <f t="shared" si="5"/>
        <v>0</v>
      </c>
      <c r="I139" s="71">
        <f t="shared" si="6"/>
        <v>0</v>
      </c>
    </row>
    <row r="140" spans="1:9">
      <c r="A140" s="72">
        <v>10</v>
      </c>
      <c r="B140" s="62" t="s">
        <v>300</v>
      </c>
      <c r="C140" s="62" t="s">
        <v>274</v>
      </c>
      <c r="D140" s="62" t="s">
        <v>301</v>
      </c>
      <c r="E140" s="95"/>
      <c r="F140" s="59">
        <f>VLOOKUP(B140,Tabel1[[Productcode]:[Verwacht aantal]],7,FALSE)</f>
        <v>148.80000000000001</v>
      </c>
      <c r="G140" s="60">
        <f t="shared" si="4"/>
        <v>0</v>
      </c>
      <c r="H140" s="61">
        <f t="shared" si="5"/>
        <v>0</v>
      </c>
      <c r="I140" s="71">
        <f t="shared" si="6"/>
        <v>0</v>
      </c>
    </row>
    <row r="141" spans="1:9">
      <c r="A141" s="70">
        <v>10</v>
      </c>
      <c r="B141" s="58" t="s">
        <v>302</v>
      </c>
      <c r="C141" s="58" t="s">
        <v>274</v>
      </c>
      <c r="D141" s="58" t="s">
        <v>303</v>
      </c>
      <c r="E141" s="95"/>
      <c r="F141" s="59">
        <f>VLOOKUP(B141,Tabel1[[Productcode]:[Verwacht aantal]],7,FALSE)</f>
        <v>116</v>
      </c>
      <c r="G141" s="60">
        <f t="shared" si="4"/>
        <v>0</v>
      </c>
      <c r="H141" s="61">
        <f t="shared" si="5"/>
        <v>0</v>
      </c>
      <c r="I141" s="71">
        <f t="shared" si="6"/>
        <v>0</v>
      </c>
    </row>
    <row r="142" spans="1:9">
      <c r="A142" s="72">
        <v>10</v>
      </c>
      <c r="B142" s="62" t="s">
        <v>304</v>
      </c>
      <c r="C142" s="62" t="s">
        <v>274</v>
      </c>
      <c r="D142" s="62" t="s">
        <v>305</v>
      </c>
      <c r="E142" s="95"/>
      <c r="F142" s="59">
        <f>VLOOKUP(B142,Tabel1[[Productcode]:[Verwacht aantal]],7,FALSE)</f>
        <v>204.8</v>
      </c>
      <c r="G142" s="60">
        <f t="shared" si="4"/>
        <v>0</v>
      </c>
      <c r="H142" s="61">
        <f t="shared" si="5"/>
        <v>0</v>
      </c>
      <c r="I142" s="71">
        <f t="shared" si="6"/>
        <v>0</v>
      </c>
    </row>
    <row r="143" spans="1:9">
      <c r="A143" s="70">
        <v>10</v>
      </c>
      <c r="B143" s="58" t="s">
        <v>306</v>
      </c>
      <c r="C143" s="58" t="s">
        <v>274</v>
      </c>
      <c r="D143" s="58" t="s">
        <v>307</v>
      </c>
      <c r="E143" s="95"/>
      <c r="F143" s="59">
        <f>VLOOKUP(B143,Tabel1[[Productcode]:[Verwacht aantal]],7,FALSE)</f>
        <v>232</v>
      </c>
      <c r="G143" s="60">
        <f t="shared" si="4"/>
        <v>0</v>
      </c>
      <c r="H143" s="61">
        <f t="shared" si="5"/>
        <v>0</v>
      </c>
      <c r="I143" s="71">
        <f t="shared" si="6"/>
        <v>0</v>
      </c>
    </row>
    <row r="144" spans="1:9">
      <c r="A144" s="72">
        <v>10</v>
      </c>
      <c r="B144" s="62" t="s">
        <v>308</v>
      </c>
      <c r="C144" s="62" t="s">
        <v>274</v>
      </c>
      <c r="D144" s="62" t="s">
        <v>309</v>
      </c>
      <c r="E144" s="95"/>
      <c r="F144" s="59">
        <f>VLOOKUP(B144,Tabel1[[Productcode]:[Verwacht aantal]],7,FALSE)</f>
        <v>224.4</v>
      </c>
      <c r="G144" s="60">
        <f t="shared" si="4"/>
        <v>0</v>
      </c>
      <c r="H144" s="61">
        <f t="shared" si="5"/>
        <v>0</v>
      </c>
      <c r="I144" s="71">
        <f t="shared" si="6"/>
        <v>0</v>
      </c>
    </row>
    <row r="145" spans="1:9">
      <c r="A145" s="70">
        <v>10</v>
      </c>
      <c r="B145" s="58" t="s">
        <v>310</v>
      </c>
      <c r="C145" s="58" t="s">
        <v>274</v>
      </c>
      <c r="D145" s="58" t="s">
        <v>311</v>
      </c>
      <c r="E145" s="95"/>
      <c r="F145" s="59">
        <f>VLOOKUP(B145,Tabel1[[Productcode]:[Verwacht aantal]],7,FALSE)</f>
        <v>166.4</v>
      </c>
      <c r="G145" s="60">
        <f t="shared" si="4"/>
        <v>0</v>
      </c>
      <c r="H145" s="61">
        <f t="shared" si="5"/>
        <v>0</v>
      </c>
      <c r="I145" s="71">
        <f t="shared" si="6"/>
        <v>0</v>
      </c>
    </row>
    <row r="146" spans="1:9">
      <c r="A146" s="72">
        <v>10</v>
      </c>
      <c r="B146" s="62" t="s">
        <v>312</v>
      </c>
      <c r="C146" s="62" t="s">
        <v>274</v>
      </c>
      <c r="D146" s="62" t="s">
        <v>313</v>
      </c>
      <c r="E146" s="95"/>
      <c r="F146" s="59">
        <f>VLOOKUP(B146,Tabel1[[Productcode]:[Verwacht aantal]],7,FALSE)</f>
        <v>157.60000000000002</v>
      </c>
      <c r="G146" s="60">
        <f t="shared" ref="G146:G209" si="7">E146*F146</f>
        <v>0</v>
      </c>
      <c r="H146" s="61">
        <f t="shared" ref="H146:H209" si="8">G146+(G146*C$13)</f>
        <v>0</v>
      </c>
      <c r="I146" s="71">
        <f t="shared" ref="I146:I209" si="9">H146+(C$14*H146)</f>
        <v>0</v>
      </c>
    </row>
    <row r="147" spans="1:9">
      <c r="A147" s="70">
        <v>11</v>
      </c>
      <c r="B147" s="58" t="s">
        <v>314</v>
      </c>
      <c r="C147" s="58" t="s">
        <v>315</v>
      </c>
      <c r="D147" s="58" t="s">
        <v>315</v>
      </c>
      <c r="E147" s="95"/>
      <c r="F147" s="59">
        <f>VLOOKUP(B147,Tabel1[[Productcode]:[Verwacht aantal]],7,FALSE)</f>
        <v>21.6</v>
      </c>
      <c r="G147" s="60">
        <f t="shared" si="7"/>
        <v>0</v>
      </c>
      <c r="H147" s="61">
        <f t="shared" si="8"/>
        <v>0</v>
      </c>
      <c r="I147" s="71">
        <f t="shared" si="9"/>
        <v>0</v>
      </c>
    </row>
    <row r="148" spans="1:9">
      <c r="A148" s="72">
        <v>12</v>
      </c>
      <c r="B148" s="62" t="s">
        <v>316</v>
      </c>
      <c r="C148" s="62" t="s">
        <v>317</v>
      </c>
      <c r="D148" s="62" t="s">
        <v>318</v>
      </c>
      <c r="E148" s="95"/>
      <c r="F148" s="59">
        <f>VLOOKUP(B148,Tabel1[[Productcode]:[Verwacht aantal]],7,FALSE)</f>
        <v>52</v>
      </c>
      <c r="G148" s="60">
        <f t="shared" si="7"/>
        <v>0</v>
      </c>
      <c r="H148" s="61">
        <f t="shared" si="8"/>
        <v>0</v>
      </c>
      <c r="I148" s="71">
        <f t="shared" si="9"/>
        <v>0</v>
      </c>
    </row>
    <row r="149" spans="1:9">
      <c r="A149" s="70">
        <v>12</v>
      </c>
      <c r="B149" s="58" t="s">
        <v>319</v>
      </c>
      <c r="C149" s="58" t="s">
        <v>317</v>
      </c>
      <c r="D149" s="58" t="s">
        <v>320</v>
      </c>
      <c r="E149" s="95"/>
      <c r="F149" s="59">
        <f>VLOOKUP(B149,Tabel1[[Productcode]:[Verwacht aantal]],7,FALSE)</f>
        <v>41.06666666666667</v>
      </c>
      <c r="G149" s="60">
        <f t="shared" si="7"/>
        <v>0</v>
      </c>
      <c r="H149" s="61">
        <f t="shared" si="8"/>
        <v>0</v>
      </c>
      <c r="I149" s="71">
        <f t="shared" si="9"/>
        <v>0</v>
      </c>
    </row>
    <row r="150" spans="1:9">
      <c r="A150" s="72">
        <v>12</v>
      </c>
      <c r="B150" s="62" t="s">
        <v>321</v>
      </c>
      <c r="C150" s="62" t="s">
        <v>317</v>
      </c>
      <c r="D150" s="62" t="s">
        <v>322</v>
      </c>
      <c r="E150" s="95"/>
      <c r="F150" s="59">
        <f>VLOOKUP(B150,Tabel1[[Productcode]:[Verwacht aantal]],7,FALSE)</f>
        <v>62.400000000000006</v>
      </c>
      <c r="G150" s="60">
        <f t="shared" si="7"/>
        <v>0</v>
      </c>
      <c r="H150" s="61">
        <f t="shared" si="8"/>
        <v>0</v>
      </c>
      <c r="I150" s="71">
        <f t="shared" si="9"/>
        <v>0</v>
      </c>
    </row>
    <row r="151" spans="1:9">
      <c r="A151" s="70">
        <v>12</v>
      </c>
      <c r="B151" s="58" t="s">
        <v>323</v>
      </c>
      <c r="C151" s="58" t="s">
        <v>317</v>
      </c>
      <c r="D151" s="58" t="s">
        <v>324</v>
      </c>
      <c r="E151" s="95"/>
      <c r="F151" s="59">
        <f>VLOOKUP(B151,Tabel1[[Productcode]:[Verwacht aantal]],7,FALSE)</f>
        <v>38.666666666666671</v>
      </c>
      <c r="G151" s="60">
        <f t="shared" si="7"/>
        <v>0</v>
      </c>
      <c r="H151" s="61">
        <f t="shared" si="8"/>
        <v>0</v>
      </c>
      <c r="I151" s="71">
        <f t="shared" si="9"/>
        <v>0</v>
      </c>
    </row>
    <row r="152" spans="1:9">
      <c r="A152" s="72">
        <v>12</v>
      </c>
      <c r="B152" s="62" t="s">
        <v>325</v>
      </c>
      <c r="C152" s="62" t="s">
        <v>317</v>
      </c>
      <c r="D152" s="62" t="s">
        <v>326</v>
      </c>
      <c r="E152" s="95"/>
      <c r="F152" s="59">
        <f>VLOOKUP(B152,Tabel1[[Productcode]:[Verwacht aantal]],7,FALSE)</f>
        <v>52.533333333333339</v>
      </c>
      <c r="G152" s="60">
        <f t="shared" si="7"/>
        <v>0</v>
      </c>
      <c r="H152" s="61">
        <f t="shared" si="8"/>
        <v>0</v>
      </c>
      <c r="I152" s="71">
        <f t="shared" si="9"/>
        <v>0</v>
      </c>
    </row>
    <row r="153" spans="1:9">
      <c r="A153" s="70">
        <v>12</v>
      </c>
      <c r="B153" s="58" t="s">
        <v>327</v>
      </c>
      <c r="C153" s="58" t="s">
        <v>317</v>
      </c>
      <c r="D153" s="58" t="s">
        <v>328</v>
      </c>
      <c r="E153" s="95"/>
      <c r="F153" s="59">
        <f>VLOOKUP(B153,Tabel1[[Productcode]:[Verwacht aantal]],7,FALSE)</f>
        <v>44.533333333333331</v>
      </c>
      <c r="G153" s="60">
        <f t="shared" si="7"/>
        <v>0</v>
      </c>
      <c r="H153" s="61">
        <f t="shared" si="8"/>
        <v>0</v>
      </c>
      <c r="I153" s="71">
        <f t="shared" si="9"/>
        <v>0</v>
      </c>
    </row>
    <row r="154" spans="1:9">
      <c r="A154" s="72">
        <v>12</v>
      </c>
      <c r="B154" s="62" t="s">
        <v>329</v>
      </c>
      <c r="C154" s="62" t="s">
        <v>317</v>
      </c>
      <c r="D154" s="62" t="s">
        <v>330</v>
      </c>
      <c r="E154" s="95"/>
      <c r="F154" s="59">
        <f>VLOOKUP(B154,Tabel1[[Productcode]:[Verwacht aantal]],7,FALSE)</f>
        <v>86.4</v>
      </c>
      <c r="G154" s="60">
        <f t="shared" si="7"/>
        <v>0</v>
      </c>
      <c r="H154" s="61">
        <f t="shared" si="8"/>
        <v>0</v>
      </c>
      <c r="I154" s="71">
        <f t="shared" si="9"/>
        <v>0</v>
      </c>
    </row>
    <row r="155" spans="1:9">
      <c r="A155" s="70">
        <v>12</v>
      </c>
      <c r="B155" s="58" t="s">
        <v>331</v>
      </c>
      <c r="C155" s="58" t="s">
        <v>317</v>
      </c>
      <c r="D155" s="58" t="s">
        <v>332</v>
      </c>
      <c r="E155" s="95"/>
      <c r="F155" s="59">
        <f>VLOOKUP(B155,Tabel1[[Productcode]:[Verwacht aantal]],7,FALSE)</f>
        <v>52.266666666666666</v>
      </c>
      <c r="G155" s="60">
        <f t="shared" si="7"/>
        <v>0</v>
      </c>
      <c r="H155" s="61">
        <f t="shared" si="8"/>
        <v>0</v>
      </c>
      <c r="I155" s="71">
        <f t="shared" si="9"/>
        <v>0</v>
      </c>
    </row>
    <row r="156" spans="1:9">
      <c r="A156" s="72">
        <v>12</v>
      </c>
      <c r="B156" s="62" t="s">
        <v>333</v>
      </c>
      <c r="C156" s="62" t="s">
        <v>317</v>
      </c>
      <c r="D156" s="62" t="s">
        <v>334</v>
      </c>
      <c r="E156" s="95"/>
      <c r="F156" s="59">
        <f>VLOOKUP(B156,Tabel1[[Productcode]:[Verwacht aantal]],7,FALSE)</f>
        <v>28</v>
      </c>
      <c r="G156" s="60">
        <f t="shared" si="7"/>
        <v>0</v>
      </c>
      <c r="H156" s="61">
        <f t="shared" si="8"/>
        <v>0</v>
      </c>
      <c r="I156" s="71">
        <f t="shared" si="9"/>
        <v>0</v>
      </c>
    </row>
    <row r="157" spans="1:9">
      <c r="A157" s="70">
        <v>12</v>
      </c>
      <c r="B157" s="58" t="s">
        <v>335</v>
      </c>
      <c r="C157" s="58" t="s">
        <v>317</v>
      </c>
      <c r="D157" s="58" t="s">
        <v>336</v>
      </c>
      <c r="E157" s="95"/>
      <c r="F157" s="59">
        <f>VLOOKUP(B157,Tabel1[[Productcode]:[Verwacht aantal]],7,FALSE)</f>
        <v>26.933333333333334</v>
      </c>
      <c r="G157" s="60">
        <f t="shared" si="7"/>
        <v>0</v>
      </c>
      <c r="H157" s="61">
        <f t="shared" si="8"/>
        <v>0</v>
      </c>
      <c r="I157" s="71">
        <f t="shared" si="9"/>
        <v>0</v>
      </c>
    </row>
    <row r="158" spans="1:9">
      <c r="A158" s="72">
        <v>12</v>
      </c>
      <c r="B158" s="62" t="s">
        <v>337</v>
      </c>
      <c r="C158" s="62" t="s">
        <v>317</v>
      </c>
      <c r="D158" s="62" t="s">
        <v>338</v>
      </c>
      <c r="E158" s="95"/>
      <c r="F158" s="59">
        <f>VLOOKUP(B158,Tabel1[[Productcode]:[Verwacht aantal]],7,FALSE)</f>
        <v>26.933333333333334</v>
      </c>
      <c r="G158" s="60">
        <f t="shared" si="7"/>
        <v>0</v>
      </c>
      <c r="H158" s="61">
        <f t="shared" si="8"/>
        <v>0</v>
      </c>
      <c r="I158" s="71">
        <f t="shared" si="9"/>
        <v>0</v>
      </c>
    </row>
    <row r="159" spans="1:9">
      <c r="A159" s="70">
        <v>12</v>
      </c>
      <c r="B159" s="58" t="s">
        <v>339</v>
      </c>
      <c r="C159" s="58" t="s">
        <v>317</v>
      </c>
      <c r="D159" s="58" t="s">
        <v>340</v>
      </c>
      <c r="E159" s="95"/>
      <c r="F159" s="59">
        <f>VLOOKUP(B159,Tabel1[[Productcode]:[Verwacht aantal]],7,FALSE)</f>
        <v>26.666666666666671</v>
      </c>
      <c r="G159" s="60">
        <f t="shared" si="7"/>
        <v>0</v>
      </c>
      <c r="H159" s="61">
        <f t="shared" si="8"/>
        <v>0</v>
      </c>
      <c r="I159" s="71">
        <f t="shared" si="9"/>
        <v>0</v>
      </c>
    </row>
    <row r="160" spans="1:9">
      <c r="A160" s="72">
        <v>12</v>
      </c>
      <c r="B160" s="62" t="s">
        <v>341</v>
      </c>
      <c r="C160" s="62" t="s">
        <v>317</v>
      </c>
      <c r="D160" s="62" t="s">
        <v>342</v>
      </c>
      <c r="E160" s="95"/>
      <c r="F160" s="59">
        <f>VLOOKUP(B160,Tabel1[[Productcode]:[Verwacht aantal]],7,FALSE)</f>
        <v>29.06666666666667</v>
      </c>
      <c r="G160" s="60">
        <f t="shared" si="7"/>
        <v>0</v>
      </c>
      <c r="H160" s="61">
        <f t="shared" si="8"/>
        <v>0</v>
      </c>
      <c r="I160" s="71">
        <f t="shared" si="9"/>
        <v>0</v>
      </c>
    </row>
    <row r="161" spans="1:9">
      <c r="A161" s="70">
        <v>12</v>
      </c>
      <c r="B161" s="58" t="s">
        <v>343</v>
      </c>
      <c r="C161" s="58" t="s">
        <v>317</v>
      </c>
      <c r="D161" s="58" t="s">
        <v>344</v>
      </c>
      <c r="E161" s="95"/>
      <c r="F161" s="59">
        <f>VLOOKUP(B161,Tabel1[[Productcode]:[Verwacht aantal]],7,FALSE)</f>
        <v>29.333333333333332</v>
      </c>
      <c r="G161" s="60">
        <f t="shared" si="7"/>
        <v>0</v>
      </c>
      <c r="H161" s="61">
        <f t="shared" si="8"/>
        <v>0</v>
      </c>
      <c r="I161" s="71">
        <f t="shared" si="9"/>
        <v>0</v>
      </c>
    </row>
    <row r="162" spans="1:9">
      <c r="A162" s="72">
        <v>12</v>
      </c>
      <c r="B162" s="62" t="s">
        <v>345</v>
      </c>
      <c r="C162" s="62" t="s">
        <v>317</v>
      </c>
      <c r="D162" s="62" t="s">
        <v>346</v>
      </c>
      <c r="E162" s="95"/>
      <c r="F162" s="59">
        <f>VLOOKUP(B162,Tabel1[[Productcode]:[Verwacht aantal]],7,FALSE)</f>
        <v>25.333333333333336</v>
      </c>
      <c r="G162" s="60">
        <f t="shared" si="7"/>
        <v>0</v>
      </c>
      <c r="H162" s="61">
        <f t="shared" si="8"/>
        <v>0</v>
      </c>
      <c r="I162" s="71">
        <f t="shared" si="9"/>
        <v>0</v>
      </c>
    </row>
    <row r="163" spans="1:9">
      <c r="A163" s="70">
        <v>13</v>
      </c>
      <c r="B163" s="58" t="s">
        <v>347</v>
      </c>
      <c r="C163" s="58" t="s">
        <v>348</v>
      </c>
      <c r="D163" s="58" t="s">
        <v>349</v>
      </c>
      <c r="E163" s="95"/>
      <c r="F163" s="59">
        <f>VLOOKUP(B163,Tabel1[[Productcode]:[Verwacht aantal]],7,FALSE)</f>
        <v>2528.2666666666669</v>
      </c>
      <c r="G163" s="60">
        <f t="shared" si="7"/>
        <v>0</v>
      </c>
      <c r="H163" s="61">
        <f t="shared" si="8"/>
        <v>0</v>
      </c>
      <c r="I163" s="71">
        <f t="shared" si="9"/>
        <v>0</v>
      </c>
    </row>
    <row r="164" spans="1:9">
      <c r="A164" s="72">
        <v>13</v>
      </c>
      <c r="B164" s="62" t="s">
        <v>350</v>
      </c>
      <c r="C164" s="62" t="s">
        <v>348</v>
      </c>
      <c r="D164" s="62" t="s">
        <v>351</v>
      </c>
      <c r="E164" s="95"/>
      <c r="F164" s="59">
        <f>VLOOKUP(B164,Tabel1[[Productcode]:[Verwacht aantal]],7,FALSE)</f>
        <v>786.93333333333339</v>
      </c>
      <c r="G164" s="60">
        <f t="shared" si="7"/>
        <v>0</v>
      </c>
      <c r="H164" s="61">
        <f t="shared" si="8"/>
        <v>0</v>
      </c>
      <c r="I164" s="71">
        <f t="shared" si="9"/>
        <v>0</v>
      </c>
    </row>
    <row r="165" spans="1:9">
      <c r="A165" s="70">
        <v>13</v>
      </c>
      <c r="B165" s="58" t="s">
        <v>352</v>
      </c>
      <c r="C165" s="58" t="s">
        <v>348</v>
      </c>
      <c r="D165" s="58" t="s">
        <v>353</v>
      </c>
      <c r="E165" s="95"/>
      <c r="F165" s="59">
        <f>VLOOKUP(B165,Tabel1[[Productcode]:[Verwacht aantal]],7,FALSE)</f>
        <v>577.06666666666672</v>
      </c>
      <c r="G165" s="60">
        <f t="shared" si="7"/>
        <v>0</v>
      </c>
      <c r="H165" s="61">
        <f t="shared" si="8"/>
        <v>0</v>
      </c>
      <c r="I165" s="71">
        <f t="shared" si="9"/>
        <v>0</v>
      </c>
    </row>
    <row r="166" spans="1:9">
      <c r="A166" s="72">
        <v>14</v>
      </c>
      <c r="B166" s="62" t="s">
        <v>354</v>
      </c>
      <c r="C166" s="62" t="s">
        <v>355</v>
      </c>
      <c r="D166" s="62" t="s">
        <v>356</v>
      </c>
      <c r="E166" s="95"/>
      <c r="F166" s="59">
        <f>VLOOKUP(B166,Tabel1[[Productcode]:[Verwacht aantal]],7,FALSE)</f>
        <v>488</v>
      </c>
      <c r="G166" s="60">
        <f t="shared" si="7"/>
        <v>0</v>
      </c>
      <c r="H166" s="61">
        <f t="shared" si="8"/>
        <v>0</v>
      </c>
      <c r="I166" s="71">
        <f t="shared" si="9"/>
        <v>0</v>
      </c>
    </row>
    <row r="167" spans="1:9">
      <c r="A167" s="70">
        <v>14</v>
      </c>
      <c r="B167" s="58" t="s">
        <v>357</v>
      </c>
      <c r="C167" s="58" t="s">
        <v>355</v>
      </c>
      <c r="D167" s="58" t="s">
        <v>358</v>
      </c>
      <c r="E167" s="95"/>
      <c r="F167" s="59">
        <f>VLOOKUP(B167,Tabel1[[Productcode]:[Verwacht aantal]],7,FALSE)</f>
        <v>218.93333333333337</v>
      </c>
      <c r="G167" s="60">
        <f t="shared" si="7"/>
        <v>0</v>
      </c>
      <c r="H167" s="61">
        <f t="shared" si="8"/>
        <v>0</v>
      </c>
      <c r="I167" s="71">
        <f t="shared" si="9"/>
        <v>0</v>
      </c>
    </row>
    <row r="168" spans="1:9" ht="27.6">
      <c r="A168" s="72">
        <v>15</v>
      </c>
      <c r="B168" s="62" t="s">
        <v>359</v>
      </c>
      <c r="C168" s="62" t="s">
        <v>355</v>
      </c>
      <c r="D168" s="78" t="s">
        <v>360</v>
      </c>
      <c r="E168" s="95"/>
      <c r="F168" s="59">
        <f>VLOOKUP(B168,Tabel1[[Productcode]:[Verwacht aantal]],7,FALSE)</f>
        <v>71.2</v>
      </c>
      <c r="G168" s="60">
        <f t="shared" si="7"/>
        <v>0</v>
      </c>
      <c r="H168" s="61">
        <f t="shared" si="8"/>
        <v>0</v>
      </c>
      <c r="I168" s="71">
        <f t="shared" si="9"/>
        <v>0</v>
      </c>
    </row>
    <row r="169" spans="1:9">
      <c r="A169" s="70">
        <v>16</v>
      </c>
      <c r="B169" s="58" t="s">
        <v>361</v>
      </c>
      <c r="C169" s="58" t="s">
        <v>362</v>
      </c>
      <c r="D169" s="58" t="s">
        <v>363</v>
      </c>
      <c r="E169" s="95"/>
      <c r="F169" s="59">
        <f>VLOOKUP(B169,Tabel1[[Productcode]:[Verwacht aantal]],7,FALSE)</f>
        <v>65.333333333333343</v>
      </c>
      <c r="G169" s="60">
        <f t="shared" si="7"/>
        <v>0</v>
      </c>
      <c r="H169" s="61">
        <f t="shared" si="8"/>
        <v>0</v>
      </c>
      <c r="I169" s="71">
        <f t="shared" si="9"/>
        <v>0</v>
      </c>
    </row>
    <row r="170" spans="1:9">
      <c r="A170" s="72">
        <v>17</v>
      </c>
      <c r="B170" s="62" t="s">
        <v>364</v>
      </c>
      <c r="C170" s="62" t="s">
        <v>362</v>
      </c>
      <c r="D170" s="62" t="s">
        <v>365</v>
      </c>
      <c r="E170" s="95"/>
      <c r="F170" s="59">
        <f>VLOOKUP(B170,Tabel1[[Productcode]:[Verwacht aantal]],7,FALSE)</f>
        <v>75.733333333333334</v>
      </c>
      <c r="G170" s="60">
        <f t="shared" si="7"/>
        <v>0</v>
      </c>
      <c r="H170" s="61">
        <f t="shared" si="8"/>
        <v>0</v>
      </c>
      <c r="I170" s="71">
        <f t="shared" si="9"/>
        <v>0</v>
      </c>
    </row>
    <row r="171" spans="1:9">
      <c r="A171" s="70">
        <v>18</v>
      </c>
      <c r="B171" s="58" t="s">
        <v>366</v>
      </c>
      <c r="C171" s="58" t="s">
        <v>274</v>
      </c>
      <c r="D171" s="58" t="s">
        <v>367</v>
      </c>
      <c r="E171" s="95"/>
      <c r="F171" s="59">
        <f>VLOOKUP(B171,Tabel1[[Productcode]:[Verwacht aantal]],7,FALSE)</f>
        <v>213.60000000000002</v>
      </c>
      <c r="G171" s="60">
        <f t="shared" si="7"/>
        <v>0</v>
      </c>
      <c r="H171" s="61">
        <f t="shared" si="8"/>
        <v>0</v>
      </c>
      <c r="I171" s="71">
        <f t="shared" si="9"/>
        <v>0</v>
      </c>
    </row>
    <row r="172" spans="1:9">
      <c r="A172" s="72">
        <v>19</v>
      </c>
      <c r="B172" s="62" t="s">
        <v>368</v>
      </c>
      <c r="C172" s="62" t="s">
        <v>55</v>
      </c>
      <c r="D172" s="62" t="s">
        <v>369</v>
      </c>
      <c r="E172" s="95"/>
      <c r="F172" s="59">
        <f>VLOOKUP(B172,Tabel1[[Productcode]:[Verwacht aantal]],7,FALSE)</f>
        <v>122.4</v>
      </c>
      <c r="G172" s="60">
        <f t="shared" si="7"/>
        <v>0</v>
      </c>
      <c r="H172" s="61">
        <f t="shared" si="8"/>
        <v>0</v>
      </c>
      <c r="I172" s="71">
        <f t="shared" si="9"/>
        <v>0</v>
      </c>
    </row>
    <row r="173" spans="1:9">
      <c r="A173" s="70">
        <v>19</v>
      </c>
      <c r="B173" s="58" t="s">
        <v>370</v>
      </c>
      <c r="C173" s="58" t="s">
        <v>55</v>
      </c>
      <c r="D173" s="58" t="s">
        <v>371</v>
      </c>
      <c r="E173" s="95"/>
      <c r="F173" s="59">
        <f>VLOOKUP(B173,Tabel1[[Productcode]:[Verwacht aantal]],7,FALSE)</f>
        <v>144.80000000000001</v>
      </c>
      <c r="G173" s="60">
        <f t="shared" si="7"/>
        <v>0</v>
      </c>
      <c r="H173" s="61">
        <f t="shared" si="8"/>
        <v>0</v>
      </c>
      <c r="I173" s="71">
        <f t="shared" si="9"/>
        <v>0</v>
      </c>
    </row>
    <row r="174" spans="1:9">
      <c r="A174" s="72">
        <v>19</v>
      </c>
      <c r="B174" s="62" t="s">
        <v>372</v>
      </c>
      <c r="C174" s="62" t="s">
        <v>55</v>
      </c>
      <c r="D174" s="62" t="s">
        <v>373</v>
      </c>
      <c r="E174" s="95"/>
      <c r="F174" s="59">
        <f>VLOOKUP(B174,Tabel1[[Productcode]:[Verwacht aantal]],7,FALSE)</f>
        <v>187.20000000000002</v>
      </c>
      <c r="G174" s="60">
        <f t="shared" si="7"/>
        <v>0</v>
      </c>
      <c r="H174" s="61">
        <f t="shared" si="8"/>
        <v>0</v>
      </c>
      <c r="I174" s="71">
        <f t="shared" si="9"/>
        <v>0</v>
      </c>
    </row>
    <row r="175" spans="1:9">
      <c r="A175" s="70">
        <v>19</v>
      </c>
      <c r="B175" s="58" t="s">
        <v>374</v>
      </c>
      <c r="C175" s="58" t="s">
        <v>55</v>
      </c>
      <c r="D175" s="58" t="s">
        <v>375</v>
      </c>
      <c r="E175" s="95"/>
      <c r="F175" s="59">
        <f>VLOOKUP(B175,Tabel1[[Productcode]:[Verwacht aantal]],7,FALSE)</f>
        <v>207.20000000000002</v>
      </c>
      <c r="G175" s="60">
        <f t="shared" si="7"/>
        <v>0</v>
      </c>
      <c r="H175" s="61">
        <f t="shared" si="8"/>
        <v>0</v>
      </c>
      <c r="I175" s="71">
        <f t="shared" si="9"/>
        <v>0</v>
      </c>
    </row>
    <row r="176" spans="1:9">
      <c r="A176" s="72">
        <v>19</v>
      </c>
      <c r="B176" s="62" t="s">
        <v>376</v>
      </c>
      <c r="C176" s="62" t="s">
        <v>55</v>
      </c>
      <c r="D176" s="62" t="s">
        <v>377</v>
      </c>
      <c r="E176" s="95"/>
      <c r="F176" s="59">
        <f>VLOOKUP(B176,Tabel1[[Productcode]:[Verwacht aantal]],7,FALSE)</f>
        <v>174.4</v>
      </c>
      <c r="G176" s="60">
        <f t="shared" si="7"/>
        <v>0</v>
      </c>
      <c r="H176" s="61">
        <f t="shared" si="8"/>
        <v>0</v>
      </c>
      <c r="I176" s="71">
        <f t="shared" si="9"/>
        <v>0</v>
      </c>
    </row>
    <row r="177" spans="1:9">
      <c r="A177" s="70">
        <v>19</v>
      </c>
      <c r="B177" s="58" t="s">
        <v>378</v>
      </c>
      <c r="C177" s="58" t="s">
        <v>55</v>
      </c>
      <c r="D177" s="58" t="s">
        <v>379</v>
      </c>
      <c r="E177" s="95"/>
      <c r="F177" s="59">
        <f>VLOOKUP(B177,Tabel1[[Productcode]:[Verwacht aantal]],7,FALSE)</f>
        <v>186.4</v>
      </c>
      <c r="G177" s="60">
        <f t="shared" si="7"/>
        <v>0</v>
      </c>
      <c r="H177" s="61">
        <f t="shared" si="8"/>
        <v>0</v>
      </c>
      <c r="I177" s="71">
        <f t="shared" si="9"/>
        <v>0</v>
      </c>
    </row>
    <row r="178" spans="1:9">
      <c r="A178" s="72">
        <v>19</v>
      </c>
      <c r="B178" s="62" t="s">
        <v>380</v>
      </c>
      <c r="C178" s="62" t="s">
        <v>55</v>
      </c>
      <c r="D178" s="62" t="s">
        <v>381</v>
      </c>
      <c r="E178" s="95"/>
      <c r="F178" s="59">
        <f>VLOOKUP(B178,Tabel1[[Productcode]:[Verwacht aantal]],7,FALSE)</f>
        <v>147.20000000000002</v>
      </c>
      <c r="G178" s="60">
        <f t="shared" si="7"/>
        <v>0</v>
      </c>
      <c r="H178" s="61">
        <f t="shared" si="8"/>
        <v>0</v>
      </c>
      <c r="I178" s="71">
        <f t="shared" si="9"/>
        <v>0</v>
      </c>
    </row>
    <row r="179" spans="1:9">
      <c r="A179" s="70">
        <v>19</v>
      </c>
      <c r="B179" s="58" t="s">
        <v>382</v>
      </c>
      <c r="C179" s="58" t="s">
        <v>55</v>
      </c>
      <c r="D179" s="58" t="s">
        <v>383</v>
      </c>
      <c r="E179" s="95"/>
      <c r="F179" s="59">
        <f>VLOOKUP(B179,Tabel1[[Productcode]:[Verwacht aantal]],7,FALSE)</f>
        <v>192.8</v>
      </c>
      <c r="G179" s="60">
        <f t="shared" si="7"/>
        <v>0</v>
      </c>
      <c r="H179" s="61">
        <f t="shared" si="8"/>
        <v>0</v>
      </c>
      <c r="I179" s="71">
        <f t="shared" si="9"/>
        <v>0</v>
      </c>
    </row>
    <row r="180" spans="1:9">
      <c r="A180" s="72">
        <v>19</v>
      </c>
      <c r="B180" s="62" t="s">
        <v>384</v>
      </c>
      <c r="C180" s="62" t="s">
        <v>55</v>
      </c>
      <c r="D180" s="62" t="s">
        <v>385</v>
      </c>
      <c r="E180" s="95"/>
      <c r="F180" s="59">
        <f>VLOOKUP(B180,Tabel1[[Productcode]:[Verwacht aantal]],7,FALSE)</f>
        <v>141.6</v>
      </c>
      <c r="G180" s="60">
        <f t="shared" si="7"/>
        <v>0</v>
      </c>
      <c r="H180" s="61">
        <f t="shared" si="8"/>
        <v>0</v>
      </c>
      <c r="I180" s="71">
        <f t="shared" si="9"/>
        <v>0</v>
      </c>
    </row>
    <row r="181" spans="1:9">
      <c r="A181" s="70">
        <v>19</v>
      </c>
      <c r="B181" s="58" t="s">
        <v>386</v>
      </c>
      <c r="C181" s="58" t="s">
        <v>55</v>
      </c>
      <c r="D181" s="58" t="s">
        <v>387</v>
      </c>
      <c r="E181" s="95"/>
      <c r="F181" s="59">
        <f>VLOOKUP(B181,Tabel1[[Productcode]:[Verwacht aantal]],7,FALSE)</f>
        <v>158.4</v>
      </c>
      <c r="G181" s="60">
        <f t="shared" si="7"/>
        <v>0</v>
      </c>
      <c r="H181" s="61">
        <f t="shared" si="8"/>
        <v>0</v>
      </c>
      <c r="I181" s="71">
        <f t="shared" si="9"/>
        <v>0</v>
      </c>
    </row>
    <row r="182" spans="1:9">
      <c r="A182" s="72">
        <v>19</v>
      </c>
      <c r="B182" s="62" t="s">
        <v>388</v>
      </c>
      <c r="C182" s="62" t="s">
        <v>55</v>
      </c>
      <c r="D182" s="62" t="s">
        <v>389</v>
      </c>
      <c r="E182" s="95"/>
      <c r="F182" s="59">
        <f>VLOOKUP(B182,Tabel1[[Productcode]:[Verwacht aantal]],7,FALSE)</f>
        <v>160.80000000000001</v>
      </c>
      <c r="G182" s="60">
        <f t="shared" si="7"/>
        <v>0</v>
      </c>
      <c r="H182" s="61">
        <f t="shared" si="8"/>
        <v>0</v>
      </c>
      <c r="I182" s="71">
        <f t="shared" si="9"/>
        <v>0</v>
      </c>
    </row>
    <row r="183" spans="1:9">
      <c r="A183" s="70">
        <v>19</v>
      </c>
      <c r="B183" s="58" t="s">
        <v>390</v>
      </c>
      <c r="C183" s="58" t="s">
        <v>55</v>
      </c>
      <c r="D183" s="58" t="s">
        <v>391</v>
      </c>
      <c r="E183" s="95"/>
      <c r="F183" s="59">
        <f>VLOOKUP(B183,Tabel1[[Productcode]:[Verwacht aantal]],7,FALSE)</f>
        <v>144</v>
      </c>
      <c r="G183" s="60">
        <f t="shared" si="7"/>
        <v>0</v>
      </c>
      <c r="H183" s="61">
        <f t="shared" si="8"/>
        <v>0</v>
      </c>
      <c r="I183" s="71">
        <f t="shared" si="9"/>
        <v>0</v>
      </c>
    </row>
    <row r="184" spans="1:9">
      <c r="A184" s="72">
        <v>19</v>
      </c>
      <c r="B184" s="62" t="s">
        <v>392</v>
      </c>
      <c r="C184" s="62" t="s">
        <v>55</v>
      </c>
      <c r="D184" s="62" t="s">
        <v>393</v>
      </c>
      <c r="E184" s="95"/>
      <c r="F184" s="59">
        <f>VLOOKUP(B184,Tabel1[[Productcode]:[Verwacht aantal]],7,FALSE)</f>
        <v>200</v>
      </c>
      <c r="G184" s="60">
        <f t="shared" si="7"/>
        <v>0</v>
      </c>
      <c r="H184" s="61">
        <f t="shared" si="8"/>
        <v>0</v>
      </c>
      <c r="I184" s="71">
        <f t="shared" si="9"/>
        <v>0</v>
      </c>
    </row>
    <row r="185" spans="1:9">
      <c r="A185" s="70">
        <v>19</v>
      </c>
      <c r="B185" s="58" t="s">
        <v>394</v>
      </c>
      <c r="C185" s="58" t="s">
        <v>55</v>
      </c>
      <c r="D185" s="58" t="s">
        <v>395</v>
      </c>
      <c r="E185" s="95"/>
      <c r="F185" s="59">
        <f>VLOOKUP(B185,Tabel1[[Productcode]:[Verwacht aantal]],7,FALSE)</f>
        <v>121.60000000000001</v>
      </c>
      <c r="G185" s="60">
        <f t="shared" si="7"/>
        <v>0</v>
      </c>
      <c r="H185" s="61">
        <f t="shared" si="8"/>
        <v>0</v>
      </c>
      <c r="I185" s="71">
        <f t="shared" si="9"/>
        <v>0</v>
      </c>
    </row>
    <row r="186" spans="1:9">
      <c r="A186" s="72">
        <v>19</v>
      </c>
      <c r="B186" s="62" t="s">
        <v>396</v>
      </c>
      <c r="C186" s="62" t="s">
        <v>55</v>
      </c>
      <c r="D186" s="62" t="s">
        <v>397</v>
      </c>
      <c r="E186" s="95"/>
      <c r="F186" s="59">
        <f>VLOOKUP(B186,Tabel1[[Productcode]:[Verwacht aantal]],7,FALSE)</f>
        <v>158.4</v>
      </c>
      <c r="G186" s="60">
        <f t="shared" si="7"/>
        <v>0</v>
      </c>
      <c r="H186" s="61">
        <f t="shared" si="8"/>
        <v>0</v>
      </c>
      <c r="I186" s="71">
        <f t="shared" si="9"/>
        <v>0</v>
      </c>
    </row>
    <row r="187" spans="1:9">
      <c r="A187" s="70">
        <v>19</v>
      </c>
      <c r="B187" s="58" t="s">
        <v>398</v>
      </c>
      <c r="C187" s="58" t="s">
        <v>55</v>
      </c>
      <c r="D187" s="58" t="s">
        <v>399</v>
      </c>
      <c r="E187" s="95"/>
      <c r="F187" s="59">
        <f>VLOOKUP(B187,Tabel1[[Productcode]:[Verwacht aantal]],7,FALSE)</f>
        <v>158.4</v>
      </c>
      <c r="G187" s="60">
        <f t="shared" si="7"/>
        <v>0</v>
      </c>
      <c r="H187" s="61">
        <f t="shared" si="8"/>
        <v>0</v>
      </c>
      <c r="I187" s="71">
        <f t="shared" si="9"/>
        <v>0</v>
      </c>
    </row>
    <row r="188" spans="1:9">
      <c r="A188" s="72">
        <v>19</v>
      </c>
      <c r="B188" s="62" t="s">
        <v>400</v>
      </c>
      <c r="C188" s="62" t="s">
        <v>55</v>
      </c>
      <c r="D188" s="62" t="s">
        <v>401</v>
      </c>
      <c r="E188" s="95"/>
      <c r="F188" s="59">
        <f>VLOOKUP(B188,Tabel1[[Productcode]:[Verwacht aantal]],7,FALSE)</f>
        <v>134.4</v>
      </c>
      <c r="G188" s="60">
        <f t="shared" si="7"/>
        <v>0</v>
      </c>
      <c r="H188" s="61">
        <f t="shared" si="8"/>
        <v>0</v>
      </c>
      <c r="I188" s="71">
        <f t="shared" si="9"/>
        <v>0</v>
      </c>
    </row>
    <row r="189" spans="1:9">
      <c r="A189" s="70">
        <v>19</v>
      </c>
      <c r="B189" s="58" t="s">
        <v>402</v>
      </c>
      <c r="C189" s="58" t="s">
        <v>55</v>
      </c>
      <c r="D189" s="58" t="s">
        <v>403</v>
      </c>
      <c r="E189" s="95"/>
      <c r="F189" s="59">
        <f>VLOOKUP(B189,Tabel1[[Productcode]:[Verwacht aantal]],7,FALSE)</f>
        <v>162.4</v>
      </c>
      <c r="G189" s="60">
        <f t="shared" si="7"/>
        <v>0</v>
      </c>
      <c r="H189" s="61">
        <f t="shared" si="8"/>
        <v>0</v>
      </c>
      <c r="I189" s="71">
        <f t="shared" si="9"/>
        <v>0</v>
      </c>
    </row>
    <row r="190" spans="1:9">
      <c r="A190" s="72">
        <v>19</v>
      </c>
      <c r="B190" s="62" t="s">
        <v>404</v>
      </c>
      <c r="C190" s="62" t="s">
        <v>55</v>
      </c>
      <c r="D190" s="62" t="s">
        <v>405</v>
      </c>
      <c r="E190" s="95"/>
      <c r="F190" s="59">
        <f>VLOOKUP(B190,Tabel1[[Productcode]:[Verwacht aantal]],7,FALSE)</f>
        <v>180.8</v>
      </c>
      <c r="G190" s="60">
        <f t="shared" si="7"/>
        <v>0</v>
      </c>
      <c r="H190" s="61">
        <f t="shared" si="8"/>
        <v>0</v>
      </c>
      <c r="I190" s="71">
        <f t="shared" si="9"/>
        <v>0</v>
      </c>
    </row>
    <row r="191" spans="1:9">
      <c r="A191" s="70">
        <v>20</v>
      </c>
      <c r="B191" s="58" t="s">
        <v>406</v>
      </c>
      <c r="C191" s="58" t="s">
        <v>55</v>
      </c>
      <c r="D191" s="58" t="s">
        <v>407</v>
      </c>
      <c r="E191" s="95"/>
      <c r="F191" s="59">
        <f>VLOOKUP(B191,Tabel1[[Productcode]:[Verwacht aantal]],7,FALSE)</f>
        <v>329.06666666666666</v>
      </c>
      <c r="G191" s="60">
        <f t="shared" si="7"/>
        <v>0</v>
      </c>
      <c r="H191" s="61">
        <f t="shared" si="8"/>
        <v>0</v>
      </c>
      <c r="I191" s="71">
        <f t="shared" si="9"/>
        <v>0</v>
      </c>
    </row>
    <row r="192" spans="1:9">
      <c r="A192" s="72">
        <v>21</v>
      </c>
      <c r="B192" s="62" t="s">
        <v>408</v>
      </c>
      <c r="C192" s="62" t="s">
        <v>55</v>
      </c>
      <c r="D192" s="62" t="s">
        <v>409</v>
      </c>
      <c r="E192" s="95"/>
      <c r="F192" s="59">
        <f>VLOOKUP(B192,Tabel1[[Productcode]:[Verwacht aantal]],7,FALSE)</f>
        <v>178.93333333333334</v>
      </c>
      <c r="G192" s="60">
        <f t="shared" si="7"/>
        <v>0</v>
      </c>
      <c r="H192" s="61">
        <f t="shared" si="8"/>
        <v>0</v>
      </c>
      <c r="I192" s="71">
        <f t="shared" si="9"/>
        <v>0</v>
      </c>
    </row>
    <row r="193" spans="1:9">
      <c r="A193" s="70">
        <v>22</v>
      </c>
      <c r="B193" s="58" t="s">
        <v>410</v>
      </c>
      <c r="C193" s="58" t="s">
        <v>411</v>
      </c>
      <c r="D193" s="58" t="s">
        <v>412</v>
      </c>
      <c r="E193" s="95"/>
      <c r="F193" s="59">
        <f>VLOOKUP(B193,Tabel1[[Productcode]:[Verwacht aantal]],7,FALSE)</f>
        <v>133.6</v>
      </c>
      <c r="G193" s="60">
        <f t="shared" si="7"/>
        <v>0</v>
      </c>
      <c r="H193" s="61">
        <f t="shared" si="8"/>
        <v>0</v>
      </c>
      <c r="I193" s="71">
        <f t="shared" si="9"/>
        <v>0</v>
      </c>
    </row>
    <row r="194" spans="1:9">
      <c r="A194" s="72">
        <v>23</v>
      </c>
      <c r="B194" s="62" t="s">
        <v>413</v>
      </c>
      <c r="C194" s="62" t="s">
        <v>411</v>
      </c>
      <c r="D194" s="62" t="s">
        <v>414</v>
      </c>
      <c r="E194" s="95"/>
      <c r="F194" s="59">
        <f>VLOOKUP(B194,Tabel1[[Productcode]:[Verwacht aantal]],7,FALSE)</f>
        <v>76.800000000000011</v>
      </c>
      <c r="G194" s="60">
        <f t="shared" si="7"/>
        <v>0</v>
      </c>
      <c r="H194" s="61">
        <f t="shared" si="8"/>
        <v>0</v>
      </c>
      <c r="I194" s="71">
        <f t="shared" si="9"/>
        <v>0</v>
      </c>
    </row>
    <row r="195" spans="1:9">
      <c r="A195" s="70">
        <v>24</v>
      </c>
      <c r="B195" s="58" t="s">
        <v>415</v>
      </c>
      <c r="C195" s="58" t="s">
        <v>416</v>
      </c>
      <c r="D195" s="58" t="s">
        <v>417</v>
      </c>
      <c r="E195" s="95"/>
      <c r="F195" s="59">
        <f>VLOOKUP(B195,Tabel1[[Productcode]:[Verwacht aantal]],7,FALSE)</f>
        <v>1.6</v>
      </c>
      <c r="G195" s="60">
        <f t="shared" si="7"/>
        <v>0</v>
      </c>
      <c r="H195" s="61">
        <f t="shared" si="8"/>
        <v>0</v>
      </c>
      <c r="I195" s="71">
        <f t="shared" si="9"/>
        <v>0</v>
      </c>
    </row>
    <row r="196" spans="1:9">
      <c r="A196" s="72">
        <v>24</v>
      </c>
      <c r="B196" s="62" t="s">
        <v>418</v>
      </c>
      <c r="C196" s="62" t="s">
        <v>416</v>
      </c>
      <c r="D196" s="62" t="s">
        <v>419</v>
      </c>
      <c r="E196" s="95"/>
      <c r="F196" s="59">
        <f>VLOOKUP(B196,Tabel1[[Productcode]:[Verwacht aantal]],7,FALSE)</f>
        <v>1.6</v>
      </c>
      <c r="G196" s="60">
        <f t="shared" si="7"/>
        <v>0</v>
      </c>
      <c r="H196" s="61">
        <f t="shared" si="8"/>
        <v>0</v>
      </c>
      <c r="I196" s="71">
        <f t="shared" si="9"/>
        <v>0</v>
      </c>
    </row>
    <row r="197" spans="1:9">
      <c r="A197" s="70">
        <v>24</v>
      </c>
      <c r="B197" s="58" t="s">
        <v>420</v>
      </c>
      <c r="C197" s="58" t="s">
        <v>416</v>
      </c>
      <c r="D197" s="58" t="s">
        <v>421</v>
      </c>
      <c r="E197" s="95"/>
      <c r="F197" s="59">
        <f>VLOOKUP(B197,Tabel1[[Productcode]:[Verwacht aantal]],7,FALSE)</f>
        <v>0.8</v>
      </c>
      <c r="G197" s="60">
        <f t="shared" si="7"/>
        <v>0</v>
      </c>
      <c r="H197" s="61">
        <f t="shared" si="8"/>
        <v>0</v>
      </c>
      <c r="I197" s="71">
        <f t="shared" si="9"/>
        <v>0</v>
      </c>
    </row>
    <row r="198" spans="1:9">
      <c r="A198" s="72">
        <v>24</v>
      </c>
      <c r="B198" s="62" t="s">
        <v>422</v>
      </c>
      <c r="C198" s="62" t="s">
        <v>416</v>
      </c>
      <c r="D198" s="62" t="s">
        <v>423</v>
      </c>
      <c r="E198" s="95"/>
      <c r="F198" s="59">
        <f>VLOOKUP(B198,Tabel1[[Productcode]:[Verwacht aantal]],7,FALSE)</f>
        <v>0.8</v>
      </c>
      <c r="G198" s="60">
        <f t="shared" si="7"/>
        <v>0</v>
      </c>
      <c r="H198" s="61">
        <f t="shared" si="8"/>
        <v>0</v>
      </c>
      <c r="I198" s="71">
        <f t="shared" si="9"/>
        <v>0</v>
      </c>
    </row>
    <row r="199" spans="1:9">
      <c r="A199" s="70">
        <v>24</v>
      </c>
      <c r="B199" s="58" t="s">
        <v>424</v>
      </c>
      <c r="C199" s="58" t="s">
        <v>416</v>
      </c>
      <c r="D199" s="58" t="s">
        <v>425</v>
      </c>
      <c r="E199" s="95"/>
      <c r="F199" s="59">
        <f>VLOOKUP(B199,Tabel1[[Productcode]:[Verwacht aantal]],7,FALSE)</f>
        <v>0.8</v>
      </c>
      <c r="G199" s="60">
        <f t="shared" si="7"/>
        <v>0</v>
      </c>
      <c r="H199" s="61">
        <f t="shared" si="8"/>
        <v>0</v>
      </c>
      <c r="I199" s="71">
        <f t="shared" si="9"/>
        <v>0</v>
      </c>
    </row>
    <row r="200" spans="1:9">
      <c r="A200" s="72">
        <v>24</v>
      </c>
      <c r="B200" s="62" t="s">
        <v>426</v>
      </c>
      <c r="C200" s="62" t="s">
        <v>416</v>
      </c>
      <c r="D200" s="62" t="s">
        <v>427</v>
      </c>
      <c r="E200" s="95"/>
      <c r="F200" s="59">
        <f>VLOOKUP(B200,Tabel1[[Productcode]:[Verwacht aantal]],7,FALSE)</f>
        <v>0.8</v>
      </c>
      <c r="G200" s="60">
        <f t="shared" si="7"/>
        <v>0</v>
      </c>
      <c r="H200" s="61">
        <f t="shared" si="8"/>
        <v>0</v>
      </c>
      <c r="I200" s="71">
        <f t="shared" si="9"/>
        <v>0</v>
      </c>
    </row>
    <row r="201" spans="1:9">
      <c r="A201" s="70">
        <v>24</v>
      </c>
      <c r="B201" s="58" t="s">
        <v>428</v>
      </c>
      <c r="C201" s="58" t="s">
        <v>416</v>
      </c>
      <c r="D201" s="58" t="s">
        <v>429</v>
      </c>
      <c r="E201" s="95"/>
      <c r="F201" s="59">
        <f>VLOOKUP(B201,Tabel1[[Productcode]:[Verwacht aantal]],7,FALSE)</f>
        <v>0.8</v>
      </c>
      <c r="G201" s="60">
        <f t="shared" si="7"/>
        <v>0</v>
      </c>
      <c r="H201" s="61">
        <f t="shared" si="8"/>
        <v>0</v>
      </c>
      <c r="I201" s="71">
        <f t="shared" si="9"/>
        <v>0</v>
      </c>
    </row>
    <row r="202" spans="1:9">
      <c r="A202" s="72">
        <v>24</v>
      </c>
      <c r="B202" s="62" t="s">
        <v>430</v>
      </c>
      <c r="C202" s="62" t="s">
        <v>416</v>
      </c>
      <c r="D202" s="62" t="s">
        <v>431</v>
      </c>
      <c r="E202" s="95"/>
      <c r="F202" s="59">
        <f>VLOOKUP(B202,Tabel1[[Productcode]:[Verwacht aantal]],7,FALSE)</f>
        <v>0.8</v>
      </c>
      <c r="G202" s="60">
        <f t="shared" si="7"/>
        <v>0</v>
      </c>
      <c r="H202" s="61">
        <f t="shared" si="8"/>
        <v>0</v>
      </c>
      <c r="I202" s="71">
        <f t="shared" si="9"/>
        <v>0</v>
      </c>
    </row>
    <row r="203" spans="1:9">
      <c r="A203" s="70">
        <v>24</v>
      </c>
      <c r="B203" s="58" t="s">
        <v>432</v>
      </c>
      <c r="C203" s="58" t="s">
        <v>416</v>
      </c>
      <c r="D203" s="58" t="s">
        <v>433</v>
      </c>
      <c r="E203" s="95"/>
      <c r="F203" s="59">
        <f>VLOOKUP(B203,Tabel1[[Productcode]:[Verwacht aantal]],7,FALSE)</f>
        <v>0.8</v>
      </c>
      <c r="G203" s="60">
        <f t="shared" si="7"/>
        <v>0</v>
      </c>
      <c r="H203" s="61">
        <f t="shared" si="8"/>
        <v>0</v>
      </c>
      <c r="I203" s="71">
        <f t="shared" si="9"/>
        <v>0</v>
      </c>
    </row>
    <row r="204" spans="1:9">
      <c r="A204" s="72">
        <v>24</v>
      </c>
      <c r="B204" s="62" t="s">
        <v>434</v>
      </c>
      <c r="C204" s="62" t="s">
        <v>416</v>
      </c>
      <c r="D204" s="62" t="s">
        <v>435</v>
      </c>
      <c r="E204" s="95"/>
      <c r="F204" s="59">
        <f>VLOOKUP(B204,Tabel1[[Productcode]:[Verwacht aantal]],7,FALSE)</f>
        <v>0.8</v>
      </c>
      <c r="G204" s="60">
        <f t="shared" si="7"/>
        <v>0</v>
      </c>
      <c r="H204" s="61">
        <f t="shared" si="8"/>
        <v>0</v>
      </c>
      <c r="I204" s="71">
        <f t="shared" si="9"/>
        <v>0</v>
      </c>
    </row>
    <row r="205" spans="1:9">
      <c r="A205" s="70">
        <v>24</v>
      </c>
      <c r="B205" s="58" t="s">
        <v>436</v>
      </c>
      <c r="C205" s="58" t="s">
        <v>416</v>
      </c>
      <c r="D205" s="58" t="s">
        <v>437</v>
      </c>
      <c r="E205" s="95"/>
      <c r="F205" s="59">
        <f>VLOOKUP(B205,Tabel1[[Productcode]:[Verwacht aantal]],7,FALSE)</f>
        <v>0.8</v>
      </c>
      <c r="G205" s="60">
        <f t="shared" si="7"/>
        <v>0</v>
      </c>
      <c r="H205" s="61">
        <f t="shared" si="8"/>
        <v>0</v>
      </c>
      <c r="I205" s="71">
        <f t="shared" si="9"/>
        <v>0</v>
      </c>
    </row>
    <row r="206" spans="1:9">
      <c r="A206" s="72">
        <v>24</v>
      </c>
      <c r="B206" s="62" t="s">
        <v>438</v>
      </c>
      <c r="C206" s="62" t="s">
        <v>416</v>
      </c>
      <c r="D206" s="62" t="s">
        <v>439</v>
      </c>
      <c r="E206" s="95"/>
      <c r="F206" s="59">
        <f>VLOOKUP(B206,Tabel1[[Productcode]:[Verwacht aantal]],7,FALSE)</f>
        <v>0.8</v>
      </c>
      <c r="G206" s="60">
        <f t="shared" si="7"/>
        <v>0</v>
      </c>
      <c r="H206" s="61">
        <f t="shared" si="8"/>
        <v>0</v>
      </c>
      <c r="I206" s="71">
        <f t="shared" si="9"/>
        <v>0</v>
      </c>
    </row>
    <row r="207" spans="1:9">
      <c r="A207" s="70">
        <v>24</v>
      </c>
      <c r="B207" s="58" t="s">
        <v>440</v>
      </c>
      <c r="C207" s="58" t="s">
        <v>416</v>
      </c>
      <c r="D207" s="58" t="s">
        <v>441</v>
      </c>
      <c r="E207" s="95"/>
      <c r="F207" s="59">
        <f>VLOOKUP(B207,Tabel1[[Productcode]:[Verwacht aantal]],7,FALSE)</f>
        <v>0.8</v>
      </c>
      <c r="G207" s="60">
        <f t="shared" si="7"/>
        <v>0</v>
      </c>
      <c r="H207" s="61">
        <f t="shared" si="8"/>
        <v>0</v>
      </c>
      <c r="I207" s="71">
        <f t="shared" si="9"/>
        <v>0</v>
      </c>
    </row>
    <row r="208" spans="1:9">
      <c r="A208" s="72">
        <v>24</v>
      </c>
      <c r="B208" s="62" t="s">
        <v>442</v>
      </c>
      <c r="C208" s="62" t="s">
        <v>416</v>
      </c>
      <c r="D208" s="62" t="s">
        <v>443</v>
      </c>
      <c r="E208" s="95"/>
      <c r="F208" s="59">
        <f>VLOOKUP(B208,Tabel1[[Productcode]:[Verwacht aantal]],7,FALSE)</f>
        <v>0.8</v>
      </c>
      <c r="G208" s="60">
        <f t="shared" si="7"/>
        <v>0</v>
      </c>
      <c r="H208" s="61">
        <f t="shared" si="8"/>
        <v>0</v>
      </c>
      <c r="I208" s="71">
        <f t="shared" si="9"/>
        <v>0</v>
      </c>
    </row>
    <row r="209" spans="1:9">
      <c r="A209" s="70">
        <v>24</v>
      </c>
      <c r="B209" s="58" t="s">
        <v>444</v>
      </c>
      <c r="C209" s="58" t="s">
        <v>416</v>
      </c>
      <c r="D209" s="58" t="s">
        <v>445</v>
      </c>
      <c r="E209" s="95"/>
      <c r="F209" s="59">
        <f>VLOOKUP(B209,Tabel1[[Productcode]:[Verwacht aantal]],7,FALSE)</f>
        <v>1.6</v>
      </c>
      <c r="G209" s="60">
        <f t="shared" si="7"/>
        <v>0</v>
      </c>
      <c r="H209" s="61">
        <f t="shared" si="8"/>
        <v>0</v>
      </c>
      <c r="I209" s="71">
        <f t="shared" si="9"/>
        <v>0</v>
      </c>
    </row>
    <row r="210" spans="1:9">
      <c r="A210" s="72">
        <v>24</v>
      </c>
      <c r="B210" s="62" t="s">
        <v>446</v>
      </c>
      <c r="C210" s="62" t="s">
        <v>416</v>
      </c>
      <c r="D210" s="62" t="s">
        <v>447</v>
      </c>
      <c r="E210" s="95"/>
      <c r="F210" s="59">
        <f>VLOOKUP(B210,Tabel1[[Productcode]:[Verwacht aantal]],7,FALSE)</f>
        <v>0.8</v>
      </c>
      <c r="G210" s="60">
        <f t="shared" ref="G210:G219" si="10">E210*F210</f>
        <v>0</v>
      </c>
      <c r="H210" s="61">
        <f t="shared" ref="H210:H219" si="11">G210+(G210*C$13)</f>
        <v>0</v>
      </c>
      <c r="I210" s="71">
        <f t="shared" ref="I210:I219" si="12">H210+(C$14*H210)</f>
        <v>0</v>
      </c>
    </row>
    <row r="211" spans="1:9">
      <c r="A211" s="70">
        <v>24</v>
      </c>
      <c r="B211" s="58" t="s">
        <v>448</v>
      </c>
      <c r="C211" s="58" t="s">
        <v>416</v>
      </c>
      <c r="D211" s="58" t="s">
        <v>449</v>
      </c>
      <c r="E211" s="95"/>
      <c r="F211" s="59">
        <f>VLOOKUP(B211,Tabel1[[Productcode]:[Verwacht aantal]],7,FALSE)</f>
        <v>0.8</v>
      </c>
      <c r="G211" s="60">
        <f t="shared" si="10"/>
        <v>0</v>
      </c>
      <c r="H211" s="61">
        <f t="shared" si="11"/>
        <v>0</v>
      </c>
      <c r="I211" s="71">
        <f t="shared" si="12"/>
        <v>0</v>
      </c>
    </row>
    <row r="212" spans="1:9">
      <c r="A212" s="72">
        <v>25</v>
      </c>
      <c r="B212" s="62" t="s">
        <v>450</v>
      </c>
      <c r="C212" s="62" t="s">
        <v>451</v>
      </c>
      <c r="D212" s="62" t="s">
        <v>452</v>
      </c>
      <c r="E212" s="95"/>
      <c r="F212" s="59">
        <f>VLOOKUP(B212,Tabel1[[Productcode]:[Verwacht aantal]],7,FALSE)</f>
        <v>167.4666666666667</v>
      </c>
      <c r="G212" s="60">
        <f t="shared" si="10"/>
        <v>0</v>
      </c>
      <c r="H212" s="61">
        <f t="shared" si="11"/>
        <v>0</v>
      </c>
      <c r="I212" s="71">
        <f t="shared" si="12"/>
        <v>0</v>
      </c>
    </row>
    <row r="213" spans="1:9">
      <c r="A213" s="70">
        <v>26</v>
      </c>
      <c r="B213" s="58" t="s">
        <v>453</v>
      </c>
      <c r="C213" s="58" t="s">
        <v>451</v>
      </c>
      <c r="D213" s="58" t="s">
        <v>454</v>
      </c>
      <c r="E213" s="95"/>
      <c r="F213" s="59">
        <f>VLOOKUP(B213,Tabel1[[Productcode]:[Verwacht aantal]],7,FALSE)</f>
        <v>31.200000000000003</v>
      </c>
      <c r="G213" s="60">
        <f t="shared" si="10"/>
        <v>0</v>
      </c>
      <c r="H213" s="61">
        <f t="shared" si="11"/>
        <v>0</v>
      </c>
      <c r="I213" s="71">
        <f t="shared" si="12"/>
        <v>0</v>
      </c>
    </row>
    <row r="214" spans="1:9">
      <c r="A214" s="72">
        <v>27</v>
      </c>
      <c r="B214" s="62" t="s">
        <v>455</v>
      </c>
      <c r="C214" s="62" t="s">
        <v>456</v>
      </c>
      <c r="D214" s="62" t="s">
        <v>457</v>
      </c>
      <c r="E214" s="95"/>
      <c r="F214" s="59">
        <f>VLOOKUP(B214,Tabel1[[Productcode]:[Verwacht aantal]],7,FALSE)</f>
        <v>507.20000000000005</v>
      </c>
      <c r="G214" s="60">
        <f t="shared" si="10"/>
        <v>0</v>
      </c>
      <c r="H214" s="61">
        <f t="shared" si="11"/>
        <v>0</v>
      </c>
      <c r="I214" s="71">
        <f t="shared" si="12"/>
        <v>0</v>
      </c>
    </row>
    <row r="215" spans="1:9">
      <c r="A215" s="70">
        <v>28</v>
      </c>
      <c r="B215" s="58" t="s">
        <v>458</v>
      </c>
      <c r="C215" s="58" t="s">
        <v>456</v>
      </c>
      <c r="D215" s="58" t="s">
        <v>459</v>
      </c>
      <c r="E215" s="95"/>
      <c r="F215" s="59">
        <f>VLOOKUP(B215,Tabel1[[Productcode]:[Verwacht aantal]],7,FALSE)</f>
        <v>159.73333333333335</v>
      </c>
      <c r="G215" s="60">
        <f t="shared" si="10"/>
        <v>0</v>
      </c>
      <c r="H215" s="61">
        <f t="shared" si="11"/>
        <v>0</v>
      </c>
      <c r="I215" s="71">
        <f t="shared" si="12"/>
        <v>0</v>
      </c>
    </row>
    <row r="216" spans="1:9">
      <c r="A216" s="72">
        <v>29</v>
      </c>
      <c r="B216" s="62" t="s">
        <v>460</v>
      </c>
      <c r="C216" s="62" t="s">
        <v>456</v>
      </c>
      <c r="D216" s="62" t="s">
        <v>461</v>
      </c>
      <c r="E216" s="95"/>
      <c r="F216" s="59">
        <f>VLOOKUP(B216,Tabel1[[Productcode]:[Verwacht aantal]],7,FALSE)</f>
        <v>59.2</v>
      </c>
      <c r="G216" s="60">
        <f t="shared" si="10"/>
        <v>0</v>
      </c>
      <c r="H216" s="61">
        <f t="shared" si="11"/>
        <v>0</v>
      </c>
      <c r="I216" s="71">
        <f t="shared" si="12"/>
        <v>0</v>
      </c>
    </row>
    <row r="217" spans="1:9">
      <c r="A217" s="70">
        <v>30</v>
      </c>
      <c r="B217" s="58" t="s">
        <v>462</v>
      </c>
      <c r="C217" s="58" t="s">
        <v>463</v>
      </c>
      <c r="D217" s="58" t="s">
        <v>464</v>
      </c>
      <c r="E217" s="95"/>
      <c r="F217" s="59">
        <f>VLOOKUP(B217,Tabel1[[Productcode]:[Verwacht aantal]],7,FALSE)</f>
        <v>123.2</v>
      </c>
      <c r="G217" s="60">
        <f t="shared" si="10"/>
        <v>0</v>
      </c>
      <c r="H217" s="61">
        <f t="shared" si="11"/>
        <v>0</v>
      </c>
      <c r="I217" s="71">
        <f t="shared" si="12"/>
        <v>0</v>
      </c>
    </row>
    <row r="218" spans="1:9">
      <c r="A218" s="72">
        <v>30</v>
      </c>
      <c r="B218" s="62" t="s">
        <v>465</v>
      </c>
      <c r="C218" s="62" t="s">
        <v>463</v>
      </c>
      <c r="D218" s="62" t="s">
        <v>466</v>
      </c>
      <c r="E218" s="95"/>
      <c r="F218" s="59">
        <f>VLOOKUP(B218,Tabel1[[Productcode]:[Verwacht aantal]],7,FALSE)</f>
        <v>0</v>
      </c>
      <c r="G218" s="60">
        <f t="shared" si="10"/>
        <v>0</v>
      </c>
      <c r="H218" s="61">
        <f t="shared" si="11"/>
        <v>0</v>
      </c>
      <c r="I218" s="71">
        <f t="shared" si="12"/>
        <v>0</v>
      </c>
    </row>
    <row r="219" spans="1:9">
      <c r="A219" s="70">
        <v>31</v>
      </c>
      <c r="B219" s="58" t="s">
        <v>467</v>
      </c>
      <c r="C219" s="58" t="s">
        <v>274</v>
      </c>
      <c r="D219" s="58" t="s">
        <v>468</v>
      </c>
      <c r="E219" s="95"/>
      <c r="F219" s="59">
        <f>VLOOKUP(B219,Tabel1[[Productcode]:[Verwacht aantal]],7,FALSE)</f>
        <v>84.4</v>
      </c>
      <c r="G219" s="60">
        <f t="shared" si="10"/>
        <v>0</v>
      </c>
      <c r="H219" s="61">
        <f t="shared" si="11"/>
        <v>0</v>
      </c>
      <c r="I219" s="71">
        <f t="shared" si="12"/>
        <v>0</v>
      </c>
    </row>
    <row r="220" spans="1:9">
      <c r="A220" s="72" t="s">
        <v>474</v>
      </c>
      <c r="B220" s="62" t="s">
        <v>475</v>
      </c>
      <c r="C220" s="62" t="s">
        <v>476</v>
      </c>
      <c r="D220" s="62" t="s">
        <v>477</v>
      </c>
      <c r="E220" s="96"/>
      <c r="F220" s="63"/>
      <c r="G220" s="64"/>
      <c r="H220" s="64"/>
      <c r="I220" s="73"/>
    </row>
    <row r="221" spans="1:9">
      <c r="A221" s="70" t="s">
        <v>474</v>
      </c>
      <c r="B221" s="58" t="s">
        <v>478</v>
      </c>
      <c r="C221" s="58" t="s">
        <v>476</v>
      </c>
      <c r="D221" s="58" t="s">
        <v>479</v>
      </c>
      <c r="E221" s="96"/>
      <c r="F221" s="63"/>
      <c r="G221" s="64"/>
      <c r="H221" s="64"/>
      <c r="I221" s="73"/>
    </row>
    <row r="222" spans="1:9">
      <c r="A222" s="72" t="s">
        <v>474</v>
      </c>
      <c r="B222" s="62" t="s">
        <v>480</v>
      </c>
      <c r="C222" s="62" t="s">
        <v>476</v>
      </c>
      <c r="D222" s="62" t="s">
        <v>481</v>
      </c>
      <c r="E222" s="96"/>
      <c r="F222" s="63"/>
      <c r="G222" s="64"/>
      <c r="H222" s="64"/>
      <c r="I222" s="73"/>
    </row>
    <row r="223" spans="1:9">
      <c r="A223" s="70" t="s">
        <v>474</v>
      </c>
      <c r="B223" s="58" t="s">
        <v>482</v>
      </c>
      <c r="C223" s="58" t="s">
        <v>476</v>
      </c>
      <c r="D223" s="58" t="s">
        <v>483</v>
      </c>
      <c r="E223" s="96"/>
      <c r="F223" s="63"/>
      <c r="G223" s="64"/>
      <c r="H223" s="64"/>
      <c r="I223" s="73"/>
    </row>
    <row r="224" spans="1:9">
      <c r="A224" s="74"/>
      <c r="B224" s="75"/>
      <c r="C224" s="75"/>
      <c r="D224" s="75"/>
      <c r="E224" s="97"/>
      <c r="F224" s="75"/>
      <c r="G224" s="75"/>
      <c r="H224" s="76">
        <f>SUM(H13:H219)</f>
        <v>0</v>
      </c>
      <c r="I224" s="77">
        <f>SUM(I17:I219)</f>
        <v>0</v>
      </c>
    </row>
    <row r="226" spans="1:5" s="2" customFormat="1">
      <c r="A226" s="29"/>
      <c r="B226" s="35" t="s">
        <v>849</v>
      </c>
      <c r="C226" s="35" t="s">
        <v>850</v>
      </c>
      <c r="D226" s="36" t="s">
        <v>851</v>
      </c>
    </row>
    <row r="227" spans="1:5" s="1" customFormat="1">
      <c r="A227" s="33" t="s">
        <v>23</v>
      </c>
      <c r="B227" s="95"/>
      <c r="C227" s="39">
        <f>B227*12</f>
        <v>0</v>
      </c>
      <c r="D227" s="37">
        <f>C227*4</f>
        <v>0</v>
      </c>
    </row>
    <row r="228" spans="1:5" s="1" customFormat="1">
      <c r="A228" s="34" t="s">
        <v>25</v>
      </c>
      <c r="B228" s="95"/>
      <c r="C228" s="32">
        <f>B228*12</f>
        <v>0</v>
      </c>
      <c r="D228" s="38">
        <f>C228*4</f>
        <v>0</v>
      </c>
    </row>
    <row r="229" spans="1:5" s="1" customFormat="1"/>
    <row r="230" spans="1:5" s="1" customFormat="1">
      <c r="A230" s="28" t="s">
        <v>852</v>
      </c>
      <c r="B230" s="51" t="s">
        <v>832</v>
      </c>
      <c r="C230" s="52" t="s">
        <v>833</v>
      </c>
    </row>
    <row r="231" spans="1:5" s="1" customFormat="1">
      <c r="A231" s="28" t="s">
        <v>839</v>
      </c>
      <c r="B231" s="53">
        <f>C9</f>
        <v>0</v>
      </c>
      <c r="C231" s="50">
        <f>B231+(B231*C$14)</f>
        <v>0</v>
      </c>
    </row>
    <row r="232" spans="1:5" s="1" customFormat="1" ht="54.75" customHeight="1">
      <c r="A232" s="28" t="s">
        <v>853</v>
      </c>
      <c r="B232" s="54">
        <f>H224*4</f>
        <v>0</v>
      </c>
      <c r="C232" s="50">
        <f t="shared" ref="C232:C234" si="13">B232+(B232*C$14)</f>
        <v>0</v>
      </c>
    </row>
    <row r="233" spans="1:5" s="1" customFormat="1" ht="36" customHeight="1">
      <c r="A233" s="28" t="s">
        <v>854</v>
      </c>
      <c r="B233" s="55">
        <f>D227</f>
        <v>0</v>
      </c>
      <c r="C233" s="50">
        <f t="shared" si="13"/>
        <v>0</v>
      </c>
    </row>
    <row r="234" spans="1:5" s="1" customFormat="1" ht="36" customHeight="1">
      <c r="A234" s="28" t="s">
        <v>855</v>
      </c>
      <c r="B234" s="55">
        <f>D228</f>
        <v>0</v>
      </c>
      <c r="C234" s="50">
        <f t="shared" si="13"/>
        <v>0</v>
      </c>
    </row>
    <row r="235" spans="1:5" s="1" customFormat="1">
      <c r="A235" s="27" t="s">
        <v>852</v>
      </c>
      <c r="B235" s="56">
        <f>SUM(B231:B234)</f>
        <v>0</v>
      </c>
      <c r="C235" s="57">
        <f>SUM(C231:C234)</f>
        <v>0</v>
      </c>
    </row>
    <row r="236" spans="1:5" s="1" customFormat="1"/>
    <row r="237" spans="1:5" s="1" customFormat="1" ht="41.4">
      <c r="A237" s="29" t="s">
        <v>835</v>
      </c>
      <c r="B237" s="118"/>
      <c r="C237" s="118"/>
      <c r="D237" s="118"/>
      <c r="E237" s="119"/>
    </row>
    <row r="238" spans="1:5" s="1" customFormat="1">
      <c r="A238" s="31" t="s">
        <v>836</v>
      </c>
      <c r="B238" s="120"/>
      <c r="C238" s="121"/>
      <c r="D238" s="121"/>
      <c r="E238" s="122"/>
    </row>
    <row r="239" spans="1:5" s="1" customFormat="1">
      <c r="A239" s="31" t="s">
        <v>837</v>
      </c>
      <c r="B239" s="123"/>
      <c r="C239" s="123"/>
      <c r="D239" s="123"/>
      <c r="E239" s="124"/>
    </row>
    <row r="240" spans="1:5" s="1" customFormat="1" ht="68.400000000000006" customHeight="1">
      <c r="A240" s="30" t="s">
        <v>838</v>
      </c>
      <c r="B240" s="111"/>
      <c r="C240" s="111"/>
      <c r="D240" s="111"/>
      <c r="E240" s="112"/>
    </row>
  </sheetData>
  <sheetProtection sheet="1" objects="1" scenarios="1"/>
  <mergeCells count="7">
    <mergeCell ref="B239:E239"/>
    <mergeCell ref="B240:E240"/>
    <mergeCell ref="A1:E1"/>
    <mergeCell ref="A13:B13"/>
    <mergeCell ref="B237:E237"/>
    <mergeCell ref="B238:E238"/>
    <mergeCell ref="A14:B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C66FB-1A60-4533-A217-02561867408E}">
  <dimension ref="A1:I9"/>
  <sheetViews>
    <sheetView workbookViewId="0">
      <selection activeCell="A2" sqref="A2"/>
    </sheetView>
  </sheetViews>
  <sheetFormatPr defaultRowHeight="13.8"/>
  <sheetData>
    <row r="1" spans="1:9" ht="57.75" customHeight="1">
      <c r="A1" s="113" t="s">
        <v>856</v>
      </c>
      <c r="B1" s="113"/>
      <c r="C1" s="113"/>
      <c r="D1" s="113"/>
      <c r="E1" s="113"/>
      <c r="F1" s="113"/>
      <c r="G1" s="113"/>
      <c r="H1" s="113"/>
      <c r="I1" s="113"/>
    </row>
    <row r="9" spans="1:9">
      <c r="H9" s="83"/>
    </row>
  </sheetData>
  <mergeCells count="1">
    <mergeCell ref="A1:I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745B847AAE424BB93B91494D0EFC75" ma:contentTypeVersion="11" ma:contentTypeDescription="Een nieuw document maken." ma:contentTypeScope="" ma:versionID="33541821d66e971cfc4ad2189b2886c1">
  <xsd:schema xmlns:xsd="http://www.w3.org/2001/XMLSchema" xmlns:xs="http://www.w3.org/2001/XMLSchema" xmlns:p="http://schemas.microsoft.com/office/2006/metadata/properties" xmlns:ns2="6e5a83f1-a469-470f-b7d3-20fae965a139" xmlns:ns3="8a5d753a-6ff4-408a-b2ce-afab7956ecec" targetNamespace="http://schemas.microsoft.com/office/2006/metadata/properties" ma:root="true" ma:fieldsID="fb144a894504fbfca130b666dcff879f" ns2:_="" ns3:_="">
    <xsd:import namespace="6e5a83f1-a469-470f-b7d3-20fae965a139"/>
    <xsd:import namespace="8a5d753a-6ff4-408a-b2ce-afab7956ec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a83f1-a469-470f-b7d3-20fae965a1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d753a-6ff4-408a-b2ce-afab7956ece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a5d753a-6ff4-408a-b2ce-afab7956ecec">
      <UserInfo>
        <DisplayName>Renate van der Craats</DisplayName>
        <AccountId>1798</AccountId>
        <AccountType/>
      </UserInfo>
      <UserInfo>
        <DisplayName>Johan van Hagen</DisplayName>
        <AccountId>13073</AccountId>
        <AccountType/>
      </UserInfo>
      <UserInfo>
        <DisplayName>Suzannah Vree</DisplayName>
        <AccountId>194</AccountId>
        <AccountType/>
      </UserInfo>
    </SharedWithUsers>
  </documentManagement>
</p:properties>
</file>

<file path=customXml/itemProps1.xml><?xml version="1.0" encoding="utf-8"?>
<ds:datastoreItem xmlns:ds="http://schemas.openxmlformats.org/officeDocument/2006/customXml" ds:itemID="{76BF92F7-D86C-42CB-B0F9-AB1998FAAEF9}">
  <ds:schemaRefs>
    <ds:schemaRef ds:uri="http://schemas.microsoft.com/sharepoint/v3/contenttype/forms"/>
  </ds:schemaRefs>
</ds:datastoreItem>
</file>

<file path=customXml/itemProps2.xml><?xml version="1.0" encoding="utf-8"?>
<ds:datastoreItem xmlns:ds="http://schemas.openxmlformats.org/officeDocument/2006/customXml" ds:itemID="{5A2F072F-B567-41D6-BB06-74B75E181C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a83f1-a469-470f-b7d3-20fae965a139"/>
    <ds:schemaRef ds:uri="8a5d753a-6ff4-408a-b2ce-afab7956ec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8DAE2B-51AB-48D1-A930-72BBB9D83961}">
  <ds:schemaRefs>
    <ds:schemaRef ds:uri="http://schemas.microsoft.com/office/2006/metadata/properties"/>
    <ds:schemaRef ds:uri="http://schemas.microsoft.com/office/infopath/2007/PartnerControls"/>
    <ds:schemaRef ds:uri="8a5d753a-6ff4-408a-b2ce-afab7956ec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 tabbladen</vt:lpstr>
      <vt:lpstr>1.Instructie invullen prijsblad</vt:lpstr>
      <vt:lpstr>2. Afnames materialen</vt:lpstr>
      <vt:lpstr>3. Specificaties</vt:lpstr>
      <vt:lpstr>4a. Prijzenblad Concessie </vt:lpstr>
      <vt:lpstr>4b. Prijzenblad ROK</vt:lpstr>
      <vt:lpstr>5. Onderbouwing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Dieuwertje Koesen</dc:creator>
  <cp:keywords/>
  <dc:description/>
  <cp:lastModifiedBy>Yilmaz, Zuhal</cp:lastModifiedBy>
  <cp:revision/>
  <dcterms:created xsi:type="dcterms:W3CDTF">2022-06-21T17:31:28Z</dcterms:created>
  <dcterms:modified xsi:type="dcterms:W3CDTF">2022-07-19T14:35:36Z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0x010100ED745B847AAE424BB93B91494D0EFC75</vt:lpwstr>
  </property>
</Properties>
</file>