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d\IUC\LOZ (Laden op Zon) aanbesteding\02 Beschrijvend document\020_Bijlagen beschrijvend document\Bijlagen (Def)\"/>
    </mc:Choice>
  </mc:AlternateContent>
  <bookViews>
    <workbookView xWindow="0" yWindow="0" windowWidth="28800" windowHeight="12345"/>
  </bookViews>
  <sheets>
    <sheet name="Beoordeling PV" sheetId="1" r:id="rId1"/>
    <sheet name="Lijsten" sheetId="2" r:id="rId2"/>
  </sheets>
  <definedNames>
    <definedName name="Lijsten_ja_nee_onbekend">Lijsten!$B$5:$B$7</definedName>
    <definedName name="Lijsten_kWh_punt_aftrek">Lijsten!$B$18</definedName>
    <definedName name="Lijsten_weging_milieu_impact">Lijsten!$B$10:$B$15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1" l="1" a="1"/>
  <c r="E36" i="1" s="1"/>
  <c r="F36" i="1" a="1"/>
  <c r="F36" i="1" s="1"/>
  <c r="G36" i="1" a="1"/>
  <c r="G36" i="1" s="1"/>
  <c r="H36" i="1" a="1"/>
  <c r="H36" i="1" s="1"/>
  <c r="E37" i="1"/>
  <c r="F37" i="1"/>
  <c r="G37" i="1"/>
  <c r="H37" i="1"/>
  <c r="D37" i="1"/>
  <c r="I40" i="1"/>
  <c r="D36" i="1" a="1"/>
  <c r="D36" i="1" s="1"/>
  <c r="E20" i="1"/>
  <c r="E39" i="1"/>
  <c r="F39" i="1"/>
  <c r="G39" i="1"/>
  <c r="H39" i="1"/>
  <c r="D39" i="1"/>
  <c r="E38" i="1"/>
  <c r="F38" i="1"/>
  <c r="G38" i="1"/>
  <c r="H38" i="1"/>
  <c r="D38" i="1"/>
  <c r="H20" i="1"/>
  <c r="G20" i="1"/>
  <c r="F20" i="1"/>
  <c r="D20" i="1"/>
  <c r="E35" i="1" l="1"/>
  <c r="G35" i="1"/>
  <c r="F35" i="1"/>
  <c r="H35" i="1"/>
  <c r="D35" i="1"/>
  <c r="H21" i="1" l="1"/>
  <c r="E15" i="1"/>
  <c r="F15" i="1"/>
  <c r="G15" i="1"/>
  <c r="H15" i="1"/>
  <c r="D15" i="1"/>
  <c r="E34" i="1"/>
  <c r="F34" i="1"/>
  <c r="G34" i="1"/>
  <c r="H34" i="1"/>
  <c r="D34" i="1"/>
  <c r="G21" i="1"/>
  <c r="E21" i="1" l="1"/>
  <c r="F21" i="1"/>
  <c r="D21" i="1"/>
  <c r="D40" i="1" l="1"/>
  <c r="F40" i="1"/>
  <c r="H40" i="1"/>
  <c r="G40" i="1"/>
  <c r="E40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<sst xmlns="http://schemas.openxmlformats.org/spreadsheetml/2006/main" count="94" uniqueCount="76">
  <si>
    <r>
      <t>kW</t>
    </r>
    <r>
      <rPr>
        <vertAlign val="subscript"/>
        <sz val="11"/>
        <color theme="1"/>
        <rFont val="Calibri"/>
        <family val="2"/>
        <scheme val="minor"/>
      </rPr>
      <t>p</t>
    </r>
  </si>
  <si>
    <t>Aangeboden vermogen</t>
  </si>
  <si>
    <t>kWh/jaar</t>
  </si>
  <si>
    <r>
      <t>kWh/kW</t>
    </r>
    <r>
      <rPr>
        <vertAlign val="subscript"/>
        <sz val="11"/>
        <color theme="1"/>
        <rFont val="Calibri"/>
        <family val="2"/>
        <scheme val="minor"/>
      </rPr>
      <t>p</t>
    </r>
  </si>
  <si>
    <t>Naam aanbieder</t>
  </si>
  <si>
    <t>Invuldatum</t>
  </si>
  <si>
    <t>Eigenschappen systeem</t>
  </si>
  <si>
    <t>Energieopbrengst</t>
  </si>
  <si>
    <r>
      <t>kWh/m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/jaar</t>
    </r>
  </si>
  <si>
    <t>Weging</t>
  </si>
  <si>
    <t>Eenheid</t>
  </si>
  <si>
    <t>Opmerkingen</t>
  </si>
  <si>
    <t>Efficiëntie panelen</t>
  </si>
  <si>
    <t>Efficiëntie van de panelen</t>
  </si>
  <si>
    <t>%</t>
  </si>
  <si>
    <t>%/jaar</t>
  </si>
  <si>
    <r>
      <t>Gegarandeerde opbrengst in jaar 1 (E</t>
    </r>
    <r>
      <rPr>
        <vertAlign val="sub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)</t>
    </r>
  </si>
  <si>
    <r>
      <t>Verwachte GHI van KNMI station de Bilt (GHI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)</t>
    </r>
  </si>
  <si>
    <t>Genormaliseerde gegarandeerde specifieke opbrengst</t>
  </si>
  <si>
    <r>
      <t>Bij GHI in de Bilt (GHI</t>
    </r>
    <r>
      <rPr>
        <vertAlign val="sub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)</t>
    </r>
  </si>
  <si>
    <t>Informatie van de aanbieding</t>
  </si>
  <si>
    <t>Totale vermogen van alle locaties bij elkaar opgeteld.</t>
  </si>
  <si>
    <r>
      <t>Ter informatie. Deze specifieke opbrengst geldt bij de verwachte GHI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.</t>
    </r>
  </si>
  <si>
    <t>Eerstejaarsdegradatie van de panelen</t>
  </si>
  <si>
    <t>Eerstejaarsdegradatie panelen</t>
  </si>
  <si>
    <t>Degradatie van de panelen na eerste jaar</t>
  </si>
  <si>
    <r>
      <t>Aanbieder moet een energieopbrengst garanderen bij een door de aanbieder bepaalde GHI</t>
    </r>
    <r>
      <rPr>
        <vertAlign val="sub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in de Bilt.</t>
    </r>
  </si>
  <si>
    <t>De GHI in de Bilt waarbij de energieopbrengst gegarandeerd is (door de aanbieder in te vullen).</t>
  </si>
  <si>
    <t>Ja</t>
  </si>
  <si>
    <t>Nee</t>
  </si>
  <si>
    <t>Lijsten</t>
  </si>
  <si>
    <t>Ja, nee, onbekend</t>
  </si>
  <si>
    <t>Onbekend</t>
  </si>
  <si>
    <t>&lt; 0,1% lood in cel-interconnecties aanwezig?</t>
  </si>
  <si>
    <t>&lt; 0,1% cadmium in paneel aanwezig?</t>
  </si>
  <si>
    <t>&lt; 50 ppm antimoon in glas aanwezig?</t>
  </si>
  <si>
    <t>&lt; 50 ppm arseen in glas aanwezig?</t>
  </si>
  <si>
    <t>Geen lood in metaalpasta's aanwezig?</t>
  </si>
  <si>
    <t>Geen halogeen in kabels aanwezig?</t>
  </si>
  <si>
    <t>Weging milieu-impact</t>
  </si>
  <si>
    <t>Milieu-impact materialen</t>
  </si>
  <si>
    <t>Voorwaarden milieu-impact materialen</t>
  </si>
  <si>
    <t>Voorbeeld</t>
  </si>
  <si>
    <t>Voorbeeld B.V.</t>
  </si>
  <si>
    <t xml:space="preserve"> 'Ja' betekent dat er geen lood in de metaalpasta's aanwezig is en er dus aan de voorwaarde wordt voldaan.</t>
  </si>
  <si>
    <t xml:space="preserve"> 'Ja' betekent dat er geen halogeen in de kabels aanwezig is en er dus aan de voorwaarde wordt voldaan.</t>
  </si>
  <si>
    <t xml:space="preserve"> 'Ja' betekent dat er minder dan 0,1% lood in cel-interconnecties aanwezig is en er dus aan de voorwaarde wordt voldaan.</t>
  </si>
  <si>
    <t xml:space="preserve"> 'Ja' betekent dat er minder dan 0,1% cadmium in het paneel aanwezig is en er dus aan de voorwaarde wordt voldaan.</t>
  </si>
  <si>
    <t xml:space="preserve"> 'Ja' betekent dat er minder dan 50 ppm antimoon in het glas aanwezig is en er dus aan de voorwaarde wordt voldaan.</t>
  </si>
  <si>
    <t xml:space="preserve"> 'Ja' betekent dat er minder dan 50 ppm arseen in het glas aanwezig is en er dus aan de voorwaarde wordt voldaan.</t>
  </si>
  <si>
    <t>Degradatie van de panelen na het eerste jaar</t>
  </si>
  <si>
    <t>kWh onder de hoogste genormaliseerde gegarandeerde energieopbrengst levert 1 punt aftrek op ten opzichte van het maximum aantal punten</t>
  </si>
  <si>
    <t xml:space="preserve">Uitgesloten onder 20%, 0 punten bij 20%, maximale punten (5) bij 22% en tussen  20% en 22% een lineair verband. </t>
  </si>
  <si>
    <t>Uw aanbieding</t>
  </si>
  <si>
    <t>De GHI in de Bilt die Rijkswaterstaat verwacht.</t>
  </si>
  <si>
    <t>Zoals vermeld op het specificatieblad van de fabrikant. Geef uw antwoord met twee decimalen achter de komma.</t>
  </si>
  <si>
    <r>
      <t>Genormaliseerde gegarandeerde opbrengst (E</t>
    </r>
    <r>
      <rPr>
        <b/>
        <vertAlign val="subscript"/>
        <sz val="11"/>
        <color theme="1"/>
        <rFont val="Calibri"/>
        <family val="2"/>
        <scheme val="minor"/>
      </rPr>
      <t>GG</t>
    </r>
    <r>
      <rPr>
        <b/>
        <sz val="11"/>
        <color theme="1"/>
        <rFont val="Calibri"/>
        <family val="2"/>
        <scheme val="minor"/>
      </rPr>
      <t>)</t>
    </r>
  </si>
  <si>
    <t>De eenheden die horen bij kolom E, staan in kolom I. Lees aub ook goed de opmerkingen in kolom J.</t>
  </si>
  <si>
    <r>
      <t>Maximale score van 67 punten voor de hoogste energieopbrengst van rij 19  (E</t>
    </r>
    <r>
      <rPr>
        <vertAlign val="subscript"/>
        <sz val="11"/>
        <color theme="1"/>
        <rFont val="Calibri"/>
        <family val="2"/>
        <scheme val="minor"/>
      </rPr>
      <t>GG</t>
    </r>
    <r>
      <rPr>
        <sz val="11"/>
        <color theme="1"/>
        <rFont val="Calibri"/>
        <family val="2"/>
        <scheme val="minor"/>
      </rPr>
      <t>), 1 punt minder voor elke 10.000 kWh/jaar minder. Negatieve scores worden 0.</t>
    </r>
  </si>
  <si>
    <t>Voor elke keer "ja" bij E26 t/m E 31 worden 3 punten toegekend. Maximaal dus 18 punten in totaal.</t>
  </si>
  <si>
    <t>Uitgesloten boven 2,5%, 0 punten bij 2,5%, maximale punten (5) bij 0,5%, en tussen 0,5% en 2,5% lineair verband.</t>
  </si>
  <si>
    <t>Uitgesloten boven 0,7%, 0 punten bij 0,7%, maximale punten (5) bij 0,2%, en tussen 0,2% en 0,7% lineair verband.</t>
  </si>
  <si>
    <t>Score (aantal punten)</t>
  </si>
  <si>
    <t xml:space="preserve">Bijlage 15 Invulformulier zonnepanelen voor inschrijver. Dit formulier hoort bij "Gunningscriterium 4 - Duurzame zonnepanelen met hoge gegarandeerde opbrengst". </t>
  </si>
  <si>
    <t>Aanbieding inschrijver A</t>
  </si>
  <si>
    <t>Aanbieding inschrijver B</t>
  </si>
  <si>
    <t>Aanbieding inschrijver C</t>
  </si>
  <si>
    <t>Inschrijver A</t>
  </si>
  <si>
    <t>Inschrijver B</t>
  </si>
  <si>
    <t>Inschrijver C</t>
  </si>
  <si>
    <t>Het getal bij deze Genormaliseerde gegarandeerde opbrengst vormt een belangrijke basis voor gunning. De punten die u krijgt in cel E34 voor Energieopbrengst zijn deels afgeleid van dit getal; hierbij wordt uw getal vergeleken met de getallen van andere inschrijvers.</t>
  </si>
  <si>
    <t>De maximum totaal score is 100 punten.</t>
  </si>
  <si>
    <t>De grijze en gele cellen worden automatisch berekend voor uw aanbieding: cellen E19 t/m E21, en ook E35 t/m E40. Bij cellen E35 t/m E40 wordt automatisch de score berekend op basis van de door u ingevulde gegevens van uw aanbieding. De maximale totale score (E40) die mogelijk is bedraagt 100 punten.</t>
  </si>
  <si>
    <t>In kolom D is een fictief voorbeeld ingevuld. U kunt zelf "spelen" met deze excelfile door ook fictieve voorbeelden in te vullen van fictieve concurrenten in kolommen F, G en H; maar dit hoeft uiteraard niet.</t>
  </si>
  <si>
    <r>
      <t xml:space="preserve">Inschrijver vult in kolom E de gegevens in van het PV-systeem dat hij aanbiedt. </t>
    </r>
    <r>
      <rPr>
        <b/>
        <sz val="11"/>
        <color rgb="FFFF0000"/>
        <rFont val="Calibri"/>
        <family val="2"/>
        <scheme val="minor"/>
      </rPr>
      <t>Vul hierbij alleen de oranje cellen in in kolom E.</t>
    </r>
    <r>
      <rPr>
        <sz val="11"/>
        <color rgb="FFFF0000"/>
        <rFont val="Calibri"/>
        <family val="2"/>
        <scheme val="minor"/>
      </rPr>
      <t xml:space="preserve"> Gebruik bij de celllen E27 t/m E32 het dropdownmenu om te kiezen uit: ja, nee, onbekend. Alleen bij een "ja" krijgt u punten voor dit onderdeel.</t>
    </r>
  </si>
  <si>
    <t>Totaal score in punten per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</si>
</sst>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&quot;/ &quot;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" fillId="2" borderId="0" applyNumberFormat="0" applyAlignment="0">
      <protection locked="0"/>
    </xf>
    <xf numFmtId="0" fontId="6" fillId="4" borderId="1" applyNumberFormat="0" applyBorder="0" applyAlignment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5" fillId="3" borderId="0" applyAlignment="0">
      <protection locked="0"/>
    </xf>
    <xf numFmtId="43" fontId="10" fillId="0" borderId="0" applyFont="0" applyFill="0" applyBorder="0" applyAlignment="0" applyProtection="0"/>
  </cellStyleXfs>
  <cellXfs count="74">
    <xf numFmtId="0" fontId="0" fillId="0" borderId="0" xfId="0"/>
    <xf numFmtId="0" fontId="0" fillId="0" borderId="2" xfId="0" applyBorder="1"/>
    <xf numFmtId="0" fontId="0" fillId="0" borderId="0" xfId="0" applyBorder="1"/>
    <xf numFmtId="166" fontId="0" fillId="0" borderId="3" xfId="0" quotePrefix="1" applyNumberFormat="1" applyBorder="1" applyAlignment="1">
      <alignment horizontal="left"/>
    </xf>
    <xf numFmtId="0" fontId="0" fillId="0" borderId="0" xfId="0" applyAlignment="1"/>
    <xf numFmtId="0" fontId="1" fillId="0" borderId="0" xfId="0" applyFont="1" applyBorder="1"/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/>
    </xf>
    <xf numFmtId="166" fontId="0" fillId="0" borderId="6" xfId="0" quotePrefix="1" applyNumberForma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/>
    <xf numFmtId="0" fontId="0" fillId="0" borderId="0" xfId="0" applyBorder="1" applyAlignment="1">
      <alignment horizontal="left" wrapText="1" indent="1"/>
    </xf>
    <xf numFmtId="0" fontId="0" fillId="0" borderId="0" xfId="0" applyBorder="1" applyAlignme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Fill="1" applyBorder="1"/>
    <xf numFmtId="0" fontId="0" fillId="0" borderId="0" xfId="0" quotePrefix="1" applyFill="1" applyBorder="1"/>
    <xf numFmtId="3" fontId="0" fillId="0" borderId="0" xfId="0" applyNumberFormat="1" applyAlignment="1"/>
    <xf numFmtId="0" fontId="8" fillId="0" borderId="16" xfId="4"/>
    <xf numFmtId="0" fontId="8" fillId="0" borderId="16" xfId="4" applyFill="1"/>
    <xf numFmtId="0" fontId="9" fillId="0" borderId="16" xfId="4" applyFont="1"/>
    <xf numFmtId="0" fontId="8" fillId="0" borderId="17" xfId="4" applyBorder="1"/>
    <xf numFmtId="0" fontId="9" fillId="0" borderId="18" xfId="4" applyFont="1" applyBorder="1"/>
    <xf numFmtId="0" fontId="8" fillId="0" borderId="19" xfId="4" quotePrefix="1" applyBorder="1"/>
    <xf numFmtId="165" fontId="6" fillId="4" borderId="5" xfId="2" applyNumberFormat="1" applyBorder="1" applyAlignment="1">
      <alignment horizontal="right"/>
    </xf>
    <xf numFmtId="10" fontId="5" fillId="2" borderId="0" xfId="1" applyNumberFormat="1">
      <protection locked="0"/>
    </xf>
    <xf numFmtId="3" fontId="5" fillId="2" borderId="0" xfId="1" applyNumberFormat="1">
      <protection locked="0"/>
    </xf>
    <xf numFmtId="164" fontId="5" fillId="2" borderId="0" xfId="1" applyNumberFormat="1">
      <protection locked="0"/>
    </xf>
    <xf numFmtId="0" fontId="5" fillId="2" borderId="0" xfId="1" applyAlignment="1">
      <alignment horizontal="left"/>
      <protection locked="0"/>
    </xf>
    <xf numFmtId="14" fontId="5" fillId="2" borderId="0" xfId="1" applyNumberFormat="1" applyAlignment="1">
      <alignment horizontal="left"/>
      <protection locked="0"/>
    </xf>
    <xf numFmtId="0" fontId="1" fillId="0" borderId="20" xfId="0" applyFont="1" applyBorder="1"/>
    <xf numFmtId="0" fontId="0" fillId="0" borderId="21" xfId="0" applyBorder="1"/>
    <xf numFmtId="0" fontId="0" fillId="0" borderId="22" xfId="0" applyBorder="1"/>
    <xf numFmtId="0" fontId="5" fillId="0" borderId="2" xfId="0" applyFont="1" applyBorder="1"/>
    <xf numFmtId="166" fontId="5" fillId="0" borderId="3" xfId="0" quotePrefix="1" applyNumberFormat="1" applyFont="1" applyBorder="1" applyAlignment="1">
      <alignment horizontal="left"/>
    </xf>
    <xf numFmtId="0" fontId="5" fillId="3" borderId="0" xfId="5" applyAlignment="1">
      <alignment horizontal="right"/>
      <protection locked="0"/>
    </xf>
    <xf numFmtId="3" fontId="6" fillId="4" borderId="0" xfId="2" applyNumberFormat="1" applyBorder="1"/>
    <xf numFmtId="165" fontId="6" fillId="4" borderId="0" xfId="2" applyNumberFormat="1" applyBorder="1" applyAlignment="1">
      <alignment horizontal="right"/>
    </xf>
    <xf numFmtId="164" fontId="6" fillId="4" borderId="0" xfId="2" applyNumberFormat="1" applyBorder="1" applyAlignment="1">
      <alignment horizontal="right"/>
    </xf>
    <xf numFmtId="3" fontId="6" fillId="4" borderId="0" xfId="2" applyNumberFormat="1" applyBorder="1" applyAlignment="1">
      <alignment horizontal="right"/>
    </xf>
    <xf numFmtId="164" fontId="0" fillId="0" borderId="0" xfId="6" applyNumberFormat="1" applyFont="1" applyFill="1" applyBorder="1"/>
    <xf numFmtId="9" fontId="0" fillId="0" borderId="0" xfId="0" applyNumberFormat="1" applyFill="1" applyBorder="1"/>
    <xf numFmtId="164" fontId="0" fillId="0" borderId="23" xfId="6" applyNumberFormat="1" applyFont="1" applyBorder="1"/>
    <xf numFmtId="0" fontId="0" fillId="0" borderId="24" xfId="0" applyBorder="1"/>
    <xf numFmtId="0" fontId="12" fillId="0" borderId="16" xfId="4" applyFont="1"/>
    <xf numFmtId="0" fontId="11" fillId="0" borderId="0" xfId="0" applyFont="1" applyBorder="1"/>
    <xf numFmtId="3" fontId="11" fillId="0" borderId="0" xfId="0" applyNumberFormat="1" applyFont="1" applyAlignment="1"/>
    <xf numFmtId="0" fontId="9" fillId="0" borderId="25" xfId="4" applyFont="1" applyBorder="1"/>
    <xf numFmtId="0" fontId="0" fillId="0" borderId="26" xfId="0" applyBorder="1"/>
    <xf numFmtId="0" fontId="9" fillId="0" borderId="27" xfId="4" applyFont="1" applyBorder="1"/>
    <xf numFmtId="3" fontId="6" fillId="4" borderId="26" xfId="2" applyNumberFormat="1" applyBorder="1"/>
    <xf numFmtId="164" fontId="6" fillId="4" borderId="26" xfId="2" applyNumberFormat="1" applyBorder="1" applyAlignment="1">
      <alignment horizontal="right"/>
    </xf>
    <xf numFmtId="164" fontId="0" fillId="0" borderId="26" xfId="6" applyNumberFormat="1" applyFont="1" applyFill="1" applyBorder="1"/>
    <xf numFmtId="0" fontId="8" fillId="0" borderId="27" xfId="4" applyFill="1" applyBorder="1"/>
    <xf numFmtId="165" fontId="6" fillId="4" borderId="26" xfId="2" applyNumberFormat="1" applyBorder="1" applyAlignment="1">
      <alignment horizontal="right"/>
    </xf>
    <xf numFmtId="3" fontId="14" fillId="4" borderId="0" xfId="2" applyNumberFormat="1" applyFont="1" applyBorder="1" applyAlignment="1">
      <alignment horizontal="right"/>
    </xf>
    <xf numFmtId="0" fontId="1" fillId="5" borderId="4" xfId="0" applyFont="1" applyFill="1" applyBorder="1"/>
    <xf numFmtId="165" fontId="14" fillId="5" borderId="28" xfId="2" applyNumberFormat="1" applyFont="1" applyFill="1" applyBorder="1" applyAlignment="1">
      <alignment horizontal="right"/>
    </xf>
    <xf numFmtId="3" fontId="6" fillId="5" borderId="26" xfId="2" applyNumberFormat="1" applyFill="1" applyBorder="1" applyAlignment="1">
      <alignment horizontal="right"/>
    </xf>
    <xf numFmtId="0" fontId="1" fillId="5" borderId="0" xfId="0" applyFont="1" applyFill="1" applyBorder="1" applyAlignment="1">
      <alignment horizontal="left"/>
    </xf>
    <xf numFmtId="0" fontId="5" fillId="6" borderId="26" xfId="1" applyFill="1" applyBorder="1" applyAlignment="1">
      <alignment horizontal="left"/>
      <protection locked="0"/>
    </xf>
    <xf numFmtId="14" fontId="5" fillId="6" borderId="26" xfId="1" applyNumberFormat="1" applyFill="1" applyBorder="1" applyAlignment="1">
      <alignment horizontal="left"/>
      <protection locked="0"/>
    </xf>
    <xf numFmtId="164" fontId="5" fillId="6" borderId="26" xfId="1" applyNumberFormat="1" applyFill="1" applyBorder="1">
      <protection locked="0"/>
    </xf>
    <xf numFmtId="3" fontId="5" fillId="6" borderId="26" xfId="1" applyNumberFormat="1" applyFill="1" applyBorder="1">
      <protection locked="0"/>
    </xf>
    <xf numFmtId="10" fontId="5" fillId="6" borderId="26" xfId="1" applyNumberFormat="1" applyFill="1" applyBorder="1">
      <protection locked="0"/>
    </xf>
    <xf numFmtId="0" fontId="5" fillId="6" borderId="26" xfId="5" applyFill="1" applyBorder="1" applyAlignment="1">
      <alignment horizontal="right"/>
      <protection locked="0"/>
    </xf>
    <xf numFmtId="0" fontId="1" fillId="0" borderId="0" xfId="0" applyFont="1" applyFill="1" applyBorder="1" applyAlignment="1">
      <alignment wrapText="1"/>
    </xf>
    <xf numFmtId="0" fontId="7" fillId="0" borderId="15" xfId="3" applyAlignment="1">
      <alignment horizontal="center" wrapText="1"/>
    </xf>
    <xf numFmtId="0" fontId="11" fillId="0" borderId="16" xfId="4" applyFont="1"/>
  </cellXfs>
  <cellStyles count="7">
    <cellStyle name="Invoer" xfId="1" builtinId="20" customBuiltin="1"/>
    <cellStyle name="Invoer keuzelijst" xfId="5"/>
    <cellStyle name="Komma" xfId="6" builtinId="3"/>
    <cellStyle name="Kop 1" xfId="3" builtinId="16"/>
    <cellStyle name="Kop 3" xfId="4" builtinId="18"/>
    <cellStyle name="Standaard" xfId="0" builtinId="0"/>
    <cellStyle name="Uitvoer" xfId="2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showGridLines="0" tabSelected="1" topLeftCell="A4" zoomScaleNormal="100" workbookViewId="0">
      <selection activeCell="J12" sqref="J12"/>
    </sheetView>
  </sheetViews>
  <sheetFormatPr defaultColWidth="0" defaultRowHeight="15" customHeight="1" zeroHeight="1" x14ac:dyDescent="0.25"/>
  <cols>
    <col min="1" max="2" width="0.85546875" customWidth="1"/>
    <col min="3" max="3" width="50.140625" customWidth="1"/>
    <col min="4" max="4" width="19.85546875" customWidth="1"/>
    <col min="5" max="5" width="20.85546875" customWidth="1"/>
    <col min="6" max="7" width="25" customWidth="1"/>
    <col min="8" max="8" width="22" bestFit="1" customWidth="1"/>
    <col min="9" max="9" width="12.5703125" customWidth="1"/>
    <col min="10" max="10" width="128.140625" customWidth="1"/>
    <col min="11" max="12" width="0.85546875" customWidth="1"/>
    <col min="13" max="18" width="0" hidden="1" customWidth="1"/>
    <col min="19" max="16384" width="8.85546875" hidden="1"/>
  </cols>
  <sheetData>
    <row r="1" spans="2:15" ht="4.9000000000000004" customHeight="1" x14ac:dyDescent="0.25"/>
    <row r="2" spans="2:15" ht="4.9000000000000004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1"/>
    </row>
    <row r="3" spans="2:15" ht="20.25" thickBot="1" x14ac:dyDescent="0.35">
      <c r="B3" s="12"/>
      <c r="C3" s="72" t="s">
        <v>63</v>
      </c>
      <c r="D3" s="72"/>
      <c r="E3" s="72"/>
      <c r="F3" s="72"/>
      <c r="G3" s="72"/>
      <c r="H3" s="72"/>
      <c r="I3" s="72"/>
      <c r="J3" s="72"/>
      <c r="K3" s="13"/>
      <c r="L3" s="4"/>
      <c r="M3" s="4"/>
      <c r="N3" s="4"/>
      <c r="O3" s="4"/>
    </row>
    <row r="4" spans="2:15" ht="4.9000000000000004" customHeight="1" thickTop="1" x14ac:dyDescent="0.25">
      <c r="B4" s="12"/>
      <c r="C4" s="2"/>
      <c r="D4" s="5"/>
      <c r="E4" s="5"/>
      <c r="F4" s="5"/>
      <c r="G4" s="5"/>
      <c r="H4" s="5"/>
      <c r="I4" s="5"/>
      <c r="J4" s="5"/>
      <c r="K4" s="16"/>
    </row>
    <row r="5" spans="2:15" ht="15" customHeight="1" thickBot="1" x14ac:dyDescent="0.3">
      <c r="B5" s="12"/>
      <c r="C5" s="73" t="s">
        <v>74</v>
      </c>
      <c r="D5" s="49"/>
      <c r="E5" s="49"/>
      <c r="F5" s="2"/>
      <c r="G5" s="2"/>
      <c r="H5" s="2"/>
      <c r="I5" s="2"/>
      <c r="J5" s="2"/>
      <c r="K5" s="16"/>
    </row>
    <row r="6" spans="2:15" ht="15" customHeight="1" thickBot="1" x14ac:dyDescent="0.3">
      <c r="B6" s="12"/>
      <c r="C6" s="73" t="s">
        <v>72</v>
      </c>
      <c r="D6" s="49"/>
      <c r="E6" s="49"/>
      <c r="F6" s="2"/>
      <c r="G6" s="2"/>
      <c r="H6" s="2"/>
      <c r="I6" s="2"/>
      <c r="J6" s="2"/>
      <c r="K6" s="16"/>
    </row>
    <row r="7" spans="2:15" ht="15" customHeight="1" x14ac:dyDescent="0.25">
      <c r="B7" s="12"/>
      <c r="C7" s="50" t="s">
        <v>57</v>
      </c>
      <c r="D7" s="51"/>
      <c r="E7" s="50"/>
      <c r="F7" s="2"/>
      <c r="G7" s="22"/>
      <c r="H7" s="22"/>
      <c r="K7" s="16"/>
    </row>
    <row r="8" spans="2:15" ht="15" customHeight="1" x14ac:dyDescent="0.25">
      <c r="B8" s="12"/>
      <c r="C8" s="50" t="s">
        <v>73</v>
      </c>
      <c r="D8" s="51"/>
      <c r="E8" s="50"/>
      <c r="F8" s="2"/>
      <c r="G8" s="22"/>
      <c r="H8" s="22"/>
      <c r="K8" s="16"/>
    </row>
    <row r="9" spans="2:15" ht="15" customHeight="1" x14ac:dyDescent="0.25">
      <c r="B9" s="12"/>
      <c r="C9" s="14"/>
      <c r="D9" s="15"/>
      <c r="E9" s="15"/>
      <c r="F9" s="15"/>
      <c r="G9" s="15"/>
      <c r="H9" s="15"/>
      <c r="I9" s="15"/>
      <c r="J9" s="15"/>
      <c r="K9" s="13"/>
      <c r="L9" s="4"/>
      <c r="M9" s="4"/>
      <c r="N9" s="4"/>
      <c r="O9" s="4"/>
    </row>
    <row r="10" spans="2:15" ht="4.9000000000000004" customHeight="1" thickBot="1" x14ac:dyDescent="0.3">
      <c r="B10" s="12"/>
      <c r="C10" s="2"/>
      <c r="D10" s="2"/>
      <c r="E10" s="2"/>
      <c r="F10" s="2"/>
      <c r="G10" s="2"/>
      <c r="H10" s="2"/>
      <c r="I10" s="2"/>
      <c r="J10" s="15"/>
      <c r="K10" s="16"/>
    </row>
    <row r="11" spans="2:15" ht="15" customHeight="1" thickBot="1" x14ac:dyDescent="0.3">
      <c r="B11" s="12"/>
      <c r="C11" s="24" t="s">
        <v>20</v>
      </c>
      <c r="D11" s="25" t="s">
        <v>42</v>
      </c>
      <c r="E11" s="52" t="s">
        <v>53</v>
      </c>
      <c r="F11" s="25" t="s">
        <v>64</v>
      </c>
      <c r="G11" s="25" t="s">
        <v>65</v>
      </c>
      <c r="H11" s="25" t="s">
        <v>66</v>
      </c>
      <c r="J11" s="15"/>
      <c r="K11" s="16"/>
    </row>
    <row r="12" spans="2:15" ht="15" customHeight="1" x14ac:dyDescent="0.25">
      <c r="B12" s="12"/>
      <c r="C12" s="2" t="s">
        <v>4</v>
      </c>
      <c r="D12" s="33" t="s">
        <v>43</v>
      </c>
      <c r="E12" s="65"/>
      <c r="F12" s="33" t="s">
        <v>67</v>
      </c>
      <c r="G12" s="33" t="s">
        <v>68</v>
      </c>
      <c r="H12" s="33" t="s">
        <v>69</v>
      </c>
      <c r="I12" s="2"/>
      <c r="J12" s="15"/>
      <c r="K12" s="16"/>
    </row>
    <row r="13" spans="2:15" ht="15" customHeight="1" x14ac:dyDescent="0.25">
      <c r="B13" s="12"/>
      <c r="C13" s="2" t="s">
        <v>5</v>
      </c>
      <c r="D13" s="34">
        <v>44320</v>
      </c>
      <c r="E13" s="66"/>
      <c r="F13" s="34"/>
      <c r="G13" s="34"/>
      <c r="H13" s="34"/>
      <c r="I13" s="2"/>
      <c r="J13" s="15"/>
      <c r="K13" s="16"/>
    </row>
    <row r="14" spans="2:15" ht="15" customHeight="1" x14ac:dyDescent="0.25">
      <c r="B14" s="12"/>
      <c r="C14" s="2"/>
      <c r="D14" s="2"/>
      <c r="E14" s="53"/>
      <c r="F14" s="2"/>
      <c r="G14" s="2"/>
      <c r="H14" s="2"/>
      <c r="I14" s="2"/>
      <c r="J14" s="2"/>
      <c r="K14" s="16"/>
    </row>
    <row r="15" spans="2:15" ht="15" customHeight="1" thickBot="1" x14ac:dyDescent="0.3">
      <c r="B15" s="12"/>
      <c r="C15" s="23" t="s">
        <v>6</v>
      </c>
      <c r="D15" s="25" t="str">
        <f>D11</f>
        <v>Voorbeeld</v>
      </c>
      <c r="E15" s="54" t="str">
        <f>E11</f>
        <v>Uw aanbieding</v>
      </c>
      <c r="F15" s="25" t="str">
        <f>F11</f>
        <v>Aanbieding inschrijver A</v>
      </c>
      <c r="G15" s="25" t="str">
        <f>G11</f>
        <v>Aanbieding inschrijver B</v>
      </c>
      <c r="H15" s="25" t="str">
        <f>H11</f>
        <v>Aanbieding inschrijver C</v>
      </c>
      <c r="I15" s="23" t="s">
        <v>10</v>
      </c>
      <c r="J15" s="23" t="s">
        <v>11</v>
      </c>
      <c r="K15" s="16"/>
    </row>
    <row r="16" spans="2:15" ht="15" customHeight="1" x14ac:dyDescent="0.35">
      <c r="B16" s="12"/>
      <c r="C16" s="2" t="s">
        <v>1</v>
      </c>
      <c r="D16" s="32">
        <v>1020</v>
      </c>
      <c r="E16" s="67"/>
      <c r="F16" s="32"/>
      <c r="G16" s="32"/>
      <c r="H16" s="32"/>
      <c r="I16" s="2" t="s">
        <v>0</v>
      </c>
      <c r="J16" s="2" t="s">
        <v>21</v>
      </c>
      <c r="K16" s="16"/>
    </row>
    <row r="17" spans="2:11" ht="15" customHeight="1" x14ac:dyDescent="0.35">
      <c r="B17" s="12"/>
      <c r="C17" s="2" t="s">
        <v>16</v>
      </c>
      <c r="D17" s="31">
        <v>950000</v>
      </c>
      <c r="E17" s="68"/>
      <c r="F17" s="31"/>
      <c r="G17" s="31"/>
      <c r="H17" s="31"/>
      <c r="I17" s="2" t="s">
        <v>2</v>
      </c>
      <c r="J17" s="2" t="s">
        <v>26</v>
      </c>
      <c r="K17" s="16"/>
    </row>
    <row r="18" spans="2:11" ht="15" customHeight="1" x14ac:dyDescent="0.35">
      <c r="B18" s="12"/>
      <c r="C18" s="6" t="s">
        <v>19</v>
      </c>
      <c r="D18" s="31">
        <v>1030</v>
      </c>
      <c r="E18" s="68"/>
      <c r="F18" s="31"/>
      <c r="G18" s="31"/>
      <c r="H18" s="31"/>
      <c r="I18" s="2" t="s">
        <v>8</v>
      </c>
      <c r="J18" s="2" t="s">
        <v>27</v>
      </c>
      <c r="K18" s="16"/>
    </row>
    <row r="19" spans="2:11" ht="15" customHeight="1" x14ac:dyDescent="0.35">
      <c r="B19" s="12"/>
      <c r="C19" s="7" t="s">
        <v>17</v>
      </c>
      <c r="D19" s="41">
        <v>1050</v>
      </c>
      <c r="E19" s="55">
        <v>1050</v>
      </c>
      <c r="F19" s="41">
        <v>1050</v>
      </c>
      <c r="G19" s="41">
        <v>1050</v>
      </c>
      <c r="H19" s="41">
        <v>1050</v>
      </c>
      <c r="I19" s="2" t="s">
        <v>8</v>
      </c>
      <c r="J19" s="20" t="s">
        <v>54</v>
      </c>
      <c r="K19" s="16"/>
    </row>
    <row r="20" spans="2:11" ht="39.75" customHeight="1" x14ac:dyDescent="0.35">
      <c r="B20" s="12"/>
      <c r="C20" s="64" t="s">
        <v>56</v>
      </c>
      <c r="D20" s="60">
        <f>IFERROR(D17*(D19/D18),"-")</f>
        <v>968446.60194174759</v>
      </c>
      <c r="E20" s="63" t="str">
        <f>IFERROR(E17*(E19/E18),"-")</f>
        <v>-</v>
      </c>
      <c r="F20" s="44" t="str">
        <f>IFERROR(F17*(F19/F18),"-")</f>
        <v>-</v>
      </c>
      <c r="G20" s="44" t="str">
        <f>IFERROR(G17*(G19/G18),"-")</f>
        <v>-</v>
      </c>
      <c r="H20" s="44" t="str">
        <f>IFERROR(H17*(H19/H18),"-")</f>
        <v>-</v>
      </c>
      <c r="I20" s="5" t="s">
        <v>2</v>
      </c>
      <c r="J20" s="71" t="s">
        <v>70</v>
      </c>
      <c r="K20" s="16"/>
    </row>
    <row r="21" spans="2:11" ht="15" customHeight="1" x14ac:dyDescent="0.35">
      <c r="B21" s="12"/>
      <c r="C21" s="2" t="s">
        <v>18</v>
      </c>
      <c r="D21" s="43">
        <f>IFERROR(D20/D16,"-")</f>
        <v>949.45745288406624</v>
      </c>
      <c r="E21" s="56" t="str">
        <f>IFERROR(E20/E16,"-")</f>
        <v>-</v>
      </c>
      <c r="F21" s="43" t="str">
        <f>IFERROR(F20/F16,"-")</f>
        <v>-</v>
      </c>
      <c r="G21" s="43" t="str">
        <f>IFERROR(G20/G16,"-")</f>
        <v>-</v>
      </c>
      <c r="H21" s="43" t="str">
        <f>IFERROR(H20/H16,"-")</f>
        <v>-</v>
      </c>
      <c r="I21" s="2" t="s">
        <v>3</v>
      </c>
      <c r="J21" s="2" t="s">
        <v>22</v>
      </c>
      <c r="K21" s="16"/>
    </row>
    <row r="22" spans="2:11" ht="15" customHeight="1" x14ac:dyDescent="0.25">
      <c r="B22" s="12"/>
      <c r="C22" s="2" t="s">
        <v>13</v>
      </c>
      <c r="D22" s="30">
        <v>0.21099999999999999</v>
      </c>
      <c r="E22" s="69"/>
      <c r="F22" s="30"/>
      <c r="G22" s="30"/>
      <c r="H22" s="30"/>
      <c r="I22" s="21" t="s">
        <v>14</v>
      </c>
      <c r="J22" s="2" t="s">
        <v>55</v>
      </c>
      <c r="K22" s="16"/>
    </row>
    <row r="23" spans="2:11" ht="15" customHeight="1" x14ac:dyDescent="0.25">
      <c r="B23" s="12"/>
      <c r="C23" s="2" t="s">
        <v>23</v>
      </c>
      <c r="D23" s="30">
        <v>1.12E-2</v>
      </c>
      <c r="E23" s="69"/>
      <c r="F23" s="30"/>
      <c r="G23" s="30"/>
      <c r="H23" s="30"/>
      <c r="I23" s="21"/>
      <c r="J23" s="2" t="s">
        <v>55</v>
      </c>
      <c r="K23" s="16"/>
    </row>
    <row r="24" spans="2:11" ht="15" customHeight="1" x14ac:dyDescent="0.25">
      <c r="B24" s="12"/>
      <c r="C24" s="20" t="s">
        <v>25</v>
      </c>
      <c r="D24" s="30">
        <v>4.7000000000000002E-3</v>
      </c>
      <c r="E24" s="69"/>
      <c r="F24" s="30"/>
      <c r="G24" s="30"/>
      <c r="H24" s="30"/>
      <c r="I24" s="21" t="s">
        <v>15</v>
      </c>
      <c r="J24" s="2" t="s">
        <v>55</v>
      </c>
      <c r="K24" s="16"/>
    </row>
    <row r="25" spans="2:11" ht="15" customHeight="1" x14ac:dyDescent="0.25">
      <c r="B25" s="12"/>
      <c r="C25" s="20"/>
      <c r="D25" s="45"/>
      <c r="E25" s="57"/>
      <c r="F25" s="46"/>
      <c r="G25" s="20"/>
      <c r="H25" s="20"/>
      <c r="I25" s="20"/>
      <c r="J25" s="2"/>
      <c r="K25" s="16"/>
    </row>
    <row r="26" spans="2:11" ht="15" customHeight="1" thickBot="1" x14ac:dyDescent="0.3">
      <c r="B26" s="12"/>
      <c r="C26" s="24" t="s">
        <v>41</v>
      </c>
      <c r="D26" s="24"/>
      <c r="E26" s="58"/>
      <c r="F26" s="24"/>
      <c r="G26" s="24"/>
      <c r="H26" s="24"/>
      <c r="I26" s="24"/>
      <c r="J26" s="23" t="s">
        <v>11</v>
      </c>
      <c r="K26" s="16"/>
    </row>
    <row r="27" spans="2:11" ht="15" customHeight="1" x14ac:dyDescent="0.25">
      <c r="B27" s="12"/>
      <c r="C27" s="20" t="s">
        <v>37</v>
      </c>
      <c r="D27" s="40" t="s">
        <v>28</v>
      </c>
      <c r="E27" s="70"/>
      <c r="F27" s="40"/>
      <c r="G27" s="40"/>
      <c r="H27" s="40"/>
      <c r="I27" s="21"/>
      <c r="J27" s="21" t="s">
        <v>44</v>
      </c>
      <c r="K27" s="16"/>
    </row>
    <row r="28" spans="2:11" ht="15" customHeight="1" x14ac:dyDescent="0.25">
      <c r="B28" s="12"/>
      <c r="C28" s="20" t="s">
        <v>38</v>
      </c>
      <c r="D28" s="40" t="s">
        <v>28</v>
      </c>
      <c r="E28" s="70"/>
      <c r="F28" s="40"/>
      <c r="G28" s="40"/>
      <c r="H28" s="40"/>
      <c r="I28" s="21"/>
      <c r="J28" s="21" t="s">
        <v>45</v>
      </c>
      <c r="K28" s="16"/>
    </row>
    <row r="29" spans="2:11" ht="15" customHeight="1" x14ac:dyDescent="0.25">
      <c r="B29" s="12"/>
      <c r="C29" s="20" t="s">
        <v>33</v>
      </c>
      <c r="D29" s="40" t="s">
        <v>28</v>
      </c>
      <c r="E29" s="70"/>
      <c r="F29" s="40"/>
      <c r="G29" s="40"/>
      <c r="H29" s="40"/>
      <c r="I29" s="21"/>
      <c r="J29" s="21" t="s">
        <v>46</v>
      </c>
      <c r="K29" s="16"/>
    </row>
    <row r="30" spans="2:11" ht="15" customHeight="1" x14ac:dyDescent="0.25">
      <c r="B30" s="12"/>
      <c r="C30" s="20" t="s">
        <v>34</v>
      </c>
      <c r="D30" s="40" t="s">
        <v>28</v>
      </c>
      <c r="E30" s="70"/>
      <c r="F30" s="40"/>
      <c r="G30" s="40"/>
      <c r="H30" s="40"/>
      <c r="I30" s="21"/>
      <c r="J30" s="21" t="s">
        <v>47</v>
      </c>
      <c r="K30" s="16"/>
    </row>
    <row r="31" spans="2:11" ht="15" customHeight="1" x14ac:dyDescent="0.25">
      <c r="B31" s="12"/>
      <c r="C31" s="20" t="s">
        <v>35</v>
      </c>
      <c r="D31" s="40" t="s">
        <v>29</v>
      </c>
      <c r="E31" s="70"/>
      <c r="F31" s="40"/>
      <c r="G31" s="40"/>
      <c r="H31" s="40"/>
      <c r="I31" s="21"/>
      <c r="J31" s="21" t="s">
        <v>48</v>
      </c>
      <c r="K31" s="16"/>
    </row>
    <row r="32" spans="2:11" ht="15" customHeight="1" x14ac:dyDescent="0.25">
      <c r="B32" s="12"/>
      <c r="C32" s="20" t="s">
        <v>36</v>
      </c>
      <c r="D32" s="40" t="s">
        <v>28</v>
      </c>
      <c r="E32" s="70"/>
      <c r="F32" s="40"/>
      <c r="G32" s="40"/>
      <c r="H32" s="40"/>
      <c r="I32" s="21"/>
      <c r="J32" s="21" t="s">
        <v>49</v>
      </c>
      <c r="K32" s="16"/>
    </row>
    <row r="33" spans="2:11" ht="15" customHeight="1" thickBot="1" x14ac:dyDescent="0.3">
      <c r="B33" s="12"/>
      <c r="C33" s="2"/>
      <c r="D33" s="2"/>
      <c r="E33" s="53"/>
      <c r="F33" s="2"/>
      <c r="G33" s="2"/>
      <c r="H33" s="2"/>
      <c r="I33" s="2"/>
      <c r="J33" s="2"/>
      <c r="K33" s="16"/>
    </row>
    <row r="34" spans="2:11" ht="15" customHeight="1" thickBot="1" x14ac:dyDescent="0.3">
      <c r="B34" s="12"/>
      <c r="C34" s="26" t="s">
        <v>62</v>
      </c>
      <c r="D34" s="27" t="str">
        <f>D11</f>
        <v>Voorbeeld</v>
      </c>
      <c r="E34" s="52" t="str">
        <f>E11</f>
        <v>Uw aanbieding</v>
      </c>
      <c r="F34" s="27" t="str">
        <f>F11</f>
        <v>Aanbieding inschrijver A</v>
      </c>
      <c r="G34" s="27" t="str">
        <f>G11</f>
        <v>Aanbieding inschrijver B</v>
      </c>
      <c r="H34" s="27" t="str">
        <f>H11</f>
        <v>Aanbieding inschrijver C</v>
      </c>
      <c r="I34" s="28" t="s">
        <v>9</v>
      </c>
      <c r="J34" s="23" t="s">
        <v>11</v>
      </c>
      <c r="K34" s="16"/>
    </row>
    <row r="35" spans="2:11" ht="15" customHeight="1" x14ac:dyDescent="0.35">
      <c r="B35" s="12"/>
      <c r="C35" s="1" t="s">
        <v>7</v>
      </c>
      <c r="D35" s="42">
        <f>IFERROR(IF(IF(D20=MAX($D$20:$H$20),$I$35,$I$35-(MAX($D$20:$H$20)-D20)/Lijsten_kWh_punt_aftrek)&lt;0,0,IF(D20=MAX($D$20:$H$20),$I$35,$I$35-(MAX($D$20:$H$20)-D20)/Lijsten_kWh_punt_aftrek)),"-")</f>
        <v>67</v>
      </c>
      <c r="E35" s="59" t="str">
        <f>IFERROR(IF(IF(E20=MAX($D$20:$H$20),$I$35,$I$35-(MAX($D$20:$H$20)-E20)/Lijsten_kWh_punt_aftrek)&lt;0,0,IF(E20=MAX($D$20:$H$20),$I$35,$I$35-(MAX($D$20:$H$20)-E20)/Lijsten_kWh_punt_aftrek)),"-")</f>
        <v>-</v>
      </c>
      <c r="F35" s="42" t="str">
        <f>IFERROR(IF(IF(F20=MAX($D$20:$H$20),$I$35,$I$35-(MAX($D$20:$H$20)-F20)/Lijsten_kWh_punt_aftrek)&lt;0,0,IF(F20=MAX($D$20:$H$20),$I$35,$I$35-(MAX($D$20:$H$20)-F20)/Lijsten_kWh_punt_aftrek)),"-")</f>
        <v>-</v>
      </c>
      <c r="G35" s="42" t="str">
        <f>IFERROR(IF(IF(G20=MAX($D$20:$H$20),$I$35,$I$35-(MAX($D$20:$H$20)-G20)/Lijsten_kWh_punt_aftrek)&lt;0,0,IF(G20=MAX($D$20:$H$20),$I$35,$I$35-(MAX($D$20:$H$20)-G20)/Lijsten_kWh_punt_aftrek)),"-")</f>
        <v>-</v>
      </c>
      <c r="H35" s="42" t="str">
        <f>IFERROR(IF(IF(H20=MAX($D$20:$H$20),$I$35,$I$35-(MAX($D$20:$H$20)-H20)/Lijsten_kWh_punt_aftrek)&lt;0,0,IF(H20=MAX($D$20:$H$20),$I$35,$I$35-(MAX($D$20:$H$20)-H20)/Lijsten_kWh_punt_aftrek)),"-")</f>
        <v>-</v>
      </c>
      <c r="I35" s="3">
        <v>67</v>
      </c>
      <c r="J35" s="2" t="s">
        <v>58</v>
      </c>
      <c r="K35" s="16"/>
    </row>
    <row r="36" spans="2:11" ht="15" customHeight="1" x14ac:dyDescent="0.25">
      <c r="B36" s="12"/>
      <c r="C36" s="38" t="s">
        <v>40</v>
      </c>
      <c r="D36" s="42" cm="1">
        <f t="array" ref="D36">SUM(IF(D27:D32="Ja",Lijsten_weging_milieu_impact,0))</f>
        <v>15</v>
      </c>
      <c r="E36" s="59" cm="1">
        <f t="array" ref="E36">SUM(IF(E27:E32="Ja",Lijsten_weging_milieu_impact,0))</f>
        <v>0</v>
      </c>
      <c r="F36" s="42" cm="1">
        <f t="array" ref="F36">SUM(IF(F27:F32="Ja",Lijsten_weging_milieu_impact,0))</f>
        <v>0</v>
      </c>
      <c r="G36" s="42" cm="1">
        <f t="array" ref="G36">SUM(IF(G27:G32="Ja",Lijsten_weging_milieu_impact,0))</f>
        <v>0</v>
      </c>
      <c r="H36" s="42" cm="1">
        <f t="array" ref="H36">SUM(IF(H27:H32="Ja",Lijsten_weging_milieu_impact,0))</f>
        <v>0</v>
      </c>
      <c r="I36" s="39">
        <v>18</v>
      </c>
      <c r="J36" s="2" t="s">
        <v>59</v>
      </c>
      <c r="K36" s="16"/>
    </row>
    <row r="37" spans="2:11" ht="15" customHeight="1" x14ac:dyDescent="0.25">
      <c r="B37" s="12"/>
      <c r="C37" s="1" t="s">
        <v>12</v>
      </c>
      <c r="D37" s="42">
        <f>IF(D22="",0,IF(D22&lt;0.2,"Uitgesloten",IF(D22&gt;0.22,$I$37,((D22-0.2)/(0.22-0.2))*($I$37))))</f>
        <v>2.7499999999999969</v>
      </c>
      <c r="E37" s="59">
        <f t="shared" ref="E37:H37" si="0">IF(E22="",0,IF(E22&lt;0.2,"Uitgesloten",IF(E22&gt;0.22,$I$37,((E22-0.2)/(0.22-0.2))*($I$37))))</f>
        <v>0</v>
      </c>
      <c r="F37" s="42">
        <f t="shared" si="0"/>
        <v>0</v>
      </c>
      <c r="G37" s="42">
        <f t="shared" si="0"/>
        <v>0</v>
      </c>
      <c r="H37" s="42">
        <f t="shared" si="0"/>
        <v>0</v>
      </c>
      <c r="I37" s="3">
        <v>5</v>
      </c>
      <c r="J37" s="2" t="s">
        <v>52</v>
      </c>
      <c r="K37" s="16"/>
    </row>
    <row r="38" spans="2:11" ht="15" customHeight="1" x14ac:dyDescent="0.25">
      <c r="B38" s="12"/>
      <c r="C38" s="1" t="s">
        <v>24</v>
      </c>
      <c r="D38" s="42">
        <f>IF(D23="",0,IF(D23&gt;0.025,"Uitgesloten",IF(D23&lt;0.005,$I$38,((0.025-D23)/(0.025-0.005))*$I$38)))</f>
        <v>3.45</v>
      </c>
      <c r="E38" s="59">
        <f>IF(E23="",0,IF(E23&gt;0.025,"Uitgesloten",IF(E23&lt;0.005,$I$38,((0.025-E23)/(0.025-0.005))*$I$38)))</f>
        <v>0</v>
      </c>
      <c r="F38" s="42">
        <f>IF(F23="",0,IF(F23&gt;0.025,"Uitgesloten",IF(F23&lt;0.005,$I$38,((0.025-F23)/(0.025-0.005))*$I$38)))</f>
        <v>0</v>
      </c>
      <c r="G38" s="42">
        <f>IF(G23="",0,IF(G23&gt;0.025,"Uitgesloten",IF(G23&lt;0.005,$I$38,((0.025-G23)/(0.025-0.005))*$I$38)))</f>
        <v>0</v>
      </c>
      <c r="H38" s="42">
        <f>IF(H23="",0,IF(H23&gt;0.025,"Uitgesloten",IF(H23&lt;0.005,$I$38,((0.025-H23)/(0.025-0.005))*$I$38)))</f>
        <v>0</v>
      </c>
      <c r="I38" s="3">
        <v>5</v>
      </c>
      <c r="J38" s="2" t="s">
        <v>60</v>
      </c>
      <c r="K38" s="16"/>
    </row>
    <row r="39" spans="2:11" ht="15" customHeight="1" x14ac:dyDescent="0.25">
      <c r="B39" s="12"/>
      <c r="C39" s="1" t="s">
        <v>50</v>
      </c>
      <c r="D39" s="42">
        <f>IF(D24="",0,IF(D24&gt;0.007,"Uitgesloten",IF(D24&lt;0.002,$I$39,((0.007-D24)/(0.007-0.002))*$I$39)))</f>
        <v>2.2999999999999998</v>
      </c>
      <c r="E39" s="59">
        <f>IF(E24="",0,IF(E24&gt;0.007,"Uitgesloten",IF(E24&lt;0.002,$I$39,((0.007-E24)/(0.007-0.002))*$I$39)))</f>
        <v>0</v>
      </c>
      <c r="F39" s="42">
        <f>IF(F24="",0,IF(F24&gt;0.007,"Uitgesloten",IF(F24&lt;0.002,$I$39,((0.007-F24)/(0.007-0.002))*$I$39)))</f>
        <v>0</v>
      </c>
      <c r="G39" s="42">
        <f>IF(G24="",0,IF(G24&gt;0.007,"Uitgesloten",IF(G24&lt;0.002,$I$39,((0.007-G24)/(0.007-0.002))*$I$39)))</f>
        <v>0</v>
      </c>
      <c r="H39" s="42">
        <f>IF(H24="",0,IF(H24&gt;0.007,"Uitgesloten",IF(H24&lt;0.002,$I$39,((0.007-H24)/(0.007-0.002))*$I$39)))</f>
        <v>0</v>
      </c>
      <c r="I39" s="3">
        <v>5</v>
      </c>
      <c r="J39" s="2" t="s">
        <v>61</v>
      </c>
      <c r="K39" s="16"/>
    </row>
    <row r="40" spans="2:11" ht="15" customHeight="1" thickBot="1" x14ac:dyDescent="0.3">
      <c r="B40" s="12"/>
      <c r="C40" s="61" t="s">
        <v>75</v>
      </c>
      <c r="D40" s="29">
        <f>IFERROR(SUM(D35:D39),"-")</f>
        <v>90.5</v>
      </c>
      <c r="E40" s="62">
        <f>IFERROR(SUM(E35:E39),"-")</f>
        <v>0</v>
      </c>
      <c r="F40" s="29">
        <f>IFERROR(SUM(F35:F39),"-")</f>
        <v>0</v>
      </c>
      <c r="G40" s="29">
        <f>IFERROR(SUM(G35:G39),"-")</f>
        <v>0</v>
      </c>
      <c r="H40" s="29">
        <f>IFERROR(SUM(H35:H39),"-")</f>
        <v>0</v>
      </c>
      <c r="I40" s="8">
        <f>SUM(I35:I39)</f>
        <v>100</v>
      </c>
      <c r="J40" s="20" t="s">
        <v>71</v>
      </c>
      <c r="K40" s="16"/>
    </row>
    <row r="41" spans="2:11" ht="4.9000000000000004" customHeight="1" x14ac:dyDescent="0.25">
      <c r="B41" s="17"/>
      <c r="C41" s="18"/>
      <c r="D41" s="18"/>
      <c r="E41" s="18"/>
      <c r="F41" s="18"/>
      <c r="G41" s="18"/>
      <c r="H41" s="18"/>
      <c r="I41" s="18"/>
      <c r="J41" s="18"/>
      <c r="K41" s="19"/>
    </row>
    <row r="42" spans="2:11" ht="4.9000000000000004" customHeight="1" x14ac:dyDescent="0.25">
      <c r="C42" s="2"/>
      <c r="D42" s="2"/>
      <c r="E42" s="2"/>
      <c r="F42" s="2"/>
      <c r="G42" s="2"/>
      <c r="H42" s="2"/>
      <c r="I42" s="2"/>
    </row>
    <row r="43" spans="2:11" ht="15" hidden="1" customHeight="1" x14ac:dyDescent="0.25">
      <c r="C43" s="2"/>
      <c r="D43" s="2"/>
      <c r="E43" s="2"/>
      <c r="F43" s="2"/>
      <c r="G43" s="2"/>
      <c r="H43" s="2"/>
      <c r="I43" s="2"/>
    </row>
    <row r="44" spans="2:11" ht="15" hidden="1" customHeight="1" x14ac:dyDescent="0.25">
      <c r="C44" s="2"/>
      <c r="D44" s="2"/>
      <c r="E44" s="2"/>
      <c r="F44" s="2"/>
      <c r="G44" s="2"/>
      <c r="H44" s="2"/>
      <c r="I44" s="2"/>
    </row>
    <row r="45" spans="2:11" ht="15" hidden="1" customHeight="1" x14ac:dyDescent="0.25">
      <c r="C45" s="2"/>
      <c r="D45" s="2"/>
      <c r="E45" s="2"/>
      <c r="F45" s="2"/>
      <c r="G45" s="2"/>
      <c r="H45" s="2"/>
      <c r="I45" s="2"/>
    </row>
    <row r="46" spans="2:11" ht="15" hidden="1" customHeight="1" x14ac:dyDescent="0.25">
      <c r="C46" s="2"/>
      <c r="D46" s="2"/>
      <c r="E46" s="2"/>
      <c r="F46" s="2"/>
      <c r="G46" s="2"/>
      <c r="H46" s="2"/>
      <c r="I46" s="2"/>
    </row>
    <row r="47" spans="2:11" ht="15" hidden="1" customHeight="1" x14ac:dyDescent="0.25">
      <c r="C47" s="2"/>
      <c r="D47" s="2"/>
      <c r="E47" s="2"/>
      <c r="F47" s="2"/>
      <c r="G47" s="2"/>
      <c r="H47" s="2"/>
      <c r="I47" s="2"/>
    </row>
    <row r="48" spans="2:11" ht="15" hidden="1" customHeight="1" x14ac:dyDescent="0.25">
      <c r="C48" s="2"/>
      <c r="D48" s="2"/>
      <c r="E48" s="2"/>
      <c r="F48" s="2"/>
      <c r="G48" s="2"/>
      <c r="H48" s="2"/>
      <c r="I48" s="2"/>
    </row>
    <row r="49" spans="3:9" ht="15" hidden="1" customHeight="1" x14ac:dyDescent="0.25">
      <c r="C49" s="2"/>
      <c r="D49" s="2"/>
      <c r="E49" s="2"/>
      <c r="F49" s="2"/>
      <c r="G49" s="2"/>
      <c r="H49" s="2"/>
      <c r="I49" s="2"/>
    </row>
    <row r="50" spans="3:9" ht="15" hidden="1" customHeight="1" x14ac:dyDescent="0.25">
      <c r="C50" s="2"/>
      <c r="D50" s="2"/>
      <c r="E50" s="2"/>
      <c r="F50" s="2"/>
      <c r="G50" s="2"/>
      <c r="H50" s="2"/>
      <c r="I50" s="2"/>
    </row>
    <row r="51" spans="3:9" ht="15" hidden="1" customHeight="1" x14ac:dyDescent="0.25">
      <c r="C51" s="2"/>
      <c r="D51" s="2"/>
      <c r="E51" s="2"/>
      <c r="F51" s="2"/>
      <c r="G51" s="2"/>
      <c r="H51" s="2"/>
      <c r="I51" s="2"/>
    </row>
    <row r="52" spans="3:9" ht="15" hidden="1" customHeight="1" x14ac:dyDescent="0.25">
      <c r="C52" s="2"/>
      <c r="D52" s="2"/>
      <c r="E52" s="2"/>
      <c r="F52" s="2"/>
      <c r="G52" s="2"/>
      <c r="H52" s="2"/>
      <c r="I52" s="2"/>
    </row>
    <row r="53" spans="3:9" ht="15" hidden="1" customHeight="1" x14ac:dyDescent="0.25">
      <c r="C53" s="2"/>
      <c r="D53" s="2"/>
      <c r="E53" s="2"/>
      <c r="F53" s="2"/>
      <c r="G53" s="2"/>
      <c r="H53" s="2"/>
      <c r="I53" s="2"/>
    </row>
    <row r="54" spans="3:9" ht="15" hidden="1" customHeight="1" x14ac:dyDescent="0.25">
      <c r="C54" s="2"/>
      <c r="D54" s="2"/>
      <c r="E54" s="2"/>
      <c r="F54" s="2"/>
      <c r="G54" s="2"/>
      <c r="H54" s="2"/>
      <c r="I54" s="2"/>
    </row>
    <row r="55" spans="3:9" ht="15" hidden="1" customHeight="1" x14ac:dyDescent="0.25">
      <c r="C55" s="2"/>
      <c r="D55" s="2"/>
      <c r="E55" s="2"/>
      <c r="F55" s="2"/>
      <c r="G55" s="2"/>
      <c r="H55" s="2"/>
      <c r="I55" s="2"/>
    </row>
    <row r="56" spans="3:9" ht="15" hidden="1" customHeight="1" x14ac:dyDescent="0.25">
      <c r="C56" s="2"/>
      <c r="D56" s="2"/>
      <c r="E56" s="2"/>
      <c r="F56" s="2"/>
      <c r="G56" s="2"/>
      <c r="H56" s="2"/>
      <c r="I56" s="2"/>
    </row>
    <row r="57" spans="3:9" ht="15" hidden="1" customHeight="1" x14ac:dyDescent="0.25">
      <c r="C57" s="2"/>
      <c r="D57" s="2"/>
      <c r="E57" s="2"/>
      <c r="F57" s="2"/>
      <c r="G57" s="2"/>
      <c r="H57" s="2"/>
      <c r="I57" s="2"/>
    </row>
    <row r="58" spans="3:9" ht="15" hidden="1" customHeight="1" x14ac:dyDescent="0.25">
      <c r="C58" s="2"/>
      <c r="D58" s="2"/>
      <c r="E58" s="2"/>
      <c r="F58" s="2"/>
      <c r="G58" s="2"/>
      <c r="H58" s="2"/>
      <c r="I58" s="2"/>
    </row>
    <row r="59" spans="3:9" ht="15" hidden="1" customHeight="1" x14ac:dyDescent="0.25">
      <c r="C59" s="2"/>
      <c r="D59" s="2"/>
      <c r="E59" s="2"/>
      <c r="F59" s="2"/>
      <c r="G59" s="2"/>
      <c r="H59" s="2"/>
      <c r="I59" s="2"/>
    </row>
    <row r="60" spans="3:9" ht="15" hidden="1" customHeight="1" x14ac:dyDescent="0.25">
      <c r="C60" s="2"/>
      <c r="D60" s="2"/>
      <c r="E60" s="2"/>
      <c r="F60" s="2"/>
      <c r="G60" s="2"/>
      <c r="H60" s="2"/>
      <c r="I60" s="2"/>
    </row>
    <row r="61" spans="3:9" ht="15" hidden="1" customHeight="1" x14ac:dyDescent="0.25">
      <c r="C61" s="2"/>
      <c r="D61" s="2"/>
      <c r="E61" s="2"/>
      <c r="F61" s="2"/>
      <c r="G61" s="2"/>
      <c r="H61" s="2"/>
      <c r="I61" s="2"/>
    </row>
    <row r="62" spans="3:9" ht="15" hidden="1" customHeight="1" x14ac:dyDescent="0.25">
      <c r="C62" s="2"/>
      <c r="D62" s="2"/>
      <c r="E62" s="2"/>
      <c r="F62" s="2"/>
      <c r="G62" s="2"/>
      <c r="H62" s="2"/>
      <c r="I62" s="2"/>
    </row>
    <row r="63" spans="3:9" ht="15" hidden="1" customHeight="1" x14ac:dyDescent="0.25">
      <c r="C63" s="2"/>
      <c r="D63" s="2"/>
      <c r="E63" s="2"/>
      <c r="F63" s="2"/>
      <c r="G63" s="2"/>
      <c r="H63" s="2"/>
      <c r="I63" s="2"/>
    </row>
    <row r="64" spans="3:9" ht="15" hidden="1" customHeight="1" x14ac:dyDescent="0.25">
      <c r="C64" s="2"/>
      <c r="D64" s="2"/>
      <c r="E64" s="2"/>
      <c r="F64" s="2"/>
      <c r="G64" s="2"/>
      <c r="H64" s="2"/>
      <c r="I64" s="2"/>
    </row>
    <row r="65" spans="3:9" ht="15" hidden="1" customHeight="1" x14ac:dyDescent="0.25">
      <c r="C65" s="2"/>
      <c r="D65" s="2"/>
      <c r="E65" s="2"/>
      <c r="F65" s="2"/>
      <c r="G65" s="2"/>
      <c r="H65" s="2"/>
      <c r="I65" s="2"/>
    </row>
    <row r="66" spans="3:9" ht="15" hidden="1" customHeight="1" x14ac:dyDescent="0.25">
      <c r="C66" s="2"/>
      <c r="D66" s="2"/>
      <c r="E66" s="2"/>
      <c r="F66" s="2"/>
      <c r="G66" s="2"/>
      <c r="H66" s="2"/>
      <c r="I66" s="2"/>
    </row>
    <row r="67" spans="3:9" ht="15" hidden="1" customHeight="1" x14ac:dyDescent="0.25">
      <c r="C67" s="2"/>
      <c r="D67" s="2"/>
      <c r="E67" s="2"/>
      <c r="F67" s="2"/>
      <c r="G67" s="2"/>
      <c r="H67" s="2"/>
      <c r="I67" s="2"/>
    </row>
    <row r="68" spans="3:9" ht="15" hidden="1" customHeight="1" x14ac:dyDescent="0.25">
      <c r="C68" s="2"/>
      <c r="D68" s="2"/>
      <c r="E68" s="2"/>
      <c r="F68" s="2"/>
      <c r="G68" s="2"/>
      <c r="H68" s="2"/>
      <c r="I68" s="2"/>
    </row>
    <row r="69" spans="3:9" ht="15" hidden="1" customHeight="1" x14ac:dyDescent="0.25">
      <c r="C69" s="2"/>
      <c r="D69" s="2"/>
      <c r="E69" s="2"/>
      <c r="F69" s="2"/>
      <c r="G69" s="2"/>
      <c r="H69" s="2"/>
      <c r="I69" s="2"/>
    </row>
    <row r="70" spans="3:9" ht="15" hidden="1" customHeight="1" x14ac:dyDescent="0.25">
      <c r="C70" s="2"/>
      <c r="D70" s="2"/>
      <c r="E70" s="2"/>
      <c r="F70" s="2"/>
      <c r="G70" s="2"/>
      <c r="H70" s="2"/>
      <c r="I70" s="2"/>
    </row>
    <row r="71" spans="3:9" ht="15" hidden="1" customHeight="1" x14ac:dyDescent="0.25">
      <c r="C71" s="2"/>
      <c r="D71" s="2"/>
      <c r="E71" s="2"/>
      <c r="F71" s="2"/>
      <c r="G71" s="2"/>
      <c r="H71" s="2"/>
      <c r="I71" s="2"/>
    </row>
    <row r="72" spans="3:9" ht="15" hidden="1" customHeight="1" x14ac:dyDescent="0.25">
      <c r="C72" s="2"/>
      <c r="D72" s="2"/>
      <c r="E72" s="2"/>
      <c r="F72" s="2"/>
      <c r="G72" s="2"/>
      <c r="H72" s="2"/>
      <c r="I72" s="2"/>
    </row>
    <row r="73" spans="3:9" ht="15" hidden="1" customHeight="1" x14ac:dyDescent="0.25">
      <c r="C73" s="2"/>
      <c r="D73" s="2"/>
      <c r="E73" s="2"/>
      <c r="F73" s="2"/>
      <c r="G73" s="2"/>
      <c r="H73" s="2"/>
      <c r="I73" s="2"/>
    </row>
    <row r="74" spans="3:9" ht="15" hidden="1" customHeight="1" x14ac:dyDescent="0.25">
      <c r="C74" s="2"/>
      <c r="D74" s="2"/>
      <c r="E74" s="2"/>
      <c r="F74" s="2"/>
      <c r="G74" s="2"/>
      <c r="H74" s="2"/>
      <c r="I74" s="2"/>
    </row>
    <row r="75" spans="3:9" ht="15" hidden="1" customHeight="1" x14ac:dyDescent="0.25">
      <c r="C75" s="2"/>
      <c r="D75" s="2"/>
      <c r="E75" s="2"/>
      <c r="F75" s="2"/>
      <c r="G75" s="2"/>
      <c r="H75" s="2"/>
      <c r="I75" s="2"/>
    </row>
    <row r="76" spans="3:9" ht="15" hidden="1" customHeight="1" x14ac:dyDescent="0.25">
      <c r="C76" s="2"/>
      <c r="D76" s="2"/>
      <c r="E76" s="2"/>
      <c r="F76" s="2"/>
      <c r="G76" s="2"/>
      <c r="H76" s="2"/>
      <c r="I76" s="2"/>
    </row>
    <row r="77" spans="3:9" ht="15" hidden="1" customHeight="1" x14ac:dyDescent="0.25">
      <c r="C77" s="2"/>
      <c r="D77" s="2"/>
      <c r="E77" s="2"/>
      <c r="F77" s="2"/>
      <c r="G77" s="2"/>
      <c r="H77" s="2"/>
      <c r="I77" s="2"/>
    </row>
    <row r="78" spans="3:9" ht="15" hidden="1" customHeight="1" x14ac:dyDescent="0.25">
      <c r="C78" s="2"/>
      <c r="D78" s="2"/>
      <c r="E78" s="2"/>
      <c r="F78" s="2"/>
      <c r="G78" s="2"/>
      <c r="H78" s="2"/>
      <c r="I78" s="2"/>
    </row>
    <row r="79" spans="3:9" ht="15" hidden="1" customHeight="1" x14ac:dyDescent="0.25">
      <c r="C79" s="2"/>
      <c r="D79" s="2"/>
      <c r="E79" s="2"/>
      <c r="F79" s="2"/>
      <c r="G79" s="2"/>
      <c r="H79" s="2"/>
      <c r="I79" s="2"/>
    </row>
    <row r="80" spans="3:9" ht="15" hidden="1" customHeight="1" x14ac:dyDescent="0.25">
      <c r="C80" s="2"/>
      <c r="D80" s="2"/>
      <c r="E80" s="2"/>
      <c r="F80" s="2"/>
      <c r="G80" s="2"/>
      <c r="H80" s="2"/>
      <c r="I80" s="2"/>
    </row>
    <row r="81" spans="3:9" ht="15" hidden="1" customHeight="1" x14ac:dyDescent="0.25">
      <c r="C81" s="2"/>
      <c r="D81" s="2"/>
      <c r="E81" s="2"/>
      <c r="F81" s="2"/>
      <c r="G81" s="2"/>
      <c r="H81" s="2"/>
      <c r="I81" s="2"/>
    </row>
    <row r="82" spans="3:9" ht="15" hidden="1" customHeight="1" x14ac:dyDescent="0.25">
      <c r="C82" s="2"/>
      <c r="D82" s="2"/>
      <c r="E82" s="2"/>
      <c r="F82" s="2"/>
      <c r="G82" s="2"/>
      <c r="H82" s="2"/>
      <c r="I82" s="2"/>
    </row>
    <row r="83" spans="3:9" ht="15" hidden="1" customHeight="1" x14ac:dyDescent="0.25">
      <c r="C83" s="2"/>
      <c r="D83" s="2"/>
      <c r="E83" s="2"/>
      <c r="F83" s="2"/>
      <c r="G83" s="2"/>
      <c r="H83" s="2"/>
      <c r="I83" s="2"/>
    </row>
    <row r="84" spans="3:9" ht="15" hidden="1" customHeight="1" x14ac:dyDescent="0.25">
      <c r="C84" s="2"/>
      <c r="D84" s="2"/>
      <c r="E84" s="2"/>
      <c r="F84" s="2"/>
      <c r="G84" s="2"/>
      <c r="H84" s="2"/>
      <c r="I84" s="2"/>
    </row>
    <row r="85" spans="3:9" ht="15" hidden="1" customHeight="1" x14ac:dyDescent="0.25">
      <c r="C85" s="2"/>
      <c r="D85" s="2"/>
      <c r="E85" s="2"/>
      <c r="F85" s="2"/>
      <c r="G85" s="2"/>
      <c r="H85" s="2"/>
      <c r="I85" s="2"/>
    </row>
    <row r="86" spans="3:9" ht="15" customHeight="1" x14ac:dyDescent="0.25"/>
    <row r="87" spans="3:9" ht="15" customHeight="1" x14ac:dyDescent="0.25"/>
    <row r="88" spans="3:9" ht="15" customHeight="1" x14ac:dyDescent="0.25"/>
    <row r="89" spans="3:9" ht="15" customHeight="1" x14ac:dyDescent="0.25"/>
    <row r="90" spans="3:9" ht="15" customHeight="1" x14ac:dyDescent="0.25"/>
    <row r="91" spans="3:9" ht="15" customHeight="1" x14ac:dyDescent="0.25"/>
  </sheetData>
  <mergeCells count="1">
    <mergeCell ref="C3:J3"/>
  </mergeCells>
  <phoneticPr fontId="3" type="noConversion"/>
  <dataValidations count="1">
    <dataValidation type="list" allowBlank="1" showInputMessage="1" showErrorMessage="1" errorTitle="Ongeldige invoer" error="Kies een optie uit de lijst._x000a_" sqref="D27:H32">
      <formula1>Lijsten_ja_nee_onbekend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workbookViewId="0">
      <selection activeCell="E24" sqref="E24"/>
    </sheetView>
  </sheetViews>
  <sheetFormatPr defaultRowHeight="15" x14ac:dyDescent="0.25"/>
  <cols>
    <col min="1" max="1" width="0.85546875" customWidth="1"/>
    <col min="2" max="2" width="21" bestFit="1" customWidth="1"/>
  </cols>
  <sheetData>
    <row r="1" spans="2:3" ht="5.0999999999999996" customHeight="1" x14ac:dyDescent="0.25"/>
    <row r="2" spans="2:3" ht="15.75" thickBot="1" x14ac:dyDescent="0.3">
      <c r="B2" s="23" t="s">
        <v>30</v>
      </c>
    </row>
    <row r="4" spans="2:3" x14ac:dyDescent="0.25">
      <c r="B4" s="35" t="s">
        <v>31</v>
      </c>
    </row>
    <row r="5" spans="2:3" x14ac:dyDescent="0.25">
      <c r="B5" s="36" t="s">
        <v>28</v>
      </c>
    </row>
    <row r="6" spans="2:3" x14ac:dyDescent="0.25">
      <c r="B6" s="36" t="s">
        <v>29</v>
      </c>
    </row>
    <row r="7" spans="2:3" x14ac:dyDescent="0.25">
      <c r="B7" s="37" t="s">
        <v>32</v>
      </c>
    </row>
    <row r="9" spans="2:3" x14ac:dyDescent="0.25">
      <c r="B9" s="35" t="s">
        <v>39</v>
      </c>
    </row>
    <row r="10" spans="2:3" x14ac:dyDescent="0.25">
      <c r="B10" s="36">
        <v>3</v>
      </c>
      <c r="C10" s="20" t="s">
        <v>37</v>
      </c>
    </row>
    <row r="11" spans="2:3" x14ac:dyDescent="0.25">
      <c r="B11" s="36">
        <v>3</v>
      </c>
      <c r="C11" s="20" t="s">
        <v>38</v>
      </c>
    </row>
    <row r="12" spans="2:3" x14ac:dyDescent="0.25">
      <c r="B12" s="36">
        <v>3</v>
      </c>
      <c r="C12" s="20" t="s">
        <v>33</v>
      </c>
    </row>
    <row r="13" spans="2:3" x14ac:dyDescent="0.25">
      <c r="B13" s="36">
        <v>3</v>
      </c>
      <c r="C13" s="20" t="s">
        <v>34</v>
      </c>
    </row>
    <row r="14" spans="2:3" x14ac:dyDescent="0.25">
      <c r="B14" s="36">
        <v>3</v>
      </c>
      <c r="C14" s="20" t="s">
        <v>35</v>
      </c>
    </row>
    <row r="15" spans="2:3" x14ac:dyDescent="0.25">
      <c r="B15" s="37">
        <v>3</v>
      </c>
      <c r="C15" s="20" t="s">
        <v>36</v>
      </c>
    </row>
    <row r="18" spans="2:3" x14ac:dyDescent="0.25">
      <c r="B18" s="47">
        <v>10000</v>
      </c>
      <c r="C18" s="48" t="s">
        <v>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code xmlns="39827f58-7720-4ded-af76-465e24c51aef" xsi:nil="true"/>
    <gearchiveerd xmlns="39827f58-7720-4ded-af76-465e24c51aef">false</gearchiveerd>
    <Projecttype xmlns="39827f58-7720-4ded-af76-465e24c51aef" xsi:nil="true"/>
    <Projectjaar xmlns="39827f58-7720-4ded-af76-465e24c51a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B12F7E41345448D22D09014047793" ma:contentTypeVersion="21" ma:contentTypeDescription="Een nieuw document maken." ma:contentTypeScope="" ma:versionID="89a4e7716bf830029a7ab7d986218688">
  <xsd:schema xmlns:xsd="http://www.w3.org/2001/XMLSchema" xmlns:xs="http://www.w3.org/2001/XMLSchema" xmlns:p="http://schemas.microsoft.com/office/2006/metadata/properties" xmlns:ns2="39827f58-7720-4ded-af76-465e24c51aef" xmlns:ns3="73b93b06-1704-4245-b810-50a8d8c79adb" targetNamespace="http://schemas.microsoft.com/office/2006/metadata/properties" ma:root="true" ma:fieldsID="373877038c9410adf816e9cff67f1e11" ns2:_="" ns3:_="">
    <xsd:import namespace="39827f58-7720-4ded-af76-465e24c51aef"/>
    <xsd:import namespace="73b93b06-1704-4245-b810-50a8d8c79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2:MediaServiceOCR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Projectcode" minOccurs="0"/>
                <xsd:element ref="ns2:Projectjaar" minOccurs="0"/>
                <xsd:element ref="ns2:Projecttype" minOccurs="0"/>
                <xsd:element ref="ns2:gearchivee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27f58-7720-4ded-af76-465e24c51a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rojectcode" ma:index="20" nillable="true" ma:displayName="Projectcode" ma:internalName="Projectcode">
      <xsd:simpleType>
        <xsd:restriction base="dms:Text">
          <xsd:maxLength value="11"/>
        </xsd:restriction>
      </xsd:simpleType>
    </xsd:element>
    <xsd:element name="Projectjaar" ma:index="21" nillable="true" ma:displayName="Projectjaar" ma:decimals="0" ma:internalName="Projectjaar">
      <xsd:simpleType>
        <xsd:restriction base="dms:Number">
          <xsd:maxInclusive value="2100"/>
          <xsd:minInclusive value="2000"/>
        </xsd:restriction>
      </xsd:simpleType>
    </xsd:element>
    <xsd:element name="Projecttype" ma:index="22" nillable="true" ma:displayName="Projecttype" ma:internalName="Projecttype">
      <xsd:simpleType>
        <xsd:restriction base="dms:Text">
          <xsd:maxLength value="1"/>
        </xsd:restriction>
      </xsd:simpleType>
    </xsd:element>
    <xsd:element name="gearchiveerd" ma:index="23" nillable="true" ma:displayName="Gearchiveerd" ma:default="0" ma:internalName="gearchiveer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93b06-1704-4245-b810-50a8d8c79ad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31099D-D493-456D-8876-CC54C5540752}">
  <ds:schemaRefs>
    <ds:schemaRef ds:uri="http://purl.org/dc/terms/"/>
    <ds:schemaRef ds:uri="http://schemas.openxmlformats.org/package/2006/metadata/core-properties"/>
    <ds:schemaRef ds:uri="39827f58-7720-4ded-af76-465e24c51ae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3b93b06-1704-4245-b810-50a8d8c79ad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9E46D9-995B-4EC2-AEB5-6B0F855DA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94818-A448-422A-B802-8FDD56BF6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27f58-7720-4ded-af76-465e24c51aef"/>
    <ds:schemaRef ds:uri="73b93b06-1704-4245-b810-50a8d8c79a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Beoordeling PV</vt:lpstr>
      <vt:lpstr>Lijsten</vt:lpstr>
      <vt:lpstr>Lijsten_ja_nee_onbekend</vt:lpstr>
      <vt:lpstr>Lijsten_kWh_punt_aftrek</vt:lpstr>
      <vt:lpstr>Lijsten_weging_milieu_impact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van Luik</dc:creator>
  <cp:lastModifiedBy>Booijink, Ivo (CD)</cp:lastModifiedBy>
  <dcterms:created xsi:type="dcterms:W3CDTF">2020-05-18T11:40:14Z</dcterms:created>
  <dcterms:modified xsi:type="dcterms:W3CDTF">2021-03-19T12:41:38Z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0x010100F3BB12F7E41345448D22D09014047793</vt:lpwstr>
  </property>
  <property fmtid="{D5CDD505-2E9C-101B-9397-08002B2CF9AE}" pid="3" name="BExAnalyzer_OldName">
    <vt:lpwstr>Bijlage 15 Invulformulier zonnepanelen voor inschrijver.xlsx</vt:lpwstr>
  </property>
</Properties>
</file>