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nkoop\Aanbestedingen\Aanbestedingen 2022\EU - OPK 2023\03 Nota van Inlichtingen\"/>
    </mc:Choice>
  </mc:AlternateContent>
  <bookViews>
    <workbookView xWindow="0" yWindow="0" windowWidth="28800" windowHeight="11835"/>
  </bookViews>
  <sheets>
    <sheet name="Perceel 1" sheetId="2" r:id="rId1"/>
    <sheet name="Perceel 2" sheetId="3" r:id="rId2"/>
    <sheet name="Perceel 3" sheetId="4" r:id="rId3"/>
    <sheet name="Perceel 4" sheetId="1" r:id="rId4"/>
  </sheets>
  <definedNames>
    <definedName name="_xlnm.Print_Area" localSheetId="0">'Perceel 1'!$A$1:$H$41</definedName>
    <definedName name="_xlnm.Print_Area" localSheetId="1">'Perceel 2'!$A$1:$H$41</definedName>
    <definedName name="_xlnm.Print_Area" localSheetId="2">'Perceel 3'!$A$1:$H$42</definedName>
    <definedName name="_xlnm.Print_Area" localSheetId="3">'Perceel 4'!$A$1:$H$46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4" l="1"/>
  <c r="F21" i="3"/>
  <c r="F21" i="2"/>
  <c r="F21" i="1" l="1"/>
  <c r="D32" i="4" l="1"/>
  <c r="H32" i="4" s="1"/>
  <c r="D31" i="4"/>
  <c r="H31" i="4" s="1"/>
  <c r="H20" i="4"/>
  <c r="H26" i="4"/>
  <c r="H25" i="4"/>
  <c r="H24" i="4"/>
  <c r="H23" i="4"/>
  <c r="H19" i="4"/>
  <c r="D31" i="3"/>
  <c r="H31" i="3" s="1"/>
  <c r="D30" i="3"/>
  <c r="H30" i="3" s="1"/>
  <c r="H32" i="3" s="1"/>
  <c r="H20" i="3"/>
  <c r="H25" i="3"/>
  <c r="H24" i="3"/>
  <c r="H23" i="3"/>
  <c r="H19" i="3"/>
  <c r="D31" i="2"/>
  <c r="H31" i="2" s="1"/>
  <c r="D30" i="2"/>
  <c r="H30" i="2" s="1"/>
  <c r="H20" i="2"/>
  <c r="H25" i="2"/>
  <c r="H19" i="2"/>
  <c r="H29" i="4" l="1"/>
  <c r="H33" i="4"/>
  <c r="H28" i="3"/>
  <c r="H32" i="2"/>
  <c r="H33" i="3"/>
  <c r="H28" i="2"/>
  <c r="H33" i="2" s="1"/>
  <c r="D19" i="1"/>
  <c r="D36" i="1"/>
  <c r="D35" i="1"/>
  <c r="H34" i="4" l="1"/>
  <c r="H36" i="1"/>
  <c r="H35" i="1"/>
  <c r="H24" i="1"/>
  <c r="H25" i="1"/>
  <c r="H26" i="1"/>
  <c r="H27" i="1"/>
  <c r="H28" i="1"/>
  <c r="H29" i="1"/>
  <c r="H30" i="1"/>
  <c r="H20" i="1"/>
  <c r="H19" i="1"/>
  <c r="H37" i="1" l="1"/>
  <c r="H33" i="1"/>
  <c r="H38" i="1" l="1"/>
</calcChain>
</file>

<file path=xl/sharedStrings.xml><?xml version="1.0" encoding="utf-8"?>
<sst xmlns="http://schemas.openxmlformats.org/spreadsheetml/2006/main" count="287" uniqueCount="81">
  <si>
    <t>De hierna te noemen inschrijver(s):</t>
  </si>
  <si>
    <t>A. 
aantal eenheden 
per jaar</t>
  </si>
  <si>
    <t>B. 
prijs per eenheid
in euro's excl. BTW</t>
  </si>
  <si>
    <t>totale kosten/opbrengsten
in euro's excl. BTW
(A x B)</t>
  </si>
  <si>
    <t>1.</t>
  </si>
  <si>
    <t>Periodiek inzamelen van OPK aan huis met kraakperswagens met inzet van vrijwilligers van verenigingen, alsmede afvoeren van het ingezameld OPK naar overslag- en/ of verwerkingslocatie.</t>
  </si>
  <si>
    <t xml:space="preserve">  ton</t>
  </si>
  <si>
    <t>wisselingen</t>
  </si>
  <si>
    <t>Beschikbaar stellen containers voor de permanente brengvoorzieningen.</t>
  </si>
  <si>
    <t>containers</t>
  </si>
  <si>
    <t>per container
per jaar</t>
  </si>
  <si>
    <t>6.</t>
  </si>
  <si>
    <t xml:space="preserve">SUBTOTAAL KOSTEN:  </t>
  </si>
  <si>
    <t>7.</t>
  </si>
  <si>
    <t xml:space="preserve">SUBTOTAAL OPBRENGSTEN:  </t>
  </si>
  <si>
    <t>Perceel 4 betreft de inzameling en verwerking van papier in de gemeenten Beesel, Horst aan de Maas en Peel en Maas.</t>
  </si>
  <si>
    <r>
      <t xml:space="preserve">Op afroep afvoeren ingezameld OPK naar overslag- en/ of verwerkingslocatie vanaf de locatie van een permanente brengvoorziening in de </t>
    </r>
    <r>
      <rPr>
        <b/>
        <sz val="10"/>
        <rFont val="Arial"/>
        <family val="2"/>
      </rPr>
      <t>gemeente Beesel</t>
    </r>
    <r>
      <rPr>
        <sz val="10"/>
        <rFont val="Arial"/>
        <family val="2"/>
      </rPr>
      <t>.
(NB: Het gaat hier om een container in eigendom van de gemeente. Opdrachtnemer dient de volle container op te halen, te legen en terug te brengen.)</t>
    </r>
  </si>
  <si>
    <r>
      <t xml:space="preserve">Perceel 4
</t>
    </r>
    <r>
      <rPr>
        <sz val="10"/>
        <rFont val="Arial"/>
        <family val="2"/>
      </rPr>
      <t xml:space="preserve">   gemeente Beesel
   gemeente Horst aan de Maas
   gemeente Peel en Maas</t>
    </r>
    <r>
      <rPr>
        <b/>
        <sz val="10"/>
        <rFont val="Arial"/>
        <family val="2"/>
      </rPr>
      <t xml:space="preserve">
   </t>
    </r>
  </si>
  <si>
    <r>
      <t xml:space="preserve">Beschikbaar stellen van containers voor verenigingen met een </t>
    </r>
    <r>
      <rPr>
        <b/>
        <sz val="10"/>
        <rFont val="Arial"/>
        <family val="2"/>
      </rPr>
      <t>tijdelijke</t>
    </r>
    <r>
      <rPr>
        <sz val="10"/>
        <rFont val="Arial"/>
        <family val="2"/>
      </rPr>
      <t xml:space="preserve"> brengvoorziening in de </t>
    </r>
    <r>
      <rPr>
        <b/>
        <sz val="10"/>
        <rFont val="Arial"/>
        <family val="2"/>
      </rPr>
      <t>gemeente Beesel</t>
    </r>
    <r>
      <rPr>
        <sz val="10"/>
        <rFont val="Arial"/>
        <family val="2"/>
      </rPr>
      <t>, alsmede het afvoeren va het ingezameld OPK naar overslag- en/ of verwerkingslocatie.</t>
    </r>
  </si>
  <si>
    <r>
      <t>Op afroep afvoeren ingezameld OPK naar overslag- en/ of verwerkingslocatie van de locatie van een</t>
    </r>
    <r>
      <rPr>
        <b/>
        <sz val="10"/>
        <rFont val="Arial"/>
        <family val="2"/>
      </rPr>
      <t xml:space="preserve"> permanente</t>
    </r>
    <r>
      <rPr>
        <sz val="10"/>
        <rFont val="Arial"/>
        <family val="2"/>
      </rPr>
      <t xml:space="preserve"> brengvoorziening Milieupark </t>
    </r>
    <r>
      <rPr>
        <b/>
        <sz val="10"/>
        <rFont val="Arial"/>
        <family val="2"/>
      </rPr>
      <t>Peel en Maas</t>
    </r>
    <r>
      <rPr>
        <sz val="10"/>
        <rFont val="Arial"/>
        <family val="2"/>
      </rPr>
      <t>.
(Het wisselen van een volle voor een lege container)</t>
    </r>
  </si>
  <si>
    <r>
      <t xml:space="preserve">Op afroep afvoeren ingezameld OPK naar overslag- en/ of verwerkingslocatie vanaf de </t>
    </r>
    <r>
      <rPr>
        <b/>
        <sz val="10"/>
        <rFont val="Arial"/>
        <family val="2"/>
      </rPr>
      <t>permanente</t>
    </r>
    <r>
      <rPr>
        <sz val="10"/>
        <rFont val="Arial"/>
        <family val="2"/>
      </rPr>
      <t xml:space="preserve"> brengvoorziening te Grashoek (</t>
    </r>
    <r>
      <rPr>
        <b/>
        <sz val="10"/>
        <rFont val="Arial"/>
        <family val="2"/>
      </rPr>
      <t>gemeente Peel en Maas</t>
    </r>
    <r>
      <rPr>
        <sz val="10"/>
        <rFont val="Arial"/>
        <family val="2"/>
      </rPr>
      <t>). 
(NB: Het gaat hier om een container in eigendom van de vereniging. Opdrachtnemer dient de volle container op te halen, te legen en terug te brengen.)</t>
    </r>
  </si>
  <si>
    <t xml:space="preserve">  KOSTEN  </t>
  </si>
  <si>
    <t xml:space="preserve">  OPBRENGSTEN</t>
  </si>
  <si>
    <t>FINANCIËLE RESULTAAT</t>
  </si>
  <si>
    <r>
      <t xml:space="preserve">Onze marktprijs
(zie toelichting </t>
    </r>
    <r>
      <rPr>
        <i/>
        <sz val="10"/>
        <rFont val="Arial"/>
        <family val="2"/>
      </rPr>
      <t>eisen 27 en 29</t>
    </r>
    <r>
      <rPr>
        <sz val="10"/>
        <rFont val="Arial"/>
        <family val="2"/>
      </rPr>
      <t>)</t>
    </r>
  </si>
  <si>
    <t xml:space="preserve">De inschrijver: </t>
  </si>
  <si>
    <t xml:space="preserve">Gedaan te:  </t>
  </si>
  <si>
    <t>(handtekening)</t>
  </si>
  <si>
    <t>[datum]</t>
  </si>
  <si>
    <t>[plaats]</t>
  </si>
  <si>
    <t xml:space="preserve">de  </t>
  </si>
  <si>
    <t>(2e handtekening bij ‘gezamenlijke bevoegdheid’)</t>
  </si>
  <si>
    <t xml:space="preserve">gevestigd te:  </t>
  </si>
  <si>
    <t>[naam rechtspersoon]</t>
  </si>
  <si>
    <t>[vestigingsplaats]</t>
  </si>
  <si>
    <t xml:space="preserve">a)               naam:  </t>
  </si>
  <si>
    <t xml:space="preserve">b)               naam:  </t>
  </si>
  <si>
    <t xml:space="preserve">c)               naam:  </t>
  </si>
  <si>
    <t>Perceel 2 betreft de inzameling en verwerking van papier in de gemeente Horst aan de Maas.</t>
  </si>
  <si>
    <t>Perceel 1 betreft de inzameling en verwerking van papier in de gemeente Beesel.</t>
  </si>
  <si>
    <r>
      <t xml:space="preserve">Perceel 2
</t>
    </r>
    <r>
      <rPr>
        <sz val="10"/>
        <rFont val="Arial"/>
        <family val="2"/>
      </rPr>
      <t xml:space="preserve">   gemeente Horst aan de Maas
  </t>
    </r>
  </si>
  <si>
    <t>Perceel 3 betreft de inzameling en verwerking van papier in de gemeente Peel en Maas.</t>
  </si>
  <si>
    <r>
      <t xml:space="preserve">Perceel 3
</t>
    </r>
    <r>
      <rPr>
        <sz val="10"/>
        <rFont val="Arial"/>
        <family val="2"/>
      </rPr>
      <t xml:space="preserve">   gemeente Peel en Maas</t>
    </r>
    <r>
      <rPr>
        <b/>
        <sz val="10"/>
        <rFont val="Arial"/>
        <family val="2"/>
      </rPr>
      <t xml:space="preserve">
   </t>
    </r>
  </si>
  <si>
    <r>
      <t xml:space="preserve">Perceel 1
</t>
    </r>
    <r>
      <rPr>
        <sz val="10"/>
        <rFont val="Arial"/>
        <family val="2"/>
      </rPr>
      <t xml:space="preserve">   gemeente Beesel
  </t>
    </r>
  </si>
  <si>
    <r>
      <t xml:space="preserve">Beschikbaar stellen van containers voor verenigingen met een </t>
    </r>
    <r>
      <rPr>
        <b/>
        <sz val="10"/>
        <rFont val="Arial"/>
        <family val="2"/>
      </rPr>
      <t>tijdelijke</t>
    </r>
    <r>
      <rPr>
        <sz val="10"/>
        <rFont val="Arial"/>
        <family val="2"/>
      </rPr>
      <t xml:space="preserve"> brengvoorziening in de </t>
    </r>
    <r>
      <rPr>
        <b/>
        <sz val="10"/>
        <rFont val="Arial"/>
        <family val="2"/>
      </rPr>
      <t>gemeente Peel en Maas</t>
    </r>
    <r>
      <rPr>
        <sz val="10"/>
        <rFont val="Arial"/>
        <family val="2"/>
      </rPr>
      <t>, alsmede het afvoeren va het ingezameld OPK naar overslag- en/ of verwerkingslocatie.
(Grashoek en Helden)</t>
    </r>
  </si>
  <si>
    <t>container
wisselingen</t>
  </si>
  <si>
    <r>
      <t xml:space="preserve">Beschikbaar stellen van containers voor verenigingen met een </t>
    </r>
    <r>
      <rPr>
        <b/>
        <sz val="10"/>
        <rFont val="Arial"/>
        <family val="2"/>
      </rPr>
      <t>tijdelijke</t>
    </r>
    <r>
      <rPr>
        <sz val="10"/>
        <rFont val="Arial"/>
        <family val="2"/>
      </rPr>
      <t xml:space="preserve"> brengvoorziening in de </t>
    </r>
    <r>
      <rPr>
        <b/>
        <sz val="10"/>
        <rFont val="Arial"/>
        <family val="2"/>
      </rPr>
      <t>gemeente Horst aan de Maas</t>
    </r>
    <r>
      <rPr>
        <sz val="10"/>
        <rFont val="Arial"/>
        <family val="2"/>
      </rPr>
      <t>, alsmede het afvoeren va het ingezameld OPK naar overslag- en/ of verwerkingslocatie.
(Lottum)</t>
    </r>
  </si>
  <si>
    <t>Beschikbaar stellen containers voor de permanente brengvoorzieningen.
(2x Hegelsom en 2x Grubbenvorst)</t>
  </si>
  <si>
    <t>Beschikbaar stellen containers voor de permanente brengvoorzieningen.
(1x milieupark)</t>
  </si>
  <si>
    <t>per
container-
wisseling</t>
  </si>
  <si>
    <t>per ton</t>
  </si>
  <si>
    <t>verklaart/verklaren zich door ondertekening dezes bereid Perceel 4 van de opdracht beschreven in de het beschrijvend document met kenmerk 2579010, uit te voeren tegen onderstaande condities:</t>
  </si>
  <si>
    <t>Inschrijvingsbiljet Perceel 1 - Beesel</t>
  </si>
  <si>
    <t>Inschrijvingsbiljet Perceel 2 - Horst aan de Maas</t>
  </si>
  <si>
    <t>Inschrijvingsbiljet Perceel 3 - Peel en Maas</t>
  </si>
  <si>
    <t>Inschrijvingsbiljet Perceel 4 - 3 gemeenten tezamen</t>
  </si>
  <si>
    <t>2.</t>
  </si>
  <si>
    <t>Het plafondbedrag wordt overschreden!</t>
  </si>
  <si>
    <t xml:space="preserve">Op de som van bovenstaande tarieven (1. + 2.) is een plafond van € 100,00 van toepassing (zie eis 23): </t>
  </si>
  <si>
    <t>3.a</t>
  </si>
  <si>
    <t>3.b</t>
  </si>
  <si>
    <t>3.c</t>
  </si>
  <si>
    <t>4.</t>
  </si>
  <si>
    <t>5.a</t>
  </si>
  <si>
    <t>5.b</t>
  </si>
  <si>
    <t>5.c1</t>
  </si>
  <si>
    <t>5.c2</t>
  </si>
  <si>
    <r>
      <t xml:space="preserve">FINANCIËLE RESULTAAT </t>
    </r>
    <r>
      <rPr>
        <sz val="10"/>
        <rFont val="Arial"/>
        <family val="2"/>
      </rPr>
      <t>(kosten -/- opbrengsten)</t>
    </r>
  </si>
  <si>
    <t xml:space="preserve">Op de som van bovenstaande tarieven (1.+2.) is een plafond van € 100 van toepassing (zie eis 23): </t>
  </si>
  <si>
    <t>Op de wisseling van een container (tarieven 3a,b,c en 5a,b,c1,c2) is een plafond van € 150 per wisseling van toepassing.</t>
  </si>
  <si>
    <t xml:space="preserve">  Op de wisseling van een container (tarieven 3a en 5a) is een plafond van € 150 per wisseling van toepassing.</t>
  </si>
  <si>
    <t xml:space="preserve">  Op de wisseling van een container (tarieven 3b en 5b) is een plafond van € 150 per wisseling van toepassing.</t>
  </si>
  <si>
    <t xml:space="preserve">  Op de wisseling van een container (tarieven 3c, 5c1 en 5c2) is een plafond van € 150 per wisseling van toepassing.</t>
  </si>
  <si>
    <r>
      <t xml:space="preserve">Vaste toeslag op 'onze marktprijs'
(zie toelichting </t>
    </r>
    <r>
      <rPr>
        <i/>
        <sz val="10"/>
        <rFont val="Arial"/>
        <family val="2"/>
      </rPr>
      <t>eisen 27 en 29</t>
    </r>
    <r>
      <rPr>
        <sz val="10"/>
        <rFont val="Arial"/>
        <family val="2"/>
      </rPr>
      <t xml:space="preserve">)
</t>
    </r>
    <r>
      <rPr>
        <sz val="8"/>
        <rFont val="Arial"/>
        <family val="2"/>
      </rPr>
      <t>'Toeslag' als positief bedrag invullen!</t>
    </r>
  </si>
  <si>
    <r>
      <t>Op afroep afvoeren ingezameld OPK naar overslag- en/ of verwerkingslocatie vanaf de locatie van een permanente brengvoorziening in de</t>
    </r>
    <r>
      <rPr>
        <b/>
        <sz val="10"/>
        <rFont val="Arial"/>
        <family val="2"/>
      </rPr>
      <t xml:space="preserve"> gemeente Horst aan de Maas</t>
    </r>
    <r>
      <rPr>
        <sz val="10"/>
        <rFont val="Arial"/>
        <family val="2"/>
      </rPr>
      <t>.
(Het wisselen van een volle voor een lege container)</t>
    </r>
  </si>
  <si>
    <t>Op- en/of overslag ingezameld OPK
(ook uit containers of routes die opdrachtnemer niet zelf uitvoert)</t>
  </si>
  <si>
    <r>
      <rPr>
        <b/>
        <sz val="12"/>
        <rFont val="Arial"/>
        <family val="2"/>
      </rPr>
      <t xml:space="preserve">
LET OP bij inschrijven op meerdere losse percelen (zie par. 5.3):
</t>
    </r>
    <r>
      <rPr>
        <sz val="10"/>
        <rFont val="Arial"/>
        <family val="2"/>
      </rPr>
      <t xml:space="preserve">
Inschrijven op meerdere percelen is toegestaan onder navolgende voorwaarden:
- het verschil in </t>
    </r>
    <r>
      <rPr>
        <i/>
        <sz val="10"/>
        <rFont val="Arial"/>
        <family val="2"/>
      </rPr>
      <t>inzamelkosten aan huis met de kraakperswagens</t>
    </r>
    <r>
      <rPr>
        <sz val="10"/>
        <rFont val="Arial"/>
        <family val="2"/>
      </rPr>
      <t xml:space="preserve"> (aan te bieden </t>
    </r>
    <r>
      <rPr>
        <i/>
        <sz val="10"/>
        <rFont val="Arial"/>
        <family val="2"/>
      </rPr>
      <t>sub 1</t>
    </r>
    <r>
      <rPr>
        <sz val="10"/>
        <rFont val="Arial"/>
        <family val="2"/>
      </rPr>
      <t xml:space="preserve">) tussen de laagste en hoogste
  inzamelkosten bedraagt maximaal 30% van de laagste aangeboden inzamelkosten; 
- de </t>
    </r>
    <r>
      <rPr>
        <i/>
        <sz val="10"/>
        <rFont val="Arial"/>
        <family val="2"/>
      </rPr>
      <t>op- en/of overslagkosten</t>
    </r>
    <r>
      <rPr>
        <sz val="10"/>
        <rFont val="Arial"/>
        <family val="2"/>
      </rPr>
      <t xml:space="preserve"> (aan te bieden </t>
    </r>
    <r>
      <rPr>
        <i/>
        <sz val="10"/>
        <rFont val="Arial"/>
        <family val="2"/>
      </rPr>
      <t>sub 2</t>
    </r>
    <r>
      <rPr>
        <sz val="10"/>
        <rFont val="Arial"/>
        <family val="2"/>
      </rPr>
      <t xml:space="preserve">) is gelijk voor alle percelen waarop ingeschreven wordt;
- de </t>
    </r>
    <r>
      <rPr>
        <i/>
        <sz val="10"/>
        <rFont val="Arial"/>
        <family val="2"/>
      </rPr>
      <t>vaste toeslag</t>
    </r>
    <r>
      <rPr>
        <sz val="10"/>
        <rFont val="Arial"/>
        <family val="2"/>
      </rPr>
      <t xml:space="preserve"> (aan te bieden</t>
    </r>
    <r>
      <rPr>
        <i/>
        <sz val="10"/>
        <rFont val="Arial"/>
        <family val="2"/>
      </rPr>
      <t xml:space="preserve"> sub 7</t>
    </r>
    <r>
      <rPr>
        <sz val="10"/>
        <rFont val="Arial"/>
        <family val="2"/>
      </rPr>
      <t xml:space="preserve">) is gelijk voor alle percelen waarop ingeschreven wordt.
</t>
    </r>
  </si>
  <si>
    <t>De inschrijver(s) verklaart(verklaren) deze inschrijving te doen overeenkomstig de bepalingen van de Aanbestedingswet 2012 en met inachtneming van de bepalingen en de gegevens, zoals deze zijn omschreven in de voor de inschrijving relevante stukken van de aanbesteding met kenmerk 1894/2021/2599010 d.d. 19 juli 2022.
Onder bedoelde bepalingen vallen nadrukkelijk ook de verplichtingen uit hoofde van de bepalingen inzake de arbeidsbescherming en de arbeidsvoorwaarden die gelden op de plaats waar de verrichting wordt uitgevoerd (zie par. 3.5).</t>
  </si>
  <si>
    <t>verklaart/verklaren zich door ondertekening dezes bereid Perceel 2 van de opdracht beschreven in de het beschrijvend document met kenmerk 2579010, uit te voeren tegen onderstaande condities:</t>
  </si>
  <si>
    <t>verklaart/verklaren zich door ondertekening dezes bereid Perceel 3 van de opdracht beschreven in de het beschrijvend document met kenmerk 2579010, uit te voeren tegen onderstaande condities:</t>
  </si>
  <si>
    <t>verklaart/verklaren zich door ondertekening dezes bereid Perceel 1 van de opdracht beschreven in de het beschrijvend document met kenmerk 2579010, uit te voeren tegen onderstaande condities: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</si>
</sst>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4">
    <font>
      <sz val="10"/>
      <name val="Arial"/>
    </font>
    <font>
      <b/>
      <sz val="18"/>
      <name val="Arial"/>
      <family val="2"/>
    </font>
    <font>
      <sz val="10"/>
      <name val="Arial"/>
      <family val="2"/>
    </font>
    <font>
      <b/>
      <sz val="10"/>
      <name val="Arial"/>
      <family val="2"/>
    </font>
    <font>
      <i/>
      <sz val="10"/>
      <name val="Arial"/>
      <family val="2"/>
    </font>
    <font>
      <sz val="8"/>
      <color theme="1"/>
      <name val="Arial"/>
      <family val="2"/>
    </font>
    <font>
      <i/>
      <sz val="12"/>
      <color theme="1"/>
      <name val="Arial"/>
      <family val="2"/>
    </font>
    <font>
      <sz val="8"/>
      <color theme="0" tint="-0.249977111117893"/>
      <name val="Arial"/>
      <family val="2"/>
    </font>
    <font>
      <sz val="11"/>
      <name val="Arial"/>
      <family val="2"/>
    </font>
    <font>
      <i/>
      <sz val="11"/>
      <name val="Arial"/>
      <family val="2"/>
    </font>
    <font>
      <sz val="8"/>
      <name val="Arial"/>
      <family val="2"/>
    </font>
    <font>
      <sz val="9"/>
      <name val="Arial"/>
      <family val="2"/>
    </font>
    <font>
      <sz val="9"/>
      <color theme="0"/>
      <name val="Arial"/>
      <family val="2"/>
    </font>
    <font>
      <b/>
      <sz val="12"/>
      <name val="Arial"/>
      <family val="2"/>
    </font>
  </fonts>
  <fills count="7">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5"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left/>
      <right/>
      <top/>
      <bottom style="thin">
        <color theme="0" tint="-0.14996795556505021"/>
      </bottom>
      <diagonal/>
    </border>
  </borders>
  <cellStyleXfs count="1">
    <xf numFmtId="0" fontId="0" fillId="0" borderId="0"/>
  </cellStyleXfs>
  <cellXfs count="61">
    <xf numFmtId="0" fontId="0" fillId="0" borderId="0" xfId="0"/>
    <xf numFmtId="0" fontId="1" fillId="0" borderId="1" xfId="0" applyFont="1" applyBorder="1" applyAlignment="1" applyProtection="1">
      <alignment vertical="top"/>
    </xf>
    <xf numFmtId="0" fontId="0" fillId="0" borderId="1" xfId="0" applyBorder="1" applyAlignment="1" applyProtection="1">
      <alignment vertical="top"/>
    </xf>
    <xf numFmtId="0" fontId="0" fillId="0" borderId="0" xfId="0" applyAlignment="1" applyProtection="1">
      <alignment vertical="top"/>
    </xf>
    <xf numFmtId="0" fontId="8" fillId="0" borderId="0" xfId="0" applyFont="1" applyAlignment="1" applyProtection="1"/>
    <xf numFmtId="0" fontId="8" fillId="0" borderId="0" xfId="0" applyFont="1" applyAlignment="1" applyProtection="1">
      <alignment vertical="top"/>
    </xf>
    <xf numFmtId="0" fontId="8" fillId="0" borderId="0" xfId="0" applyFont="1" applyFill="1" applyAlignment="1" applyProtection="1">
      <alignment horizontal="right" vertical="top"/>
    </xf>
    <xf numFmtId="0" fontId="3" fillId="5" borderId="3" xfId="0" applyFont="1" applyFill="1" applyBorder="1" applyAlignment="1" applyProtection="1">
      <alignment vertical="top"/>
    </xf>
    <xf numFmtId="0" fontId="3" fillId="5" borderId="3" xfId="0" applyFont="1" applyFill="1" applyBorder="1" applyAlignment="1" applyProtection="1">
      <alignment horizontal="right" vertical="top" wrapText="1"/>
    </xf>
    <xf numFmtId="0" fontId="3" fillId="5" borderId="4" xfId="0" applyFont="1" applyFill="1" applyBorder="1" applyAlignment="1" applyProtection="1">
      <alignment vertical="top"/>
    </xf>
    <xf numFmtId="0" fontId="3" fillId="5" borderId="2" xfId="0" applyFont="1" applyFill="1" applyBorder="1" applyAlignment="1" applyProtection="1">
      <alignment horizontal="center" vertical="top" wrapText="1"/>
    </xf>
    <xf numFmtId="0" fontId="3" fillId="3" borderId="3" xfId="0" applyFont="1" applyFill="1" applyBorder="1" applyAlignment="1" applyProtection="1">
      <alignment horizontal="left" vertical="center"/>
    </xf>
    <xf numFmtId="0" fontId="3" fillId="3" borderId="5" xfId="0" applyFont="1" applyFill="1" applyBorder="1" applyAlignment="1" applyProtection="1">
      <alignment horizontal="left" vertical="center"/>
    </xf>
    <xf numFmtId="164" fontId="0" fillId="3" borderId="4" xfId="0" applyNumberFormat="1" applyFill="1" applyBorder="1" applyAlignment="1" applyProtection="1">
      <alignment horizontal="left" vertical="center"/>
    </xf>
    <xf numFmtId="0" fontId="0" fillId="0" borderId="0" xfId="0" applyAlignment="1" applyProtection="1">
      <alignment vertical="center"/>
    </xf>
    <xf numFmtId="0" fontId="0" fillId="4" borderId="3" xfId="0" applyFill="1" applyBorder="1" applyAlignment="1" applyProtection="1">
      <alignment vertical="top"/>
    </xf>
    <xf numFmtId="3" fontId="0" fillId="4" borderId="3" xfId="0" applyNumberFormat="1" applyFill="1" applyBorder="1" applyAlignment="1" applyProtection="1">
      <alignment vertical="center"/>
    </xf>
    <xf numFmtId="0" fontId="0" fillId="4" borderId="4" xfId="0" applyFill="1" applyBorder="1" applyAlignment="1" applyProtection="1">
      <alignment vertical="center"/>
    </xf>
    <xf numFmtId="0" fontId="0" fillId="0" borderId="4" xfId="0" applyBorder="1" applyAlignment="1" applyProtection="1">
      <alignment vertical="center"/>
    </xf>
    <xf numFmtId="164" fontId="0" fillId="4" borderId="2" xfId="0" applyNumberFormat="1" applyFill="1" applyBorder="1" applyAlignment="1" applyProtection="1">
      <alignment horizontal="center" vertical="center"/>
    </xf>
    <xf numFmtId="0" fontId="2" fillId="4" borderId="3" xfId="0" applyFont="1" applyFill="1" applyBorder="1" applyAlignment="1" applyProtection="1">
      <alignment vertical="top"/>
    </xf>
    <xf numFmtId="164" fontId="11" fillId="0" borderId="0" xfId="0" applyNumberFormat="1" applyFont="1" applyAlignment="1" applyProtection="1">
      <alignment horizontal="center" vertical="center"/>
    </xf>
    <xf numFmtId="164" fontId="0" fillId="0" borderId="0" xfId="0" applyNumberFormat="1" applyAlignment="1" applyProtection="1">
      <alignment horizontal="center" vertical="top"/>
    </xf>
    <xf numFmtId="164" fontId="0" fillId="4" borderId="9" xfId="0" applyNumberFormat="1" applyFill="1" applyBorder="1" applyAlignment="1" applyProtection="1">
      <alignment horizontal="center" vertical="center"/>
    </xf>
    <xf numFmtId="0" fontId="2" fillId="0" borderId="4" xfId="0" applyFont="1" applyBorder="1" applyAlignment="1" applyProtection="1">
      <alignment vertical="center" wrapText="1"/>
    </xf>
    <xf numFmtId="0" fontId="2" fillId="4" borderId="3" xfId="0" applyFont="1" applyFill="1" applyBorder="1" applyAlignment="1" applyProtection="1">
      <alignment vertical="center"/>
    </xf>
    <xf numFmtId="164" fontId="0" fillId="3" borderId="4" xfId="0" applyNumberFormat="1" applyFill="1" applyBorder="1" applyAlignment="1" applyProtection="1">
      <alignment horizontal="center" vertical="center"/>
    </xf>
    <xf numFmtId="0" fontId="2" fillId="4" borderId="6" xfId="0" applyFont="1" applyFill="1" applyBorder="1" applyAlignment="1" applyProtection="1">
      <alignment vertical="top"/>
    </xf>
    <xf numFmtId="0" fontId="0" fillId="4" borderId="8" xfId="0" applyFill="1" applyBorder="1" applyAlignment="1" applyProtection="1">
      <alignment vertical="center"/>
    </xf>
    <xf numFmtId="164" fontId="0" fillId="4" borderId="3" xfId="0" applyNumberFormat="1" applyFill="1" applyBorder="1" applyAlignment="1" applyProtection="1">
      <alignment horizontal="center" vertical="center"/>
    </xf>
    <xf numFmtId="0" fontId="8" fillId="0" borderId="0" xfId="0" applyFont="1" applyAlignment="1" applyProtection="1">
      <alignment horizontal="right" vertical="top"/>
    </xf>
    <xf numFmtId="164" fontId="2" fillId="2" borderId="3" xfId="0" applyNumberFormat="1" applyFont="1" applyFill="1" applyBorder="1" applyAlignment="1" applyProtection="1">
      <alignment horizontal="center" vertical="center"/>
      <protection locked="0"/>
    </xf>
    <xf numFmtId="164" fontId="0" fillId="2" borderId="3" xfId="0" applyNumberFormat="1" applyFill="1" applyBorder="1" applyAlignment="1" applyProtection="1">
      <alignment horizontal="center" vertical="center"/>
      <protection locked="0"/>
    </xf>
    <xf numFmtId="164" fontId="0" fillId="2" borderId="0" xfId="0" applyNumberFormat="1" applyFill="1" applyAlignment="1" applyProtection="1">
      <alignment horizontal="center" vertical="center"/>
      <protection locked="0"/>
    </xf>
    <xf numFmtId="0" fontId="0" fillId="4" borderId="3" xfId="0" applyFill="1" applyBorder="1" applyAlignment="1" applyProtection="1">
      <alignment vertical="center"/>
    </xf>
    <xf numFmtId="0" fontId="2" fillId="4" borderId="4" xfId="0" applyFont="1" applyFill="1" applyBorder="1" applyAlignment="1" applyProtection="1">
      <alignment vertical="center"/>
    </xf>
    <xf numFmtId="0" fontId="0" fillId="6" borderId="0" xfId="0" applyFill="1" applyAlignment="1" applyProtection="1">
      <alignment vertical="top"/>
    </xf>
    <xf numFmtId="0" fontId="2" fillId="6" borderId="0" xfId="0" applyFont="1" applyFill="1" applyAlignment="1" applyProtection="1">
      <alignment horizontal="left" vertical="top" wrapText="1"/>
    </xf>
    <xf numFmtId="0" fontId="0" fillId="6" borderId="0" xfId="0" applyFill="1" applyAlignment="1" applyProtection="1">
      <alignment horizontal="left" vertical="top"/>
    </xf>
    <xf numFmtId="0" fontId="9" fillId="2" borderId="0" xfId="0" applyFont="1" applyFill="1" applyAlignment="1" applyProtection="1">
      <alignment horizontal="left" vertical="top"/>
      <protection locked="0"/>
    </xf>
    <xf numFmtId="0" fontId="0" fillId="4" borderId="5" xfId="0" applyFill="1" applyBorder="1" applyAlignment="1" applyProtection="1">
      <alignment horizontal="left" vertical="top" wrapText="1"/>
    </xf>
    <xf numFmtId="0" fontId="0" fillId="4" borderId="4" xfId="0" applyFill="1" applyBorder="1" applyAlignment="1" applyProtection="1">
      <alignment horizontal="left" vertical="top" wrapText="1"/>
    </xf>
    <xf numFmtId="0" fontId="8" fillId="0" borderId="0" xfId="0" applyFont="1" applyAlignment="1" applyProtection="1">
      <alignment horizontal="left" vertical="top"/>
    </xf>
    <xf numFmtId="0" fontId="11" fillId="0" borderId="7" xfId="0" applyFont="1" applyBorder="1" applyAlignment="1" applyProtection="1">
      <alignment horizontal="right" vertical="center"/>
    </xf>
    <xf numFmtId="0" fontId="12" fillId="0" borderId="7" xfId="0" applyFont="1" applyBorder="1" applyAlignment="1" applyProtection="1">
      <alignment horizontal="left" vertical="center"/>
    </xf>
    <xf numFmtId="0" fontId="3" fillId="3" borderId="3" xfId="0" applyFont="1" applyFill="1" applyBorder="1" applyAlignment="1" applyProtection="1">
      <alignment horizontal="right" vertical="center"/>
    </xf>
    <xf numFmtId="0" fontId="3" fillId="3" borderId="5" xfId="0" applyFont="1" applyFill="1" applyBorder="1" applyAlignment="1" applyProtection="1">
      <alignment horizontal="right" vertical="center"/>
    </xf>
    <xf numFmtId="0" fontId="2" fillId="4" borderId="5" xfId="0" applyFont="1" applyFill="1" applyBorder="1" applyAlignment="1" applyProtection="1">
      <alignment horizontal="left" vertical="top" wrapText="1"/>
    </xf>
    <xf numFmtId="0" fontId="8" fillId="0" borderId="0" xfId="0" applyFont="1" applyAlignment="1" applyProtection="1">
      <alignment horizontal="left" vertical="top" wrapText="1"/>
    </xf>
    <xf numFmtId="0" fontId="3" fillId="5" borderId="5" xfId="0" applyFont="1" applyFill="1" applyBorder="1" applyAlignment="1" applyProtection="1">
      <alignment horizontal="left" vertical="top" wrapText="1"/>
    </xf>
    <xf numFmtId="0" fontId="3" fillId="5" borderId="4" xfId="0" applyFont="1" applyFill="1" applyBorder="1" applyAlignment="1" applyProtection="1">
      <alignment horizontal="left" vertical="top" wrapText="1"/>
    </xf>
    <xf numFmtId="0" fontId="3" fillId="3" borderId="3" xfId="0" applyFont="1" applyFill="1" applyBorder="1" applyAlignment="1" applyProtection="1">
      <alignment horizontal="right" vertical="center" indent="1"/>
    </xf>
    <xf numFmtId="0" fontId="3" fillId="3" borderId="5" xfId="0" applyFont="1" applyFill="1" applyBorder="1" applyAlignment="1" applyProtection="1">
      <alignment horizontal="right" vertical="center" indent="1"/>
    </xf>
    <xf numFmtId="0" fontId="2" fillId="4" borderId="7" xfId="0" applyFont="1" applyFill="1" applyBorder="1" applyAlignment="1" applyProtection="1">
      <alignment horizontal="left" vertical="top" wrapText="1"/>
    </xf>
    <xf numFmtId="0" fontId="0" fillId="4" borderId="8" xfId="0" applyFill="1" applyBorder="1" applyAlignment="1" applyProtection="1">
      <alignment horizontal="left" vertical="top" wrapText="1"/>
    </xf>
    <xf numFmtId="0" fontId="11" fillId="0" borderId="7" xfId="0" applyFont="1" applyBorder="1" applyAlignment="1" applyProtection="1">
      <alignment horizontal="left" vertical="center"/>
    </xf>
    <xf numFmtId="0" fontId="3" fillId="3" borderId="3" xfId="0" applyFont="1" applyFill="1" applyBorder="1" applyAlignment="1" applyProtection="1">
      <alignment horizontal="left" vertical="center"/>
    </xf>
    <xf numFmtId="0" fontId="3" fillId="3" borderId="5" xfId="0" applyFont="1" applyFill="1" applyBorder="1" applyAlignment="1" applyProtection="1">
      <alignment horizontal="left" vertical="center"/>
    </xf>
    <xf numFmtId="0" fontId="6" fillId="2" borderId="0" xfId="0" applyFont="1" applyFill="1" applyAlignment="1" applyProtection="1">
      <alignment horizontal="left"/>
      <protection locked="0"/>
    </xf>
    <xf numFmtId="0" fontId="5" fillId="2" borderId="1" xfId="0" applyFont="1" applyFill="1" applyBorder="1" applyAlignment="1" applyProtection="1">
      <alignment horizontal="right"/>
      <protection locked="0"/>
    </xf>
    <xf numFmtId="0" fontId="7" fillId="2" borderId="10" xfId="0" applyFont="1" applyFill="1" applyBorder="1" applyAlignment="1" applyProtection="1">
      <alignment horizontal="right"/>
      <protection locked="0"/>
    </xf>
  </cellXfs>
  <cellStyles count="1">
    <cellStyle name="Standaard" xfId="0" builtinId="0"/>
  </cellStyles>
  <dxfs count="37">
    <dxf>
      <font>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tabSelected="1" workbookViewId="0">
      <selection activeCell="C6" sqref="C6:H6"/>
    </sheetView>
  </sheetViews>
  <sheetFormatPr defaultRowHeight="12.75"/>
  <cols>
    <col min="1" max="1" width="5.85546875" style="3" customWidth="1"/>
    <col min="2" max="2" width="33.42578125" style="3" customWidth="1"/>
    <col min="3" max="3" width="18.140625" style="3" customWidth="1"/>
    <col min="4" max="4" width="12.42578125" style="3" customWidth="1"/>
    <col min="5" max="5" width="12" style="3" customWidth="1"/>
    <col min="6" max="6" width="17.42578125" style="3" customWidth="1"/>
    <col min="7" max="7" width="16.42578125" style="3" customWidth="1"/>
    <col min="8" max="8" width="18.85546875" style="3" customWidth="1"/>
    <col min="9" max="16384" width="9.140625" style="3"/>
  </cols>
  <sheetData>
    <row r="1" spans="1:8" ht="23.25">
      <c r="A1" s="1" t="s">
        <v>52</v>
      </c>
      <c r="B1" s="2"/>
      <c r="C1" s="2"/>
      <c r="D1" s="2"/>
      <c r="E1" s="2"/>
      <c r="F1" s="2"/>
      <c r="G1" s="2"/>
      <c r="H1" s="2"/>
    </row>
    <row r="3" spans="1:8" ht="14.25">
      <c r="A3" s="42" t="s">
        <v>39</v>
      </c>
      <c r="B3" s="42"/>
      <c r="C3" s="42"/>
      <c r="D3" s="42"/>
      <c r="E3" s="42"/>
      <c r="F3" s="42"/>
      <c r="G3" s="42"/>
      <c r="H3" s="42"/>
    </row>
    <row r="4" spans="1:8" ht="29.25" customHeight="1">
      <c r="A4" s="4" t="s">
        <v>0</v>
      </c>
      <c r="B4" s="5"/>
      <c r="C4" s="5"/>
      <c r="D4" s="5"/>
      <c r="E4" s="5"/>
      <c r="F4" s="5"/>
      <c r="G4" s="5"/>
      <c r="H4" s="5"/>
    </row>
    <row r="5" spans="1:8" ht="14.25">
      <c r="A5" s="5"/>
      <c r="B5" s="5"/>
      <c r="C5" s="5"/>
      <c r="D5" s="5"/>
      <c r="E5" s="5"/>
      <c r="F5" s="5"/>
      <c r="G5" s="5"/>
      <c r="H5" s="5"/>
    </row>
    <row r="6" spans="1:8" ht="21" customHeight="1">
      <c r="A6" s="5"/>
      <c r="B6" s="6" t="s">
        <v>35</v>
      </c>
      <c r="C6" s="39" t="s">
        <v>33</v>
      </c>
      <c r="D6" s="39"/>
      <c r="E6" s="39"/>
      <c r="F6" s="39"/>
      <c r="G6" s="39"/>
      <c r="H6" s="39"/>
    </row>
    <row r="7" spans="1:8" ht="21" customHeight="1">
      <c r="A7" s="5"/>
      <c r="B7" s="6" t="s">
        <v>32</v>
      </c>
      <c r="C7" s="39" t="s">
        <v>34</v>
      </c>
      <c r="D7" s="39"/>
      <c r="E7" s="39"/>
      <c r="F7" s="39"/>
      <c r="G7" s="39"/>
      <c r="H7" s="39"/>
    </row>
    <row r="8" spans="1:8" ht="14.25">
      <c r="A8" s="5"/>
      <c r="B8" s="5"/>
      <c r="C8" s="5"/>
      <c r="D8" s="5"/>
      <c r="E8" s="5"/>
      <c r="F8" s="5"/>
      <c r="G8" s="5"/>
      <c r="H8" s="5"/>
    </row>
    <row r="9" spans="1:8" ht="21" customHeight="1">
      <c r="A9" s="5"/>
      <c r="B9" s="6" t="s">
        <v>36</v>
      </c>
      <c r="C9" s="39" t="s">
        <v>33</v>
      </c>
      <c r="D9" s="39"/>
      <c r="E9" s="39"/>
      <c r="F9" s="39"/>
      <c r="G9" s="39"/>
      <c r="H9" s="39"/>
    </row>
    <row r="10" spans="1:8" ht="21" customHeight="1">
      <c r="A10" s="5"/>
      <c r="B10" s="6" t="s">
        <v>32</v>
      </c>
      <c r="C10" s="39" t="s">
        <v>34</v>
      </c>
      <c r="D10" s="39"/>
      <c r="E10" s="39"/>
      <c r="F10" s="39"/>
      <c r="G10" s="39"/>
      <c r="H10" s="39"/>
    </row>
    <row r="11" spans="1:8" ht="14.25">
      <c r="A11" s="5"/>
      <c r="B11" s="5"/>
      <c r="C11" s="5"/>
      <c r="D11" s="5"/>
      <c r="E11" s="5"/>
      <c r="F11" s="5"/>
      <c r="G11" s="5"/>
      <c r="H11" s="5"/>
    </row>
    <row r="12" spans="1:8" ht="21" customHeight="1">
      <c r="A12" s="5"/>
      <c r="B12" s="6" t="s">
        <v>37</v>
      </c>
      <c r="C12" s="39" t="s">
        <v>33</v>
      </c>
      <c r="D12" s="39"/>
      <c r="E12" s="39"/>
      <c r="F12" s="39"/>
      <c r="G12" s="39"/>
      <c r="H12" s="39"/>
    </row>
    <row r="13" spans="1:8" ht="21" customHeight="1">
      <c r="A13" s="5"/>
      <c r="B13" s="6" t="s">
        <v>32</v>
      </c>
      <c r="C13" s="39" t="s">
        <v>34</v>
      </c>
      <c r="D13" s="39"/>
      <c r="E13" s="39"/>
      <c r="F13" s="39"/>
      <c r="G13" s="39"/>
      <c r="H13" s="39"/>
    </row>
    <row r="14" spans="1:8" ht="14.25">
      <c r="A14" s="5"/>
      <c r="B14" s="5"/>
      <c r="C14" s="5"/>
      <c r="D14" s="5"/>
      <c r="E14" s="5"/>
      <c r="F14" s="5"/>
      <c r="G14" s="5"/>
      <c r="H14" s="5"/>
    </row>
    <row r="15" spans="1:8" ht="33.75" customHeight="1">
      <c r="A15" s="48" t="s">
        <v>80</v>
      </c>
      <c r="B15" s="48"/>
      <c r="C15" s="48"/>
      <c r="D15" s="48"/>
      <c r="E15" s="48"/>
      <c r="F15" s="48"/>
      <c r="G15" s="48"/>
      <c r="H15" s="48"/>
    </row>
    <row r="17" spans="1:8" ht="64.5" customHeight="1">
      <c r="A17" s="7"/>
      <c r="B17" s="49" t="s">
        <v>43</v>
      </c>
      <c r="C17" s="50"/>
      <c r="D17" s="8" t="s">
        <v>1</v>
      </c>
      <c r="E17" s="9"/>
      <c r="F17" s="8" t="s">
        <v>2</v>
      </c>
      <c r="G17" s="9"/>
      <c r="H17" s="10" t="s">
        <v>3</v>
      </c>
    </row>
    <row r="18" spans="1:8" s="14" customFormat="1" ht="18" customHeight="1">
      <c r="A18" s="11" t="s">
        <v>21</v>
      </c>
      <c r="B18" s="12"/>
      <c r="C18" s="12"/>
      <c r="D18" s="12"/>
      <c r="E18" s="12"/>
      <c r="F18" s="12"/>
      <c r="G18" s="12"/>
      <c r="H18" s="13"/>
    </row>
    <row r="19" spans="1:8" ht="56.25" customHeight="1">
      <c r="A19" s="15" t="s">
        <v>4</v>
      </c>
      <c r="B19" s="40" t="s">
        <v>5</v>
      </c>
      <c r="C19" s="41"/>
      <c r="D19" s="16">
        <v>632</v>
      </c>
      <c r="E19" s="17" t="s">
        <v>6</v>
      </c>
      <c r="F19" s="31">
        <v>0</v>
      </c>
      <c r="G19" s="18" t="s">
        <v>50</v>
      </c>
      <c r="H19" s="19">
        <f>+F19*D19</f>
        <v>0</v>
      </c>
    </row>
    <row r="20" spans="1:8" ht="54.75" customHeight="1">
      <c r="A20" s="20" t="s">
        <v>56</v>
      </c>
      <c r="B20" s="47" t="s">
        <v>75</v>
      </c>
      <c r="C20" s="41"/>
      <c r="D20" s="16">
        <v>801</v>
      </c>
      <c r="E20" s="17" t="s">
        <v>6</v>
      </c>
      <c r="F20" s="32">
        <v>0</v>
      </c>
      <c r="G20" s="18" t="s">
        <v>50</v>
      </c>
      <c r="H20" s="19">
        <f>+F20*D20</f>
        <v>0</v>
      </c>
    </row>
    <row r="21" spans="1:8" ht="19.5" customHeight="1">
      <c r="A21" s="43" t="s">
        <v>68</v>
      </c>
      <c r="B21" s="43"/>
      <c r="C21" s="43"/>
      <c r="D21" s="43"/>
      <c r="E21" s="43"/>
      <c r="F21" s="21">
        <f>SUM(F19:F20)</f>
        <v>0</v>
      </c>
      <c r="G21" s="44" t="s">
        <v>57</v>
      </c>
      <c r="H21" s="44"/>
    </row>
    <row r="22" spans="1:8" ht="15.75" customHeight="1">
      <c r="F22" s="22"/>
    </row>
    <row r="23" spans="1:8" ht="54.75" customHeight="1">
      <c r="A23" s="20" t="s">
        <v>59</v>
      </c>
      <c r="B23" s="47" t="s">
        <v>18</v>
      </c>
      <c r="C23" s="41"/>
      <c r="D23" s="16">
        <v>0</v>
      </c>
      <c r="E23" s="17" t="s">
        <v>7</v>
      </c>
      <c r="F23" s="23"/>
      <c r="G23" s="24" t="s">
        <v>49</v>
      </c>
      <c r="H23" s="23"/>
    </row>
    <row r="24" spans="1:8" ht="54.75" customHeight="1">
      <c r="A24" s="20" t="s">
        <v>62</v>
      </c>
      <c r="B24" s="40" t="s">
        <v>8</v>
      </c>
      <c r="C24" s="41"/>
      <c r="D24" s="25">
        <v>0</v>
      </c>
      <c r="E24" s="17" t="s">
        <v>9</v>
      </c>
      <c r="F24" s="23"/>
      <c r="G24" s="24" t="s">
        <v>10</v>
      </c>
      <c r="H24" s="23"/>
    </row>
    <row r="25" spans="1:8" ht="80.25" customHeight="1">
      <c r="A25" s="20" t="s">
        <v>63</v>
      </c>
      <c r="B25" s="47" t="s">
        <v>16</v>
      </c>
      <c r="C25" s="41"/>
      <c r="D25" s="16">
        <v>60</v>
      </c>
      <c r="E25" s="17" t="s">
        <v>7</v>
      </c>
      <c r="F25" s="32">
        <v>0</v>
      </c>
      <c r="G25" s="24" t="s">
        <v>49</v>
      </c>
      <c r="H25" s="19">
        <f t="shared" ref="H25:H31" si="0">+F25*D25</f>
        <v>0</v>
      </c>
    </row>
    <row r="26" spans="1:8" ht="19.5" customHeight="1">
      <c r="A26" s="55" t="s">
        <v>70</v>
      </c>
      <c r="B26" s="55"/>
      <c r="C26" s="55"/>
      <c r="D26" s="55"/>
      <c r="E26" s="55"/>
      <c r="F26" s="55"/>
      <c r="G26" s="44" t="s">
        <v>57</v>
      </c>
      <c r="H26" s="44"/>
    </row>
    <row r="27" spans="1:8" ht="15.75" customHeight="1">
      <c r="F27" s="22"/>
    </row>
    <row r="28" spans="1:8" s="14" customFormat="1" ht="18" customHeight="1">
      <c r="A28" s="51" t="s">
        <v>12</v>
      </c>
      <c r="B28" s="52"/>
      <c r="C28" s="52"/>
      <c r="D28" s="52"/>
      <c r="E28" s="52"/>
      <c r="F28" s="52"/>
      <c r="G28" s="52"/>
      <c r="H28" s="26">
        <f>SUM(H19:H25)</f>
        <v>0</v>
      </c>
    </row>
    <row r="29" spans="1:8" s="14" customFormat="1" ht="18" customHeight="1">
      <c r="A29" s="11" t="s">
        <v>22</v>
      </c>
      <c r="B29" s="12"/>
      <c r="C29" s="12"/>
      <c r="D29" s="12"/>
      <c r="E29" s="12"/>
      <c r="F29" s="12"/>
      <c r="G29" s="12"/>
      <c r="H29" s="13"/>
    </row>
    <row r="30" spans="1:8" ht="54.75" customHeight="1">
      <c r="A30" s="27" t="s">
        <v>11</v>
      </c>
      <c r="B30" s="53" t="s">
        <v>24</v>
      </c>
      <c r="C30" s="54"/>
      <c r="D30" s="16">
        <f>+D20</f>
        <v>801</v>
      </c>
      <c r="E30" s="28" t="s">
        <v>6</v>
      </c>
      <c r="F30" s="29">
        <v>180</v>
      </c>
      <c r="G30" s="18" t="s">
        <v>50</v>
      </c>
      <c r="H30" s="19">
        <f t="shared" si="0"/>
        <v>144180</v>
      </c>
    </row>
    <row r="31" spans="1:8" ht="54.75" customHeight="1">
      <c r="A31" s="27" t="s">
        <v>13</v>
      </c>
      <c r="B31" s="53" t="s">
        <v>73</v>
      </c>
      <c r="C31" s="54"/>
      <c r="D31" s="16">
        <f>+D20</f>
        <v>801</v>
      </c>
      <c r="E31" s="28" t="s">
        <v>6</v>
      </c>
      <c r="F31" s="33">
        <v>0</v>
      </c>
      <c r="G31" s="14" t="s">
        <v>50</v>
      </c>
      <c r="H31" s="19">
        <f t="shared" si="0"/>
        <v>0</v>
      </c>
    </row>
    <row r="32" spans="1:8" s="14" customFormat="1" ht="18" customHeight="1">
      <c r="A32" s="45" t="s">
        <v>14</v>
      </c>
      <c r="B32" s="46"/>
      <c r="C32" s="46"/>
      <c r="D32" s="46"/>
      <c r="E32" s="46"/>
      <c r="F32" s="46"/>
      <c r="G32" s="46"/>
      <c r="H32" s="26">
        <f>SUM(H30:H31)</f>
        <v>144180</v>
      </c>
    </row>
    <row r="33" spans="1:8" s="14" customFormat="1" ht="25.5" customHeight="1">
      <c r="A33" s="56" t="s">
        <v>23</v>
      </c>
      <c r="B33" s="57"/>
      <c r="C33" s="57"/>
      <c r="D33" s="57"/>
      <c r="E33" s="57"/>
      <c r="F33" s="57"/>
      <c r="G33" s="57"/>
      <c r="H33" s="26">
        <f>+H32-H28</f>
        <v>144180</v>
      </c>
    </row>
    <row r="36" spans="1:8" ht="108" customHeight="1">
      <c r="A36" s="48" t="s">
        <v>77</v>
      </c>
      <c r="B36" s="48"/>
      <c r="C36" s="48"/>
      <c r="D36" s="48"/>
      <c r="E36" s="48"/>
      <c r="F36" s="48"/>
      <c r="G36" s="48"/>
      <c r="H36" s="48"/>
    </row>
    <row r="37" spans="1:8" ht="16.5" customHeight="1">
      <c r="B37" s="30" t="s">
        <v>26</v>
      </c>
      <c r="C37" s="58" t="s">
        <v>29</v>
      </c>
      <c r="D37" s="58"/>
      <c r="E37" s="30" t="s">
        <v>30</v>
      </c>
      <c r="F37" s="58" t="s">
        <v>28</v>
      </c>
      <c r="G37" s="58"/>
      <c r="H37" s="58"/>
    </row>
    <row r="39" spans="1:8" ht="75" customHeight="1">
      <c r="B39" s="30" t="s">
        <v>25</v>
      </c>
      <c r="C39" s="59" t="s">
        <v>27</v>
      </c>
      <c r="D39" s="59"/>
      <c r="E39" s="59"/>
      <c r="F39" s="59"/>
      <c r="G39" s="59"/>
    </row>
    <row r="41" spans="1:8" ht="75" customHeight="1">
      <c r="C41" s="60" t="s">
        <v>31</v>
      </c>
      <c r="D41" s="60"/>
      <c r="E41" s="60"/>
      <c r="F41" s="60"/>
      <c r="G41" s="60"/>
    </row>
    <row r="42" spans="1:8" ht="22.5" customHeight="1"/>
    <row r="43" spans="1:8" ht="123.75" customHeight="1">
      <c r="A43" s="36"/>
      <c r="B43" s="37" t="s">
        <v>76</v>
      </c>
      <c r="C43" s="38"/>
      <c r="D43" s="38"/>
      <c r="E43" s="38"/>
      <c r="F43" s="38"/>
      <c r="G43" s="38"/>
      <c r="H43" s="36"/>
    </row>
  </sheetData>
  <sheetProtection algorithmName="SHA-512" hashValue="Ry+JdNvKN5BPINV7BanYzoxgyRCXRmnFzcYUssT+LIZEv4xnBa/DezOjOwOM99DKWHYk/dOuRpCJP/JpcYNkWQ==" saltValue="9hBvG9J4P3w6Qxo43OpElg==" spinCount="100000" sheet="1" objects="1" scenarios="1" selectLockedCells="1"/>
  <mergeCells count="29">
    <mergeCell ref="A33:G33"/>
    <mergeCell ref="A36:H36"/>
    <mergeCell ref="C37:D37"/>
    <mergeCell ref="C39:G39"/>
    <mergeCell ref="C41:G41"/>
    <mergeCell ref="F37:H37"/>
    <mergeCell ref="B23:C23"/>
    <mergeCell ref="B20:C20"/>
    <mergeCell ref="A28:G28"/>
    <mergeCell ref="B30:C30"/>
    <mergeCell ref="B31:C31"/>
    <mergeCell ref="A26:F26"/>
    <mergeCell ref="G26:H26"/>
    <mergeCell ref="B43:G43"/>
    <mergeCell ref="C12:H12"/>
    <mergeCell ref="B24:C24"/>
    <mergeCell ref="A3:H3"/>
    <mergeCell ref="C6:H6"/>
    <mergeCell ref="C7:H7"/>
    <mergeCell ref="C9:H9"/>
    <mergeCell ref="C10:H10"/>
    <mergeCell ref="A21:E21"/>
    <mergeCell ref="G21:H21"/>
    <mergeCell ref="A32:G32"/>
    <mergeCell ref="B25:C25"/>
    <mergeCell ref="C13:H13"/>
    <mergeCell ref="A15:H15"/>
    <mergeCell ref="B17:C17"/>
    <mergeCell ref="B19:C19"/>
  </mergeCells>
  <conditionalFormatting sqref="F21:H21">
    <cfRule type="expression" dxfId="36" priority="7">
      <formula>$F$21&gt;100</formula>
    </cfRule>
  </conditionalFormatting>
  <conditionalFormatting sqref="F19:F20">
    <cfRule type="expression" dxfId="35" priority="10">
      <formula>$F$21&gt;100</formula>
    </cfRule>
  </conditionalFormatting>
  <conditionalFormatting sqref="A21:E21">
    <cfRule type="expression" dxfId="34" priority="8">
      <formula>$F$21&gt;100</formula>
    </cfRule>
  </conditionalFormatting>
  <conditionalFormatting sqref="F25">
    <cfRule type="cellIs" dxfId="33" priority="3" operator="greaterThan">
      <formula>150</formula>
    </cfRule>
  </conditionalFormatting>
  <conditionalFormatting sqref="B26:H26">
    <cfRule type="expression" dxfId="32" priority="2">
      <formula>OR(A25&gt;150)</formula>
    </cfRule>
  </conditionalFormatting>
  <conditionalFormatting sqref="A26:F26">
    <cfRule type="expression" dxfId="31" priority="1">
      <formula>$F$25&gt;150</formula>
    </cfRule>
  </conditionalFormatting>
  <conditionalFormatting sqref="A26">
    <cfRule type="expression" dxfId="30" priority="22">
      <formula>OR(XEW25&gt;150)</formula>
    </cfRule>
  </conditionalFormatting>
  <pageMargins left="0.7" right="0.7" top="0.75" bottom="0.75" header="0.3" footer="0.3"/>
  <pageSetup paperSize="9" scale="59"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1" id="{A3889DCA-E24B-4E8D-BC71-064A6BAC2FB0}">
            <xm:f>'Perceel 4'!$F$21&gt;100</xm:f>
            <x14:dxf>
              <font>
                <b/>
                <i val="0"/>
                <color theme="0"/>
              </font>
              <fill>
                <patternFill>
                  <bgColor rgb="FFFF0000"/>
                </patternFill>
              </fill>
            </x14:dxf>
          </x14:cfRule>
          <xm:sqref>F21:H21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workbookViewId="0">
      <selection activeCell="C6" sqref="C6:H6"/>
    </sheetView>
  </sheetViews>
  <sheetFormatPr defaultRowHeight="12.75"/>
  <cols>
    <col min="1" max="1" width="5.85546875" style="3" customWidth="1"/>
    <col min="2" max="2" width="33.42578125" style="3" customWidth="1"/>
    <col min="3" max="3" width="18.140625" style="3" customWidth="1"/>
    <col min="4" max="4" width="12.42578125" style="3" customWidth="1"/>
    <col min="5" max="5" width="12" style="3" customWidth="1"/>
    <col min="6" max="6" width="17.42578125" style="3" customWidth="1"/>
    <col min="7" max="7" width="16.42578125" style="3" customWidth="1"/>
    <col min="8" max="8" width="18.85546875" style="3" customWidth="1"/>
    <col min="9" max="16384" width="9.140625" style="3"/>
  </cols>
  <sheetData>
    <row r="1" spans="1:8" ht="23.25">
      <c r="A1" s="1" t="s">
        <v>53</v>
      </c>
      <c r="B1" s="2"/>
      <c r="C1" s="2"/>
      <c r="D1" s="2"/>
      <c r="E1" s="2"/>
      <c r="F1" s="2"/>
      <c r="G1" s="2"/>
      <c r="H1" s="2"/>
    </row>
    <row r="3" spans="1:8" ht="14.25">
      <c r="A3" s="42" t="s">
        <v>38</v>
      </c>
      <c r="B3" s="42"/>
      <c r="C3" s="42"/>
      <c r="D3" s="42"/>
      <c r="E3" s="42"/>
      <c r="F3" s="42"/>
      <c r="G3" s="42"/>
      <c r="H3" s="42"/>
    </row>
    <row r="4" spans="1:8" ht="29.25" customHeight="1">
      <c r="A4" s="4" t="s">
        <v>0</v>
      </c>
      <c r="B4" s="5"/>
      <c r="C4" s="5"/>
      <c r="D4" s="5"/>
      <c r="E4" s="5"/>
      <c r="F4" s="5"/>
      <c r="G4" s="5"/>
      <c r="H4" s="5"/>
    </row>
    <row r="5" spans="1:8" ht="14.25">
      <c r="A5" s="5"/>
      <c r="B5" s="5"/>
      <c r="C5" s="5"/>
      <c r="D5" s="5"/>
      <c r="E5" s="5"/>
      <c r="F5" s="5"/>
      <c r="G5" s="5"/>
      <c r="H5" s="5"/>
    </row>
    <row r="6" spans="1:8" ht="21" customHeight="1">
      <c r="A6" s="5"/>
      <c r="B6" s="6" t="s">
        <v>35</v>
      </c>
      <c r="C6" s="39" t="s">
        <v>33</v>
      </c>
      <c r="D6" s="39"/>
      <c r="E6" s="39"/>
      <c r="F6" s="39"/>
      <c r="G6" s="39"/>
      <c r="H6" s="39"/>
    </row>
    <row r="7" spans="1:8" ht="21" customHeight="1">
      <c r="A7" s="5"/>
      <c r="B7" s="6" t="s">
        <v>32</v>
      </c>
      <c r="C7" s="39" t="s">
        <v>34</v>
      </c>
      <c r="D7" s="39"/>
      <c r="E7" s="39"/>
      <c r="F7" s="39"/>
      <c r="G7" s="39"/>
      <c r="H7" s="39"/>
    </row>
    <row r="8" spans="1:8" ht="14.25">
      <c r="A8" s="5"/>
      <c r="B8" s="5"/>
      <c r="C8" s="5"/>
      <c r="D8" s="5"/>
      <c r="E8" s="5"/>
      <c r="F8" s="5"/>
      <c r="G8" s="5"/>
      <c r="H8" s="5"/>
    </row>
    <row r="9" spans="1:8" ht="21" customHeight="1">
      <c r="A9" s="5"/>
      <c r="B9" s="6" t="s">
        <v>36</v>
      </c>
      <c r="C9" s="39" t="s">
        <v>33</v>
      </c>
      <c r="D9" s="39"/>
      <c r="E9" s="39"/>
      <c r="F9" s="39"/>
      <c r="G9" s="39"/>
      <c r="H9" s="39"/>
    </row>
    <row r="10" spans="1:8" ht="21" customHeight="1">
      <c r="A10" s="5"/>
      <c r="B10" s="6" t="s">
        <v>32</v>
      </c>
      <c r="C10" s="39" t="s">
        <v>34</v>
      </c>
      <c r="D10" s="39"/>
      <c r="E10" s="39"/>
      <c r="F10" s="39"/>
      <c r="G10" s="39"/>
      <c r="H10" s="39"/>
    </row>
    <row r="11" spans="1:8" ht="14.25">
      <c r="A11" s="5"/>
      <c r="B11" s="5"/>
      <c r="C11" s="5"/>
      <c r="D11" s="5"/>
      <c r="E11" s="5"/>
      <c r="F11" s="5"/>
      <c r="G11" s="5"/>
      <c r="H11" s="5"/>
    </row>
    <row r="12" spans="1:8" ht="21" customHeight="1">
      <c r="A12" s="5"/>
      <c r="B12" s="6" t="s">
        <v>37</v>
      </c>
      <c r="C12" s="39" t="s">
        <v>33</v>
      </c>
      <c r="D12" s="39"/>
      <c r="E12" s="39"/>
      <c r="F12" s="39"/>
      <c r="G12" s="39"/>
      <c r="H12" s="39"/>
    </row>
    <row r="13" spans="1:8" ht="21" customHeight="1">
      <c r="A13" s="5"/>
      <c r="B13" s="6" t="s">
        <v>32</v>
      </c>
      <c r="C13" s="39" t="s">
        <v>34</v>
      </c>
      <c r="D13" s="39"/>
      <c r="E13" s="39"/>
      <c r="F13" s="39"/>
      <c r="G13" s="39"/>
      <c r="H13" s="39"/>
    </row>
    <row r="14" spans="1:8" ht="14.25">
      <c r="A14" s="5"/>
      <c r="B14" s="5"/>
      <c r="C14" s="5"/>
      <c r="D14" s="5"/>
      <c r="E14" s="5"/>
      <c r="F14" s="5"/>
      <c r="G14" s="5"/>
      <c r="H14" s="5"/>
    </row>
    <row r="15" spans="1:8" ht="33.75" customHeight="1">
      <c r="A15" s="48" t="s">
        <v>78</v>
      </c>
      <c r="B15" s="48"/>
      <c r="C15" s="48"/>
      <c r="D15" s="48"/>
      <c r="E15" s="48"/>
      <c r="F15" s="48"/>
      <c r="G15" s="48"/>
      <c r="H15" s="48"/>
    </row>
    <row r="17" spans="1:8" ht="64.5" customHeight="1">
      <c r="A17" s="7"/>
      <c r="B17" s="49" t="s">
        <v>40</v>
      </c>
      <c r="C17" s="50"/>
      <c r="D17" s="8" t="s">
        <v>1</v>
      </c>
      <c r="E17" s="9"/>
      <c r="F17" s="8" t="s">
        <v>2</v>
      </c>
      <c r="G17" s="9"/>
      <c r="H17" s="10" t="s">
        <v>3</v>
      </c>
    </row>
    <row r="18" spans="1:8" s="14" customFormat="1" ht="18" customHeight="1">
      <c r="A18" s="11" t="s">
        <v>21</v>
      </c>
      <c r="B18" s="12"/>
      <c r="C18" s="12"/>
      <c r="D18" s="12"/>
      <c r="E18" s="12"/>
      <c r="F18" s="12"/>
      <c r="G18" s="12"/>
      <c r="H18" s="13"/>
    </row>
    <row r="19" spans="1:8" ht="56.25" customHeight="1">
      <c r="A19" s="15" t="s">
        <v>4</v>
      </c>
      <c r="B19" s="40" t="s">
        <v>5</v>
      </c>
      <c r="C19" s="41"/>
      <c r="D19" s="16">
        <v>1871</v>
      </c>
      <c r="E19" s="17" t="s">
        <v>6</v>
      </c>
      <c r="F19" s="31">
        <v>0</v>
      </c>
      <c r="G19" s="18" t="s">
        <v>50</v>
      </c>
      <c r="H19" s="19">
        <f>+F19*D19</f>
        <v>0</v>
      </c>
    </row>
    <row r="20" spans="1:8" ht="54.75" customHeight="1">
      <c r="A20" s="20" t="s">
        <v>56</v>
      </c>
      <c r="B20" s="47" t="s">
        <v>75</v>
      </c>
      <c r="C20" s="41"/>
      <c r="D20" s="16">
        <v>2632</v>
      </c>
      <c r="E20" s="17" t="s">
        <v>6</v>
      </c>
      <c r="F20" s="32">
        <v>0</v>
      </c>
      <c r="G20" s="18" t="s">
        <v>50</v>
      </c>
      <c r="H20" s="19">
        <f>+F20*D20</f>
        <v>0</v>
      </c>
    </row>
    <row r="21" spans="1:8" ht="19.5" customHeight="1">
      <c r="A21" s="43" t="s">
        <v>68</v>
      </c>
      <c r="B21" s="43"/>
      <c r="C21" s="43"/>
      <c r="D21" s="43"/>
      <c r="E21" s="43"/>
      <c r="F21" s="21">
        <f>SUM(F19:F20)</f>
        <v>0</v>
      </c>
      <c r="G21" s="44" t="s">
        <v>57</v>
      </c>
      <c r="H21" s="44"/>
    </row>
    <row r="22" spans="1:8" ht="15.75" customHeight="1">
      <c r="F22" s="22"/>
    </row>
    <row r="23" spans="1:8" ht="64.5" customHeight="1">
      <c r="A23" s="20" t="s">
        <v>60</v>
      </c>
      <c r="B23" s="47" t="s">
        <v>46</v>
      </c>
      <c r="C23" s="41"/>
      <c r="D23" s="34">
        <v>40</v>
      </c>
      <c r="E23" s="17" t="s">
        <v>7</v>
      </c>
      <c r="F23" s="32">
        <v>0</v>
      </c>
      <c r="G23" s="24" t="s">
        <v>49</v>
      </c>
      <c r="H23" s="19">
        <f t="shared" ref="H23:H31" si="0">+F23*D23</f>
        <v>0</v>
      </c>
    </row>
    <row r="24" spans="1:8" ht="54.75" customHeight="1">
      <c r="A24" s="20" t="s">
        <v>62</v>
      </c>
      <c r="B24" s="40" t="s">
        <v>47</v>
      </c>
      <c r="C24" s="41"/>
      <c r="D24" s="16">
        <v>4</v>
      </c>
      <c r="E24" s="17" t="s">
        <v>9</v>
      </c>
      <c r="F24" s="32">
        <v>0</v>
      </c>
      <c r="G24" s="24" t="s">
        <v>10</v>
      </c>
      <c r="H24" s="19">
        <f t="shared" si="0"/>
        <v>0</v>
      </c>
    </row>
    <row r="25" spans="1:8" ht="80.25" customHeight="1">
      <c r="A25" s="20" t="s">
        <v>64</v>
      </c>
      <c r="B25" s="47" t="s">
        <v>74</v>
      </c>
      <c r="C25" s="41"/>
      <c r="D25" s="34">
        <v>258</v>
      </c>
      <c r="E25" s="17" t="s">
        <v>7</v>
      </c>
      <c r="F25" s="32">
        <v>0</v>
      </c>
      <c r="G25" s="24" t="s">
        <v>49</v>
      </c>
      <c r="H25" s="19">
        <f t="shared" si="0"/>
        <v>0</v>
      </c>
    </row>
    <row r="26" spans="1:8" ht="19.5" customHeight="1">
      <c r="A26" s="55" t="s">
        <v>71</v>
      </c>
      <c r="B26" s="55"/>
      <c r="C26" s="55"/>
      <c r="D26" s="55"/>
      <c r="E26" s="55"/>
      <c r="F26" s="55"/>
      <c r="G26" s="44" t="s">
        <v>57</v>
      </c>
      <c r="H26" s="44"/>
    </row>
    <row r="27" spans="1:8" ht="15.75" customHeight="1">
      <c r="F27" s="22"/>
    </row>
    <row r="28" spans="1:8" s="14" customFormat="1" ht="18" customHeight="1">
      <c r="A28" s="51" t="s">
        <v>12</v>
      </c>
      <c r="B28" s="52"/>
      <c r="C28" s="52"/>
      <c r="D28" s="52"/>
      <c r="E28" s="52"/>
      <c r="F28" s="52"/>
      <c r="G28" s="52"/>
      <c r="H28" s="26">
        <f>SUM(H19:H25)</f>
        <v>0</v>
      </c>
    </row>
    <row r="29" spans="1:8" s="14" customFormat="1" ht="18" customHeight="1">
      <c r="A29" s="11" t="s">
        <v>22</v>
      </c>
      <c r="B29" s="12"/>
      <c r="C29" s="12"/>
      <c r="D29" s="12"/>
      <c r="E29" s="12"/>
      <c r="F29" s="12"/>
      <c r="G29" s="12"/>
      <c r="H29" s="13"/>
    </row>
    <row r="30" spans="1:8" ht="54.75" customHeight="1">
      <c r="A30" s="27" t="s">
        <v>11</v>
      </c>
      <c r="B30" s="53" t="s">
        <v>24</v>
      </c>
      <c r="C30" s="54"/>
      <c r="D30" s="16">
        <f>+D20</f>
        <v>2632</v>
      </c>
      <c r="E30" s="28" t="s">
        <v>6</v>
      </c>
      <c r="F30" s="29">
        <v>180</v>
      </c>
      <c r="G30" s="18" t="s">
        <v>50</v>
      </c>
      <c r="H30" s="19">
        <f t="shared" si="0"/>
        <v>473760</v>
      </c>
    </row>
    <row r="31" spans="1:8" ht="54.75" customHeight="1">
      <c r="A31" s="27" t="s">
        <v>13</v>
      </c>
      <c r="B31" s="53" t="s">
        <v>73</v>
      </c>
      <c r="C31" s="54"/>
      <c r="D31" s="16">
        <f>+D20</f>
        <v>2632</v>
      </c>
      <c r="E31" s="28" t="s">
        <v>6</v>
      </c>
      <c r="F31" s="33">
        <v>0</v>
      </c>
      <c r="G31" s="14" t="s">
        <v>50</v>
      </c>
      <c r="H31" s="19">
        <f t="shared" si="0"/>
        <v>0</v>
      </c>
    </row>
    <row r="32" spans="1:8" s="14" customFormat="1" ht="18" customHeight="1">
      <c r="A32" s="45" t="s">
        <v>14</v>
      </c>
      <c r="B32" s="46"/>
      <c r="C32" s="46"/>
      <c r="D32" s="46"/>
      <c r="E32" s="46"/>
      <c r="F32" s="46"/>
      <c r="G32" s="46"/>
      <c r="H32" s="26">
        <f>SUM(H30:H31)</f>
        <v>473760</v>
      </c>
    </row>
    <row r="33" spans="1:8" s="14" customFormat="1" ht="25.5" customHeight="1">
      <c r="A33" s="56" t="s">
        <v>23</v>
      </c>
      <c r="B33" s="57"/>
      <c r="C33" s="57"/>
      <c r="D33" s="57"/>
      <c r="E33" s="57"/>
      <c r="F33" s="57"/>
      <c r="G33" s="57"/>
      <c r="H33" s="26">
        <f>+H32-H28</f>
        <v>473760</v>
      </c>
    </row>
    <row r="36" spans="1:8" ht="108" customHeight="1">
      <c r="A36" s="48" t="s">
        <v>77</v>
      </c>
      <c r="B36" s="48"/>
      <c r="C36" s="48"/>
      <c r="D36" s="48"/>
      <c r="E36" s="48"/>
      <c r="F36" s="48"/>
      <c r="G36" s="48"/>
      <c r="H36" s="48"/>
    </row>
    <row r="37" spans="1:8" ht="16.5" customHeight="1">
      <c r="B37" s="30" t="s">
        <v>26</v>
      </c>
      <c r="C37" s="58" t="s">
        <v>29</v>
      </c>
      <c r="D37" s="58"/>
      <c r="E37" s="30" t="s">
        <v>30</v>
      </c>
      <c r="F37" s="58" t="s">
        <v>28</v>
      </c>
      <c r="G37" s="58"/>
      <c r="H37" s="58"/>
    </row>
    <row r="39" spans="1:8" ht="75" customHeight="1">
      <c r="B39" s="30" t="s">
        <v>25</v>
      </c>
      <c r="C39" s="59" t="s">
        <v>27</v>
      </c>
      <c r="D39" s="59"/>
      <c r="E39" s="59"/>
      <c r="F39" s="59"/>
      <c r="G39" s="59"/>
    </row>
    <row r="41" spans="1:8" ht="75" customHeight="1">
      <c r="C41" s="60" t="s">
        <v>31</v>
      </c>
      <c r="D41" s="60"/>
      <c r="E41" s="60"/>
      <c r="F41" s="60"/>
      <c r="G41" s="60"/>
    </row>
    <row r="42" spans="1:8" ht="22.5" customHeight="1"/>
    <row r="43" spans="1:8" ht="123.75" customHeight="1">
      <c r="A43" s="36"/>
      <c r="B43" s="37" t="s">
        <v>76</v>
      </c>
      <c r="C43" s="38"/>
      <c r="D43" s="38"/>
      <c r="E43" s="38"/>
      <c r="F43" s="38"/>
      <c r="G43" s="38"/>
      <c r="H43" s="36"/>
    </row>
  </sheetData>
  <sheetProtection algorithmName="SHA-512" hashValue="5/2T9Z3tflaR/O3zyEZXZ13MKSVNyWpDfGFrGAg2Dzrw4VaHHHXtViW+nOzTPgzryB4xoRDLbX0y1G4XOuE8hQ==" saltValue="uRfFgU5YEPb2onWPGgY2Lg==" spinCount="100000" sheet="1" objects="1" scenarios="1" selectLockedCells="1"/>
  <mergeCells count="29">
    <mergeCell ref="A33:G33"/>
    <mergeCell ref="A36:H36"/>
    <mergeCell ref="C37:D37"/>
    <mergeCell ref="C39:G39"/>
    <mergeCell ref="C41:G41"/>
    <mergeCell ref="F37:H37"/>
    <mergeCell ref="A28:G28"/>
    <mergeCell ref="B30:C30"/>
    <mergeCell ref="B31:C31"/>
    <mergeCell ref="A21:E21"/>
    <mergeCell ref="G21:H21"/>
    <mergeCell ref="A26:F26"/>
    <mergeCell ref="G26:H26"/>
    <mergeCell ref="B43:G43"/>
    <mergeCell ref="C12:H12"/>
    <mergeCell ref="A3:H3"/>
    <mergeCell ref="C6:H6"/>
    <mergeCell ref="C7:H7"/>
    <mergeCell ref="C9:H9"/>
    <mergeCell ref="C10:H10"/>
    <mergeCell ref="A32:G32"/>
    <mergeCell ref="B24:C24"/>
    <mergeCell ref="B25:C25"/>
    <mergeCell ref="C13:H13"/>
    <mergeCell ref="A15:H15"/>
    <mergeCell ref="B17:C17"/>
    <mergeCell ref="B19:C19"/>
    <mergeCell ref="B23:C23"/>
    <mergeCell ref="B20:C20"/>
  </mergeCells>
  <conditionalFormatting sqref="F19:F20">
    <cfRule type="expression" dxfId="28" priority="13">
      <formula>$F$21&gt;100</formula>
    </cfRule>
  </conditionalFormatting>
  <conditionalFormatting sqref="F21:H21">
    <cfRule type="expression" dxfId="27" priority="12">
      <formula>$F$21&gt;100</formula>
    </cfRule>
  </conditionalFormatting>
  <conditionalFormatting sqref="A21:E21">
    <cfRule type="expression" dxfId="26" priority="11">
      <formula>$F$21&gt;100</formula>
    </cfRule>
  </conditionalFormatting>
  <conditionalFormatting sqref="F23">
    <cfRule type="cellIs" dxfId="25" priority="5" operator="greaterThan">
      <formula>150</formula>
    </cfRule>
  </conditionalFormatting>
  <conditionalFormatting sqref="F25">
    <cfRule type="cellIs" dxfId="24" priority="4" operator="greaterThan">
      <formula>150</formula>
    </cfRule>
  </conditionalFormatting>
  <conditionalFormatting sqref="A26:D26">
    <cfRule type="expression" dxfId="23" priority="2">
      <formula>OR(F25&gt;150)+OR(F23&gt;150)</formula>
    </cfRule>
  </conditionalFormatting>
  <conditionalFormatting sqref="G26:H26">
    <cfRule type="expression" dxfId="22" priority="1">
      <formula>OR(F25&gt;150)+OR(F23&gt;150)</formula>
    </cfRule>
  </conditionalFormatting>
  <conditionalFormatting sqref="E26:F26">
    <cfRule type="expression" dxfId="21" priority="16">
      <formula>OR(#REF!&gt;150)+OR(#REF!&gt;150)</formula>
    </cfRule>
  </conditionalFormatting>
  <pageMargins left="0.7" right="0.7" top="0.75" bottom="0.75" header="0.3" footer="0.3"/>
  <pageSetup paperSize="9" scale="58"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workbookViewId="0">
      <selection activeCell="C6" sqref="C6:H6"/>
    </sheetView>
  </sheetViews>
  <sheetFormatPr defaultRowHeight="12.75"/>
  <cols>
    <col min="1" max="1" width="5.85546875" style="3" customWidth="1"/>
    <col min="2" max="2" width="33.42578125" style="3" customWidth="1"/>
    <col min="3" max="3" width="18.140625" style="3" customWidth="1"/>
    <col min="4" max="4" width="12.42578125" style="3" customWidth="1"/>
    <col min="5" max="5" width="12" style="3" customWidth="1"/>
    <col min="6" max="6" width="17.42578125" style="3" customWidth="1"/>
    <col min="7" max="7" width="16.42578125" style="3" customWidth="1"/>
    <col min="8" max="8" width="18.85546875" style="3" customWidth="1"/>
    <col min="9" max="16384" width="9.140625" style="3"/>
  </cols>
  <sheetData>
    <row r="1" spans="1:8" ht="23.25">
      <c r="A1" s="1" t="s">
        <v>54</v>
      </c>
      <c r="B1" s="2"/>
      <c r="C1" s="2"/>
      <c r="D1" s="2"/>
      <c r="E1" s="2"/>
      <c r="F1" s="2"/>
      <c r="G1" s="2"/>
      <c r="H1" s="2"/>
    </row>
    <row r="3" spans="1:8" ht="14.25">
      <c r="A3" s="42" t="s">
        <v>41</v>
      </c>
      <c r="B3" s="42"/>
      <c r="C3" s="42"/>
      <c r="D3" s="42"/>
      <c r="E3" s="42"/>
      <c r="F3" s="42"/>
      <c r="G3" s="42"/>
      <c r="H3" s="42"/>
    </row>
    <row r="4" spans="1:8" ht="29.25" customHeight="1">
      <c r="A4" s="4" t="s">
        <v>0</v>
      </c>
      <c r="B4" s="5"/>
      <c r="C4" s="5"/>
      <c r="D4" s="5"/>
      <c r="E4" s="5"/>
      <c r="F4" s="5"/>
      <c r="G4" s="5"/>
      <c r="H4" s="5"/>
    </row>
    <row r="5" spans="1:8" ht="14.25">
      <c r="A5" s="5"/>
      <c r="B5" s="5"/>
      <c r="C5" s="5"/>
      <c r="D5" s="5"/>
      <c r="E5" s="5"/>
      <c r="F5" s="5"/>
      <c r="G5" s="5"/>
      <c r="H5" s="5"/>
    </row>
    <row r="6" spans="1:8" ht="21" customHeight="1">
      <c r="A6" s="5"/>
      <c r="B6" s="6" t="s">
        <v>35</v>
      </c>
      <c r="C6" s="39" t="s">
        <v>33</v>
      </c>
      <c r="D6" s="39"/>
      <c r="E6" s="39"/>
      <c r="F6" s="39"/>
      <c r="G6" s="39"/>
      <c r="H6" s="39"/>
    </row>
    <row r="7" spans="1:8" ht="21" customHeight="1">
      <c r="A7" s="5"/>
      <c r="B7" s="6" t="s">
        <v>32</v>
      </c>
      <c r="C7" s="39" t="s">
        <v>34</v>
      </c>
      <c r="D7" s="39"/>
      <c r="E7" s="39"/>
      <c r="F7" s="39"/>
      <c r="G7" s="39"/>
      <c r="H7" s="39"/>
    </row>
    <row r="8" spans="1:8" ht="14.25">
      <c r="A8" s="5"/>
      <c r="B8" s="5"/>
      <c r="C8" s="5"/>
      <c r="D8" s="5"/>
      <c r="E8" s="5"/>
      <c r="F8" s="5"/>
      <c r="G8" s="5"/>
      <c r="H8" s="5"/>
    </row>
    <row r="9" spans="1:8" ht="21" customHeight="1">
      <c r="A9" s="5"/>
      <c r="B9" s="6" t="s">
        <v>36</v>
      </c>
      <c r="C9" s="39" t="s">
        <v>33</v>
      </c>
      <c r="D9" s="39"/>
      <c r="E9" s="39"/>
      <c r="F9" s="39"/>
      <c r="G9" s="39"/>
      <c r="H9" s="39"/>
    </row>
    <row r="10" spans="1:8" ht="21" customHeight="1">
      <c r="A10" s="5"/>
      <c r="B10" s="6" t="s">
        <v>32</v>
      </c>
      <c r="C10" s="39" t="s">
        <v>34</v>
      </c>
      <c r="D10" s="39"/>
      <c r="E10" s="39"/>
      <c r="F10" s="39"/>
      <c r="G10" s="39"/>
      <c r="H10" s="39"/>
    </row>
    <row r="11" spans="1:8" ht="14.25">
      <c r="A11" s="5"/>
      <c r="B11" s="5"/>
      <c r="C11" s="5"/>
      <c r="D11" s="5"/>
      <c r="E11" s="5"/>
      <c r="F11" s="5"/>
      <c r="G11" s="5"/>
      <c r="H11" s="5"/>
    </row>
    <row r="12" spans="1:8" ht="21" customHeight="1">
      <c r="A12" s="5"/>
      <c r="B12" s="6" t="s">
        <v>37</v>
      </c>
      <c r="C12" s="39" t="s">
        <v>33</v>
      </c>
      <c r="D12" s="39"/>
      <c r="E12" s="39"/>
      <c r="F12" s="39"/>
      <c r="G12" s="39"/>
      <c r="H12" s="39"/>
    </row>
    <row r="13" spans="1:8" ht="21" customHeight="1">
      <c r="A13" s="5"/>
      <c r="B13" s="6" t="s">
        <v>32</v>
      </c>
      <c r="C13" s="39" t="s">
        <v>34</v>
      </c>
      <c r="D13" s="39"/>
      <c r="E13" s="39"/>
      <c r="F13" s="39"/>
      <c r="G13" s="39"/>
      <c r="H13" s="39"/>
    </row>
    <row r="14" spans="1:8" ht="14.25">
      <c r="A14" s="5"/>
      <c r="B14" s="5"/>
      <c r="C14" s="5"/>
      <c r="D14" s="5"/>
      <c r="E14" s="5"/>
      <c r="F14" s="5"/>
      <c r="G14" s="5"/>
      <c r="H14" s="5"/>
    </row>
    <row r="15" spans="1:8" ht="33.75" customHeight="1">
      <c r="A15" s="48" t="s">
        <v>79</v>
      </c>
      <c r="B15" s="48"/>
      <c r="C15" s="48"/>
      <c r="D15" s="48"/>
      <c r="E15" s="48"/>
      <c r="F15" s="48"/>
      <c r="G15" s="48"/>
      <c r="H15" s="48"/>
    </row>
    <row r="17" spans="1:8" ht="64.5" customHeight="1">
      <c r="A17" s="7"/>
      <c r="B17" s="49" t="s">
        <v>42</v>
      </c>
      <c r="C17" s="50"/>
      <c r="D17" s="8" t="s">
        <v>1</v>
      </c>
      <c r="E17" s="9"/>
      <c r="F17" s="8" t="s">
        <v>2</v>
      </c>
      <c r="G17" s="9"/>
      <c r="H17" s="10" t="s">
        <v>3</v>
      </c>
    </row>
    <row r="18" spans="1:8" s="14" customFormat="1" ht="18" customHeight="1">
      <c r="A18" s="11" t="s">
        <v>21</v>
      </c>
      <c r="B18" s="12"/>
      <c r="C18" s="12"/>
      <c r="D18" s="12"/>
      <c r="E18" s="12"/>
      <c r="F18" s="12"/>
      <c r="G18" s="12"/>
      <c r="H18" s="13"/>
    </row>
    <row r="19" spans="1:8" ht="56.25" customHeight="1">
      <c r="A19" s="15" t="s">
        <v>4</v>
      </c>
      <c r="B19" s="40" t="s">
        <v>5</v>
      </c>
      <c r="C19" s="41"/>
      <c r="D19" s="25">
        <v>2788</v>
      </c>
      <c r="E19" s="17" t="s">
        <v>6</v>
      </c>
      <c r="F19" s="31">
        <v>0</v>
      </c>
      <c r="G19" s="18" t="s">
        <v>50</v>
      </c>
      <c r="H19" s="19">
        <f>+F19*D19</f>
        <v>0</v>
      </c>
    </row>
    <row r="20" spans="1:8" ht="54.75" customHeight="1">
      <c r="A20" s="20" t="s">
        <v>56</v>
      </c>
      <c r="B20" s="47" t="s">
        <v>75</v>
      </c>
      <c r="C20" s="41"/>
      <c r="D20" s="16">
        <v>3001</v>
      </c>
      <c r="E20" s="17" t="s">
        <v>6</v>
      </c>
      <c r="F20" s="32">
        <v>0</v>
      </c>
      <c r="G20" s="18" t="s">
        <v>50</v>
      </c>
      <c r="H20" s="19">
        <f>+F20*D20</f>
        <v>0</v>
      </c>
    </row>
    <row r="21" spans="1:8" ht="19.5" customHeight="1">
      <c r="A21" s="43" t="s">
        <v>68</v>
      </c>
      <c r="B21" s="43"/>
      <c r="C21" s="43"/>
      <c r="D21" s="43"/>
      <c r="E21" s="43"/>
      <c r="F21" s="21">
        <f>SUM(F19:F20)</f>
        <v>0</v>
      </c>
      <c r="G21" s="44" t="s">
        <v>57</v>
      </c>
      <c r="H21" s="44"/>
    </row>
    <row r="22" spans="1:8" ht="15.75" customHeight="1">
      <c r="F22" s="22"/>
    </row>
    <row r="23" spans="1:8" ht="64.5" customHeight="1">
      <c r="A23" s="20" t="s">
        <v>61</v>
      </c>
      <c r="B23" s="47" t="s">
        <v>44</v>
      </c>
      <c r="C23" s="41"/>
      <c r="D23" s="25">
        <v>24</v>
      </c>
      <c r="E23" s="35" t="s">
        <v>7</v>
      </c>
      <c r="F23" s="32">
        <v>0</v>
      </c>
      <c r="G23" s="24" t="s">
        <v>49</v>
      </c>
      <c r="H23" s="19">
        <f t="shared" ref="H23:H32" si="0">+F23*D23</f>
        <v>0</v>
      </c>
    </row>
    <row r="24" spans="1:8" ht="54.75" customHeight="1">
      <c r="A24" s="20" t="s">
        <v>62</v>
      </c>
      <c r="B24" s="47" t="s">
        <v>48</v>
      </c>
      <c r="C24" s="41"/>
      <c r="D24" s="25">
        <v>3</v>
      </c>
      <c r="E24" s="35" t="s">
        <v>9</v>
      </c>
      <c r="F24" s="32">
        <v>0</v>
      </c>
      <c r="G24" s="24" t="s">
        <v>10</v>
      </c>
      <c r="H24" s="19">
        <f t="shared" si="0"/>
        <v>0</v>
      </c>
    </row>
    <row r="25" spans="1:8" ht="80.25" customHeight="1">
      <c r="A25" s="20" t="s">
        <v>65</v>
      </c>
      <c r="B25" s="47" t="s">
        <v>19</v>
      </c>
      <c r="C25" s="41"/>
      <c r="D25" s="25">
        <v>112</v>
      </c>
      <c r="E25" s="17" t="s">
        <v>7</v>
      </c>
      <c r="F25" s="32">
        <v>0</v>
      </c>
      <c r="G25" s="24" t="s">
        <v>49</v>
      </c>
      <c r="H25" s="19">
        <f t="shared" si="0"/>
        <v>0</v>
      </c>
    </row>
    <row r="26" spans="1:8" ht="83.25" customHeight="1">
      <c r="A26" s="20" t="s">
        <v>66</v>
      </c>
      <c r="B26" s="47" t="s">
        <v>20</v>
      </c>
      <c r="C26" s="41"/>
      <c r="D26" s="25">
        <v>12</v>
      </c>
      <c r="E26" s="17" t="s">
        <v>7</v>
      </c>
      <c r="F26" s="32">
        <v>0</v>
      </c>
      <c r="G26" s="24" t="s">
        <v>49</v>
      </c>
      <c r="H26" s="19">
        <f t="shared" si="0"/>
        <v>0</v>
      </c>
    </row>
    <row r="27" spans="1:8" ht="19.5" customHeight="1">
      <c r="A27" s="55" t="s">
        <v>72</v>
      </c>
      <c r="B27" s="55"/>
      <c r="C27" s="55"/>
      <c r="D27" s="55"/>
      <c r="E27" s="55"/>
      <c r="F27" s="55"/>
      <c r="G27" s="44" t="s">
        <v>57</v>
      </c>
      <c r="H27" s="44"/>
    </row>
    <row r="28" spans="1:8" ht="15.75" customHeight="1">
      <c r="F28" s="22"/>
    </row>
    <row r="29" spans="1:8" s="14" customFormat="1" ht="18" customHeight="1">
      <c r="A29" s="51" t="s">
        <v>12</v>
      </c>
      <c r="B29" s="52"/>
      <c r="C29" s="52"/>
      <c r="D29" s="52"/>
      <c r="E29" s="52"/>
      <c r="F29" s="52"/>
      <c r="G29" s="52"/>
      <c r="H29" s="26">
        <f>SUM(H19:H26)</f>
        <v>0</v>
      </c>
    </row>
    <row r="30" spans="1:8" s="14" customFormat="1" ht="18" customHeight="1">
      <c r="A30" s="11" t="s">
        <v>22</v>
      </c>
      <c r="B30" s="12"/>
      <c r="C30" s="12"/>
      <c r="D30" s="12"/>
      <c r="E30" s="12"/>
      <c r="F30" s="12"/>
      <c r="G30" s="12"/>
      <c r="H30" s="13"/>
    </row>
    <row r="31" spans="1:8" ht="54.75" customHeight="1">
      <c r="A31" s="27" t="s">
        <v>11</v>
      </c>
      <c r="B31" s="53" t="s">
        <v>24</v>
      </c>
      <c r="C31" s="54"/>
      <c r="D31" s="16">
        <f>+D20</f>
        <v>3001</v>
      </c>
      <c r="E31" s="28" t="s">
        <v>6</v>
      </c>
      <c r="F31" s="29">
        <v>180</v>
      </c>
      <c r="G31" s="18" t="s">
        <v>50</v>
      </c>
      <c r="H31" s="19">
        <f t="shared" si="0"/>
        <v>540180</v>
      </c>
    </row>
    <row r="32" spans="1:8" ht="54.75" customHeight="1">
      <c r="A32" s="27" t="s">
        <v>13</v>
      </c>
      <c r="B32" s="53" t="s">
        <v>73</v>
      </c>
      <c r="C32" s="54"/>
      <c r="D32" s="16">
        <f>+D20</f>
        <v>3001</v>
      </c>
      <c r="E32" s="28" t="s">
        <v>6</v>
      </c>
      <c r="F32" s="33">
        <v>0</v>
      </c>
      <c r="G32" s="14" t="s">
        <v>50</v>
      </c>
      <c r="H32" s="19">
        <f t="shared" si="0"/>
        <v>0</v>
      </c>
    </row>
    <row r="33" spans="1:8" s="14" customFormat="1" ht="18" customHeight="1">
      <c r="A33" s="45" t="s">
        <v>14</v>
      </c>
      <c r="B33" s="46"/>
      <c r="C33" s="46"/>
      <c r="D33" s="46"/>
      <c r="E33" s="46"/>
      <c r="F33" s="46"/>
      <c r="G33" s="46"/>
      <c r="H33" s="26">
        <f>SUM(H31:H32)</f>
        <v>540180</v>
      </c>
    </row>
    <row r="34" spans="1:8" s="14" customFormat="1" ht="25.5" customHeight="1">
      <c r="A34" s="56" t="s">
        <v>23</v>
      </c>
      <c r="B34" s="57"/>
      <c r="C34" s="57"/>
      <c r="D34" s="57"/>
      <c r="E34" s="57"/>
      <c r="F34" s="57"/>
      <c r="G34" s="57"/>
      <c r="H34" s="26">
        <f>+H33-H29</f>
        <v>540180</v>
      </c>
    </row>
    <row r="37" spans="1:8" ht="108" customHeight="1">
      <c r="A37" s="48" t="s">
        <v>77</v>
      </c>
      <c r="B37" s="48"/>
      <c r="C37" s="48"/>
      <c r="D37" s="48"/>
      <c r="E37" s="48"/>
      <c r="F37" s="48"/>
      <c r="G37" s="48"/>
      <c r="H37" s="48"/>
    </row>
    <row r="38" spans="1:8" ht="16.5" customHeight="1">
      <c r="B38" s="30" t="s">
        <v>26</v>
      </c>
      <c r="C38" s="58" t="s">
        <v>29</v>
      </c>
      <c r="D38" s="58"/>
      <c r="E38" s="30" t="s">
        <v>30</v>
      </c>
      <c r="F38" s="58" t="s">
        <v>28</v>
      </c>
      <c r="G38" s="58"/>
      <c r="H38" s="58"/>
    </row>
    <row r="40" spans="1:8" ht="75" customHeight="1">
      <c r="B40" s="30" t="s">
        <v>25</v>
      </c>
      <c r="C40" s="59" t="s">
        <v>27</v>
      </c>
      <c r="D40" s="59"/>
      <c r="E40" s="59"/>
      <c r="F40" s="59"/>
      <c r="G40" s="59"/>
    </row>
    <row r="42" spans="1:8" ht="75" customHeight="1">
      <c r="C42" s="60" t="s">
        <v>31</v>
      </c>
      <c r="D42" s="60"/>
      <c r="E42" s="60"/>
      <c r="F42" s="60"/>
      <c r="G42" s="60"/>
    </row>
    <row r="43" spans="1:8" ht="22.5" customHeight="1"/>
    <row r="44" spans="1:8" ht="123.75" customHeight="1">
      <c r="A44" s="36"/>
      <c r="B44" s="37" t="s">
        <v>76</v>
      </c>
      <c r="C44" s="38"/>
      <c r="D44" s="38"/>
      <c r="E44" s="38"/>
      <c r="F44" s="38"/>
      <c r="G44" s="38"/>
      <c r="H44" s="36"/>
    </row>
  </sheetData>
  <sheetProtection algorithmName="SHA-512" hashValue="82yF4aPac+JzG3DhbpTFnkeFwQG1Du6OCydXcZU2RmpLpf5l7hQEjjJgL2nNdsHUx9gidWc/QakqCNrQuFLnfw==" saltValue="vnvzrdiJYEmq1vdrP4KMNw==" spinCount="100000" sheet="1" objects="1" scenarios="1" selectLockedCells="1"/>
  <mergeCells count="30">
    <mergeCell ref="C12:H12"/>
    <mergeCell ref="A33:G33"/>
    <mergeCell ref="B23:C23"/>
    <mergeCell ref="B24:C24"/>
    <mergeCell ref="B25:C25"/>
    <mergeCell ref="B26:C26"/>
    <mergeCell ref="B20:C20"/>
    <mergeCell ref="A29:G29"/>
    <mergeCell ref="B31:C31"/>
    <mergeCell ref="B32:C32"/>
    <mergeCell ref="A21:E21"/>
    <mergeCell ref="G21:H21"/>
    <mergeCell ref="A27:F27"/>
    <mergeCell ref="G27:H27"/>
    <mergeCell ref="A3:H3"/>
    <mergeCell ref="C6:H6"/>
    <mergeCell ref="C7:H7"/>
    <mergeCell ref="C9:H9"/>
    <mergeCell ref="C10:H10"/>
    <mergeCell ref="B44:G44"/>
    <mergeCell ref="C13:H13"/>
    <mergeCell ref="A15:H15"/>
    <mergeCell ref="B17:C17"/>
    <mergeCell ref="B19:C19"/>
    <mergeCell ref="A34:G34"/>
    <mergeCell ref="A37:H37"/>
    <mergeCell ref="C38:D38"/>
    <mergeCell ref="C40:G40"/>
    <mergeCell ref="C42:G42"/>
    <mergeCell ref="F38:H38"/>
  </mergeCells>
  <conditionalFormatting sqref="F21:H21">
    <cfRule type="expression" dxfId="20" priority="10">
      <formula>$F$21&gt;100</formula>
    </cfRule>
  </conditionalFormatting>
  <conditionalFormatting sqref="F19:F20">
    <cfRule type="expression" dxfId="19" priority="11">
      <formula>$F$21&gt;100</formula>
    </cfRule>
  </conditionalFormatting>
  <conditionalFormatting sqref="A21:E21">
    <cfRule type="expression" dxfId="18" priority="9">
      <formula>$F$21&gt;100</formula>
    </cfRule>
  </conditionalFormatting>
  <conditionalFormatting sqref="A27:D27">
    <cfRule type="expression" dxfId="17" priority="5">
      <formula>OR(F26&gt;150)+OR(F25&gt;150)+OR(F23&gt;150)</formula>
    </cfRule>
  </conditionalFormatting>
  <conditionalFormatting sqref="G27:H27">
    <cfRule type="expression" dxfId="16" priority="4">
      <formula>OR(F26&gt;150)+OR(F25&gt;150)+OR(F23&gt;150)</formula>
    </cfRule>
  </conditionalFormatting>
  <conditionalFormatting sqref="F23">
    <cfRule type="cellIs" dxfId="15" priority="3" operator="greaterThan">
      <formula>150</formula>
    </cfRule>
  </conditionalFormatting>
  <conditionalFormatting sqref="F25">
    <cfRule type="cellIs" dxfId="14" priority="2" operator="greaterThan">
      <formula>150</formula>
    </cfRule>
  </conditionalFormatting>
  <conditionalFormatting sqref="F26">
    <cfRule type="cellIs" dxfId="13" priority="1" operator="greaterThan">
      <formula>150</formula>
    </cfRule>
  </conditionalFormatting>
  <conditionalFormatting sqref="E27:F27">
    <cfRule type="expression" dxfId="12" priority="20">
      <formula>OR(#REF!&gt;150)+OR(#REF!&gt;150)+OR(#REF!&gt;150)</formula>
    </cfRule>
  </conditionalFormatting>
  <pageMargins left="0.7" right="0.7" top="0.75" bottom="0.75" header="0.3" footer="0.3"/>
  <pageSetup paperSize="9" scale="55"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2" id="{DF959954-9AF3-4114-B1DA-C5D0E7C12918}">
            <xm:f>'Perceel 4'!$F$21&gt;100</xm:f>
            <x14:dxf>
              <font>
                <b/>
                <i val="0"/>
                <color theme="0"/>
              </font>
              <fill>
                <patternFill>
                  <bgColor rgb="FFFF0000"/>
                </patternFill>
              </fill>
            </x14:dxf>
          </x14:cfRule>
          <xm:sqref>F21:H21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zoomScaleNormal="100" workbookViewId="0">
      <selection activeCell="C6" sqref="C6:H6"/>
    </sheetView>
  </sheetViews>
  <sheetFormatPr defaultRowHeight="12.75"/>
  <cols>
    <col min="1" max="1" width="5.85546875" style="3" customWidth="1"/>
    <col min="2" max="2" width="33.42578125" style="3" customWidth="1"/>
    <col min="3" max="3" width="18.140625" style="3" customWidth="1"/>
    <col min="4" max="4" width="12.42578125" style="3" customWidth="1"/>
    <col min="5" max="5" width="12" style="3" customWidth="1"/>
    <col min="6" max="6" width="17.42578125" style="3" customWidth="1"/>
    <col min="7" max="7" width="16.42578125" style="3" customWidth="1"/>
    <col min="8" max="8" width="18.85546875" style="3" customWidth="1"/>
    <col min="9" max="16384" width="9.140625" style="3"/>
  </cols>
  <sheetData>
    <row r="1" spans="1:8" ht="23.25">
      <c r="A1" s="1" t="s">
        <v>55</v>
      </c>
      <c r="B1" s="2"/>
      <c r="C1" s="2"/>
      <c r="D1" s="2"/>
      <c r="E1" s="2"/>
      <c r="F1" s="2"/>
      <c r="G1" s="2"/>
      <c r="H1" s="2"/>
    </row>
    <row r="3" spans="1:8" ht="14.25">
      <c r="A3" s="42" t="s">
        <v>15</v>
      </c>
      <c r="B3" s="42"/>
      <c r="C3" s="42"/>
      <c r="D3" s="42"/>
      <c r="E3" s="42"/>
      <c r="F3" s="42"/>
      <c r="G3" s="42"/>
      <c r="H3" s="42"/>
    </row>
    <row r="4" spans="1:8" ht="29.25" customHeight="1">
      <c r="A4" s="4" t="s">
        <v>0</v>
      </c>
      <c r="B4" s="5"/>
      <c r="C4" s="5"/>
      <c r="D4" s="5"/>
      <c r="E4" s="5"/>
      <c r="F4" s="5"/>
      <c r="G4" s="5"/>
      <c r="H4" s="5"/>
    </row>
    <row r="5" spans="1:8" ht="14.25">
      <c r="A5" s="5"/>
      <c r="B5" s="5"/>
      <c r="C5" s="5"/>
      <c r="D5" s="5"/>
      <c r="E5" s="5"/>
      <c r="F5" s="5"/>
      <c r="G5" s="5"/>
      <c r="H5" s="5"/>
    </row>
    <row r="6" spans="1:8" ht="21" customHeight="1">
      <c r="A6" s="5"/>
      <c r="B6" s="6" t="s">
        <v>35</v>
      </c>
      <c r="C6" s="39" t="s">
        <v>33</v>
      </c>
      <c r="D6" s="39"/>
      <c r="E6" s="39"/>
      <c r="F6" s="39"/>
      <c r="G6" s="39"/>
      <c r="H6" s="39"/>
    </row>
    <row r="7" spans="1:8" ht="21" customHeight="1">
      <c r="A7" s="5"/>
      <c r="B7" s="6" t="s">
        <v>32</v>
      </c>
      <c r="C7" s="39" t="s">
        <v>34</v>
      </c>
      <c r="D7" s="39"/>
      <c r="E7" s="39"/>
      <c r="F7" s="39"/>
      <c r="G7" s="39"/>
      <c r="H7" s="39"/>
    </row>
    <row r="8" spans="1:8" ht="14.25">
      <c r="A8" s="5"/>
      <c r="B8" s="5"/>
      <c r="C8" s="5"/>
      <c r="D8" s="5"/>
      <c r="E8" s="5"/>
      <c r="F8" s="5"/>
      <c r="G8" s="5"/>
      <c r="H8" s="5"/>
    </row>
    <row r="9" spans="1:8" ht="21" customHeight="1">
      <c r="A9" s="5"/>
      <c r="B9" s="6" t="s">
        <v>36</v>
      </c>
      <c r="C9" s="39" t="s">
        <v>33</v>
      </c>
      <c r="D9" s="39"/>
      <c r="E9" s="39"/>
      <c r="F9" s="39"/>
      <c r="G9" s="39"/>
      <c r="H9" s="39"/>
    </row>
    <row r="10" spans="1:8" ht="21" customHeight="1">
      <c r="A10" s="5"/>
      <c r="B10" s="6" t="s">
        <v>32</v>
      </c>
      <c r="C10" s="39" t="s">
        <v>34</v>
      </c>
      <c r="D10" s="39"/>
      <c r="E10" s="39"/>
      <c r="F10" s="39"/>
      <c r="G10" s="39"/>
      <c r="H10" s="39"/>
    </row>
    <row r="11" spans="1:8" ht="14.25">
      <c r="A11" s="5"/>
      <c r="B11" s="5"/>
      <c r="C11" s="5"/>
      <c r="D11" s="5"/>
      <c r="E11" s="5"/>
      <c r="F11" s="5"/>
      <c r="G11" s="5"/>
      <c r="H11" s="5"/>
    </row>
    <row r="12" spans="1:8" ht="21" customHeight="1">
      <c r="A12" s="5"/>
      <c r="B12" s="6" t="s">
        <v>37</v>
      </c>
      <c r="C12" s="39" t="s">
        <v>33</v>
      </c>
      <c r="D12" s="39"/>
      <c r="E12" s="39"/>
      <c r="F12" s="39"/>
      <c r="G12" s="39"/>
      <c r="H12" s="39"/>
    </row>
    <row r="13" spans="1:8" ht="21" customHeight="1">
      <c r="A13" s="5"/>
      <c r="B13" s="6" t="s">
        <v>32</v>
      </c>
      <c r="C13" s="39" t="s">
        <v>34</v>
      </c>
      <c r="D13" s="39"/>
      <c r="E13" s="39"/>
      <c r="F13" s="39"/>
      <c r="G13" s="39"/>
      <c r="H13" s="39"/>
    </row>
    <row r="14" spans="1:8" ht="14.25">
      <c r="A14" s="5"/>
      <c r="B14" s="5"/>
      <c r="C14" s="5"/>
      <c r="D14" s="5"/>
      <c r="E14" s="5"/>
      <c r="F14" s="5"/>
      <c r="G14" s="5"/>
      <c r="H14" s="5"/>
    </row>
    <row r="15" spans="1:8" ht="33.75" customHeight="1">
      <c r="A15" s="48" t="s">
        <v>51</v>
      </c>
      <c r="B15" s="48"/>
      <c r="C15" s="48"/>
      <c r="D15" s="48"/>
      <c r="E15" s="48"/>
      <c r="F15" s="48"/>
      <c r="G15" s="48"/>
      <c r="H15" s="48"/>
    </row>
    <row r="17" spans="1:8" ht="64.5" customHeight="1">
      <c r="A17" s="7"/>
      <c r="B17" s="49" t="s">
        <v>17</v>
      </c>
      <c r="C17" s="50"/>
      <c r="D17" s="8" t="s">
        <v>1</v>
      </c>
      <c r="E17" s="9"/>
      <c r="F17" s="8" t="s">
        <v>2</v>
      </c>
      <c r="G17" s="9"/>
      <c r="H17" s="10" t="s">
        <v>3</v>
      </c>
    </row>
    <row r="18" spans="1:8" s="14" customFormat="1" ht="18" customHeight="1">
      <c r="A18" s="11" t="s">
        <v>21</v>
      </c>
      <c r="B18" s="12"/>
      <c r="C18" s="12"/>
      <c r="D18" s="12"/>
      <c r="E18" s="12"/>
      <c r="F18" s="12"/>
      <c r="G18" s="12"/>
      <c r="H18" s="13"/>
    </row>
    <row r="19" spans="1:8" ht="56.25" customHeight="1">
      <c r="A19" s="15" t="s">
        <v>4</v>
      </c>
      <c r="B19" s="40" t="s">
        <v>5</v>
      </c>
      <c r="C19" s="41"/>
      <c r="D19" s="16">
        <f>632+1871+2788</f>
        <v>5291</v>
      </c>
      <c r="E19" s="17" t="s">
        <v>6</v>
      </c>
      <c r="F19" s="31">
        <v>0</v>
      </c>
      <c r="G19" s="18" t="s">
        <v>50</v>
      </c>
      <c r="H19" s="19">
        <f>+F19*D19</f>
        <v>0</v>
      </c>
    </row>
    <row r="20" spans="1:8" ht="54.75" customHeight="1">
      <c r="A20" s="20" t="s">
        <v>56</v>
      </c>
      <c r="B20" s="47" t="s">
        <v>75</v>
      </c>
      <c r="C20" s="41"/>
      <c r="D20" s="16">
        <v>6434</v>
      </c>
      <c r="E20" s="17" t="s">
        <v>6</v>
      </c>
      <c r="F20" s="32">
        <v>0</v>
      </c>
      <c r="G20" s="18" t="s">
        <v>50</v>
      </c>
      <c r="H20" s="19">
        <f>+F20*D20</f>
        <v>0</v>
      </c>
    </row>
    <row r="21" spans="1:8" ht="19.5" customHeight="1">
      <c r="A21" s="43" t="s">
        <v>58</v>
      </c>
      <c r="B21" s="43"/>
      <c r="C21" s="43"/>
      <c r="D21" s="43"/>
      <c r="E21" s="43"/>
      <c r="F21" s="21">
        <f>SUM(F19:F20)</f>
        <v>0</v>
      </c>
      <c r="G21" s="44" t="s">
        <v>57</v>
      </c>
      <c r="H21" s="44"/>
    </row>
    <row r="22" spans="1:8" ht="15.75" customHeight="1">
      <c r="F22" s="22"/>
    </row>
    <row r="23" spans="1:8" ht="54.75" customHeight="1">
      <c r="A23" s="20" t="s">
        <v>59</v>
      </c>
      <c r="B23" s="47" t="s">
        <v>18</v>
      </c>
      <c r="C23" s="41"/>
      <c r="D23" s="25">
        <v>0</v>
      </c>
      <c r="E23" s="17" t="s">
        <v>7</v>
      </c>
      <c r="F23" s="23"/>
      <c r="G23" s="24" t="s">
        <v>45</v>
      </c>
      <c r="H23" s="23"/>
    </row>
    <row r="24" spans="1:8" ht="66.75" customHeight="1">
      <c r="A24" s="20" t="s">
        <v>60</v>
      </c>
      <c r="B24" s="47" t="s">
        <v>46</v>
      </c>
      <c r="C24" s="41"/>
      <c r="D24" s="25">
        <v>40</v>
      </c>
      <c r="E24" s="17" t="s">
        <v>7</v>
      </c>
      <c r="F24" s="32">
        <v>0</v>
      </c>
      <c r="G24" s="24" t="s">
        <v>49</v>
      </c>
      <c r="H24" s="19">
        <f t="shared" ref="H24:H36" si="0">+F24*D24</f>
        <v>0</v>
      </c>
    </row>
    <row r="25" spans="1:8" ht="64.5" customHeight="1">
      <c r="A25" s="20" t="s">
        <v>61</v>
      </c>
      <c r="B25" s="47" t="s">
        <v>44</v>
      </c>
      <c r="C25" s="41"/>
      <c r="D25" s="25">
        <v>24</v>
      </c>
      <c r="E25" s="35" t="s">
        <v>7</v>
      </c>
      <c r="F25" s="32">
        <v>0</v>
      </c>
      <c r="G25" s="24" t="s">
        <v>49</v>
      </c>
      <c r="H25" s="19">
        <f t="shared" si="0"/>
        <v>0</v>
      </c>
    </row>
    <row r="26" spans="1:8" ht="54.75" customHeight="1">
      <c r="A26" s="20" t="s">
        <v>62</v>
      </c>
      <c r="B26" s="40" t="s">
        <v>8</v>
      </c>
      <c r="C26" s="41"/>
      <c r="D26" s="25">
        <v>7</v>
      </c>
      <c r="E26" s="17" t="s">
        <v>9</v>
      </c>
      <c r="F26" s="32">
        <v>0</v>
      </c>
      <c r="G26" s="24" t="s">
        <v>10</v>
      </c>
      <c r="H26" s="19">
        <f t="shared" si="0"/>
        <v>0</v>
      </c>
    </row>
    <row r="27" spans="1:8" ht="80.25" customHeight="1">
      <c r="A27" s="20" t="s">
        <v>63</v>
      </c>
      <c r="B27" s="47" t="s">
        <v>16</v>
      </c>
      <c r="C27" s="41"/>
      <c r="D27" s="25">
        <v>60</v>
      </c>
      <c r="E27" s="17" t="s">
        <v>7</v>
      </c>
      <c r="F27" s="32">
        <v>0</v>
      </c>
      <c r="G27" s="24" t="s">
        <v>49</v>
      </c>
      <c r="H27" s="19">
        <f t="shared" si="0"/>
        <v>0</v>
      </c>
    </row>
    <row r="28" spans="1:8" ht="80.25" customHeight="1">
      <c r="A28" s="20" t="s">
        <v>64</v>
      </c>
      <c r="B28" s="47" t="s">
        <v>74</v>
      </c>
      <c r="C28" s="41"/>
      <c r="D28" s="34">
        <v>258</v>
      </c>
      <c r="E28" s="17" t="s">
        <v>7</v>
      </c>
      <c r="F28" s="32">
        <v>0</v>
      </c>
      <c r="G28" s="24" t="s">
        <v>49</v>
      </c>
      <c r="H28" s="19">
        <f t="shared" si="0"/>
        <v>0</v>
      </c>
    </row>
    <row r="29" spans="1:8" ht="80.25" customHeight="1">
      <c r="A29" s="20" t="s">
        <v>65</v>
      </c>
      <c r="B29" s="47" t="s">
        <v>19</v>
      </c>
      <c r="C29" s="41"/>
      <c r="D29" s="25">
        <v>112</v>
      </c>
      <c r="E29" s="17" t="s">
        <v>7</v>
      </c>
      <c r="F29" s="32">
        <v>0</v>
      </c>
      <c r="G29" s="24" t="s">
        <v>49</v>
      </c>
      <c r="H29" s="19">
        <f t="shared" si="0"/>
        <v>0</v>
      </c>
    </row>
    <row r="30" spans="1:8" ht="83.25" customHeight="1">
      <c r="A30" s="20" t="s">
        <v>66</v>
      </c>
      <c r="B30" s="47" t="s">
        <v>20</v>
      </c>
      <c r="C30" s="41"/>
      <c r="D30" s="34">
        <v>12</v>
      </c>
      <c r="E30" s="17" t="s">
        <v>7</v>
      </c>
      <c r="F30" s="32">
        <v>0</v>
      </c>
      <c r="G30" s="24" t="s">
        <v>49</v>
      </c>
      <c r="H30" s="19">
        <f t="shared" si="0"/>
        <v>0</v>
      </c>
    </row>
    <row r="31" spans="1:8" ht="19.5" customHeight="1">
      <c r="A31" s="55" t="s">
        <v>69</v>
      </c>
      <c r="B31" s="55"/>
      <c r="C31" s="55"/>
      <c r="D31" s="55"/>
      <c r="E31" s="55"/>
      <c r="F31" s="55"/>
      <c r="G31" s="44" t="s">
        <v>57</v>
      </c>
      <c r="H31" s="44"/>
    </row>
    <row r="32" spans="1:8" ht="15.75" customHeight="1">
      <c r="F32" s="22"/>
    </row>
    <row r="33" spans="1:8" s="14" customFormat="1" ht="18" customHeight="1">
      <c r="A33" s="51" t="s">
        <v>12</v>
      </c>
      <c r="B33" s="52"/>
      <c r="C33" s="52"/>
      <c r="D33" s="52"/>
      <c r="E33" s="52"/>
      <c r="F33" s="52"/>
      <c r="G33" s="52"/>
      <c r="H33" s="26">
        <f>SUM(H19:H30)</f>
        <v>0</v>
      </c>
    </row>
    <row r="34" spans="1:8" s="14" customFormat="1" ht="18" customHeight="1">
      <c r="A34" s="11" t="s">
        <v>22</v>
      </c>
      <c r="B34" s="12"/>
      <c r="C34" s="12"/>
      <c r="D34" s="12"/>
      <c r="E34" s="12"/>
      <c r="F34" s="12"/>
      <c r="G34" s="12"/>
      <c r="H34" s="13"/>
    </row>
    <row r="35" spans="1:8" ht="54.75" customHeight="1">
      <c r="A35" s="27" t="s">
        <v>11</v>
      </c>
      <c r="B35" s="53" t="s">
        <v>24</v>
      </c>
      <c r="C35" s="54"/>
      <c r="D35" s="16">
        <f>+D20</f>
        <v>6434</v>
      </c>
      <c r="E35" s="28" t="s">
        <v>6</v>
      </c>
      <c r="F35" s="29">
        <v>180</v>
      </c>
      <c r="G35" s="18" t="s">
        <v>50</v>
      </c>
      <c r="H35" s="19">
        <f t="shared" si="0"/>
        <v>1158120</v>
      </c>
    </row>
    <row r="36" spans="1:8" ht="54.75" customHeight="1">
      <c r="A36" s="27" t="s">
        <v>13</v>
      </c>
      <c r="B36" s="53" t="s">
        <v>73</v>
      </c>
      <c r="C36" s="54"/>
      <c r="D36" s="16">
        <f>+D20</f>
        <v>6434</v>
      </c>
      <c r="E36" s="28" t="s">
        <v>6</v>
      </c>
      <c r="F36" s="33">
        <v>0</v>
      </c>
      <c r="G36" s="14" t="s">
        <v>50</v>
      </c>
      <c r="H36" s="19">
        <f t="shared" si="0"/>
        <v>0</v>
      </c>
    </row>
    <row r="37" spans="1:8" s="14" customFormat="1" ht="18" customHeight="1">
      <c r="A37" s="45" t="s">
        <v>14</v>
      </c>
      <c r="B37" s="46"/>
      <c r="C37" s="46"/>
      <c r="D37" s="46"/>
      <c r="E37" s="46"/>
      <c r="F37" s="46"/>
      <c r="G37" s="46"/>
      <c r="H37" s="26">
        <f>SUM(H35:H36)</f>
        <v>1158120</v>
      </c>
    </row>
    <row r="38" spans="1:8" s="14" customFormat="1" ht="25.5" customHeight="1">
      <c r="A38" s="56" t="s">
        <v>67</v>
      </c>
      <c r="B38" s="57"/>
      <c r="C38" s="57"/>
      <c r="D38" s="57"/>
      <c r="E38" s="57"/>
      <c r="F38" s="57"/>
      <c r="G38" s="57"/>
      <c r="H38" s="26">
        <f>+H37-H33</f>
        <v>1158120</v>
      </c>
    </row>
    <row r="41" spans="1:8" ht="108" customHeight="1">
      <c r="A41" s="48" t="s">
        <v>77</v>
      </c>
      <c r="B41" s="48"/>
      <c r="C41" s="48"/>
      <c r="D41" s="48"/>
      <c r="E41" s="48"/>
      <c r="F41" s="48"/>
      <c r="G41" s="48"/>
      <c r="H41" s="48"/>
    </row>
    <row r="42" spans="1:8" ht="16.5" customHeight="1">
      <c r="B42" s="30" t="s">
        <v>26</v>
      </c>
      <c r="C42" s="58" t="s">
        <v>29</v>
      </c>
      <c r="D42" s="58"/>
      <c r="E42" s="30" t="s">
        <v>30</v>
      </c>
      <c r="F42" s="58" t="s">
        <v>28</v>
      </c>
      <c r="G42" s="58"/>
      <c r="H42" s="58"/>
    </row>
    <row r="44" spans="1:8" ht="75" customHeight="1">
      <c r="B44" s="30" t="s">
        <v>25</v>
      </c>
      <c r="C44" s="59" t="s">
        <v>27</v>
      </c>
      <c r="D44" s="59"/>
      <c r="E44" s="59"/>
      <c r="F44" s="59"/>
      <c r="G44" s="59"/>
    </row>
    <row r="46" spans="1:8" ht="75" customHeight="1">
      <c r="C46" s="60" t="s">
        <v>31</v>
      </c>
      <c r="D46" s="60"/>
      <c r="E46" s="60"/>
      <c r="F46" s="60"/>
      <c r="G46" s="60"/>
    </row>
  </sheetData>
  <sheetProtection algorithmName="SHA-512" hashValue="GcDaiv7OejvWqRmY7ifFXReHwUtQR69hLJvgXbZRS7HgWEaIsWaD+Yprw4yvw/JZli0kFuKlOcZ0HmZqgv3d3g==" saltValue="lWxz4evj1+iRD7vz5gHxQA==" spinCount="100000" sheet="1" objects="1" scenarios="1" selectLockedCells="1"/>
  <mergeCells count="33">
    <mergeCell ref="F42:H42"/>
    <mergeCell ref="B23:C23"/>
    <mergeCell ref="C44:G44"/>
    <mergeCell ref="C42:D42"/>
    <mergeCell ref="C46:G46"/>
    <mergeCell ref="G31:H31"/>
    <mergeCell ref="A31:F31"/>
    <mergeCell ref="B27:C27"/>
    <mergeCell ref="A41:H41"/>
    <mergeCell ref="B36:C36"/>
    <mergeCell ref="A33:G33"/>
    <mergeCell ref="A37:G37"/>
    <mergeCell ref="A38:G38"/>
    <mergeCell ref="B28:C28"/>
    <mergeCell ref="B29:C29"/>
    <mergeCell ref="B30:C30"/>
    <mergeCell ref="A3:H3"/>
    <mergeCell ref="B17:C17"/>
    <mergeCell ref="B20:C20"/>
    <mergeCell ref="C6:H6"/>
    <mergeCell ref="C7:H7"/>
    <mergeCell ref="C9:H9"/>
    <mergeCell ref="C10:H10"/>
    <mergeCell ref="C12:H12"/>
    <mergeCell ref="B35:C35"/>
    <mergeCell ref="B19:C19"/>
    <mergeCell ref="B24:C24"/>
    <mergeCell ref="C13:H13"/>
    <mergeCell ref="B26:C26"/>
    <mergeCell ref="A15:H15"/>
    <mergeCell ref="B25:C25"/>
    <mergeCell ref="G21:H21"/>
    <mergeCell ref="A21:E21"/>
  </mergeCells>
  <conditionalFormatting sqref="A21:H21 F19:F20">
    <cfRule type="expression" dxfId="10" priority="14">
      <formula>$F$21&gt;100</formula>
    </cfRule>
  </conditionalFormatting>
  <conditionalFormatting sqref="F24">
    <cfRule type="cellIs" dxfId="9" priority="13" operator="greaterThan">
      <formula>150</formula>
    </cfRule>
  </conditionalFormatting>
  <conditionalFormatting sqref="F25">
    <cfRule type="cellIs" dxfId="8" priority="12" operator="greaterThan">
      <formula>150</formula>
    </cfRule>
  </conditionalFormatting>
  <conditionalFormatting sqref="F27">
    <cfRule type="cellIs" dxfId="7" priority="11" operator="greaterThan">
      <formula>150</formula>
    </cfRule>
  </conditionalFormatting>
  <conditionalFormatting sqref="F28">
    <cfRule type="cellIs" dxfId="6" priority="10" operator="greaterThan">
      <formula>150</formula>
    </cfRule>
  </conditionalFormatting>
  <conditionalFormatting sqref="F29">
    <cfRule type="cellIs" dxfId="5" priority="9" operator="greaterThan">
      <formula>150</formula>
    </cfRule>
  </conditionalFormatting>
  <conditionalFormatting sqref="F30">
    <cfRule type="cellIs" dxfId="4" priority="8" operator="greaterThan">
      <formula>150</formula>
    </cfRule>
  </conditionalFormatting>
  <conditionalFormatting sqref="G31:H31">
    <cfRule type="expression" dxfId="3" priority="6">
      <formula>$F$21&gt;100</formula>
    </cfRule>
  </conditionalFormatting>
  <conditionalFormatting sqref="G31:H31">
    <cfRule type="expression" dxfId="2" priority="4">
      <formula>OR(F30&gt;150)+OR(F29&gt;150)+OR(F28&gt;150)+OR(F27&gt;150)+OR(F25&gt;150)+OR(F24&gt;150)+OR(F23&gt;150)</formula>
    </cfRule>
  </conditionalFormatting>
  <conditionalFormatting sqref="A31:D31">
    <cfRule type="expression" dxfId="1" priority="1">
      <formula>OR(F30&gt;150)+OR(F29&gt;150)+OR(F28&gt;150)+OR(F27&gt;150)+OR(F25&gt;150)+OR(F24&gt;150)+OR(F23&gt;150)</formula>
    </cfRule>
  </conditionalFormatting>
  <conditionalFormatting sqref="E31:F31">
    <cfRule type="expression" dxfId="0" priority="18">
      <formula>OR(#REF!&gt;150)+OR(#REF!&gt;150)+OR(#REF!&gt;150)+OR(#REF!&gt;150)+OR(#REF!&gt;150)+OR(#REF!&gt;150)+OR(#REF!&gt;150)</formula>
    </cfRule>
  </conditionalFormatting>
  <pageMargins left="0.7" right="0.7" top="0.75" bottom="0.75" header="0.3" footer="0.3"/>
  <pageSetup paperSize="9" scale="4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Perceel 1</vt:lpstr>
      <vt:lpstr>Perceel 2</vt:lpstr>
      <vt:lpstr>Perceel 3</vt:lpstr>
      <vt:lpstr>Perceel 4</vt:lpstr>
      <vt:lpstr>'Perceel 1'!Afdrukbereik</vt:lpstr>
      <vt:lpstr>'Perceel 2'!Afdrukbereik</vt:lpstr>
      <vt:lpstr>'Perceel 3'!Afdrukbereik</vt:lpstr>
      <vt:lpstr>'Perceel 4'!Afdrukbereik</vt:lpstr>
    </vt:vector>
  </TitlesOfParts>
  <Company>Gemeente Peel en Maas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van de Vondervoort</dc:creator>
  <cp:lastModifiedBy>Frank van de Vondervoort</cp:lastModifiedBy>
  <cp:lastPrinted>2022-07-15T15:37:24Z</cp:lastPrinted>
  <dcterms:created xsi:type="dcterms:W3CDTF">2022-07-05T19:07:43Z</dcterms:created>
  <dcterms:modified xsi:type="dcterms:W3CDTF">2022-08-03T17:16:43Z</dcterms:modified>
</cp:coreProperties>
</file>