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windeJong\Dropbox (Energie Makelaar)\Kantoor\Klanten-EdJ\Brabantse Waterschappen\Offertes\Aanbestedingen\2023-2025+3 optiejaren (Gas)\Concept stukken\"/>
    </mc:Choice>
  </mc:AlternateContent>
  <xr:revisionPtr revIDLastSave="0" documentId="8_{31E5714A-2169-4755-9EBC-EDD1CE70DD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ulblad" sheetId="2" r:id="rId1"/>
  </sheets>
  <definedNames>
    <definedName name="_xlnm.Print_Area" localSheetId="0">Invulblad!$B$1:$G$53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2" l="1"/>
  <c r="F26" i="2"/>
  <c r="E26" i="2"/>
  <c r="D26" i="2"/>
  <c r="F28" i="2" l="1"/>
  <c r="F21" i="2"/>
  <c r="F23" i="2" s="1"/>
  <c r="F16" i="2"/>
  <c r="F31" i="2"/>
  <c r="E28" i="2" l="1"/>
  <c r="D28" i="2"/>
  <c r="D16" i="2"/>
  <c r="E21" i="2"/>
  <c r="E31" i="2" l="1"/>
  <c r="D21" i="2"/>
  <c r="D23" i="2" s="1"/>
  <c r="E23" i="2"/>
  <c r="D31" i="2"/>
  <c r="E16" i="2" l="1"/>
</calcChain>
</file>

<file path=xl/sharedStrings.xml><?xml version="1.0" encoding="utf-8"?>
<sst xmlns="http://schemas.openxmlformats.org/spreadsheetml/2006/main" count="71" uniqueCount="54">
  <si>
    <t>Omschrijving</t>
  </si>
  <si>
    <t>eenheid</t>
  </si>
  <si>
    <t xml:space="preserve"> </t>
  </si>
  <si>
    <t>Datum:</t>
  </si>
  <si>
    <t>Plaats:</t>
  </si>
  <si>
    <t>Naam:</t>
  </si>
  <si>
    <t>Functie:</t>
  </si>
  <si>
    <t>niet invullen</t>
  </si>
  <si>
    <t>(A)</t>
  </si>
  <si>
    <t>(B)</t>
  </si>
  <si>
    <t>(C)=(A)*(B)/100</t>
  </si>
  <si>
    <t>(D)</t>
  </si>
  <si>
    <t>(E)</t>
  </si>
  <si>
    <t>(F)=(D)*(E)/100</t>
  </si>
  <si>
    <t>(G)</t>
  </si>
  <si>
    <t>De te hanteren gasprijsformules en vaste kosten zijn opgebouwd als volgt:</t>
  </si>
  <si>
    <t xml:space="preserve">Naam inschrijver: </t>
  </si>
  <si>
    <t>Nm³</t>
  </si>
  <si>
    <t>Jaarkosten flexibiliteit en onbalans</t>
  </si>
  <si>
    <t>Toeslag GXX</t>
  </si>
  <si>
    <t>Uurbemeterd (GXX)</t>
  </si>
  <si>
    <t>Profiel</t>
  </si>
  <si>
    <t>Contractvolume profiel aansluitingen</t>
  </si>
  <si>
    <t>Totale kosten profiel</t>
  </si>
  <si>
    <t>Totale kosten GXX</t>
  </si>
  <si>
    <t>Totale kosten toeslag GXX</t>
  </si>
  <si>
    <t>Actuele ICE Endex TTF Cal End of Day notering*</t>
  </si>
  <si>
    <t xml:space="preserve">Profiel- en uurbemeten gasaansluitlocaties </t>
  </si>
  <si>
    <t>Totale kosten contract</t>
  </si>
  <si>
    <t>VER's Gold Standard</t>
  </si>
  <si>
    <t>Toeslag VER's Gold standard</t>
  </si>
  <si>
    <t>Totale kosten toeslag VER's Gold standard</t>
  </si>
  <si>
    <t>Onderdeel prijs</t>
  </si>
  <si>
    <t>Jaarvolume in Nm³</t>
  </si>
  <si>
    <t>Gerelateerd de compenseren volume uurbemeten aansluitingen (GXX)</t>
  </si>
  <si>
    <t>Contractvolume uurbemeten aansluitingen (GXX)</t>
  </si>
  <si>
    <t>Handtekening:</t>
  </si>
  <si>
    <t>Berekening totale toeslag op jaarbasis</t>
  </si>
  <si>
    <r>
      <t xml:space="preserve">* volgens publicatie op </t>
    </r>
    <r>
      <rPr>
        <i/>
        <u/>
        <sz val="10"/>
        <rFont val="Verdana"/>
        <family val="2"/>
      </rPr>
      <t>www.theice.com</t>
    </r>
  </si>
  <si>
    <t>euro</t>
  </si>
  <si>
    <t>eurocent/Nm³</t>
  </si>
  <si>
    <t>euro/MWh</t>
  </si>
  <si>
    <t xml:space="preserve">euro </t>
  </si>
  <si>
    <t>Gele cellen zijn de door inschrijver in te vullen waarden</t>
  </si>
  <si>
    <t>(L)</t>
  </si>
  <si>
    <t>(M)</t>
  </si>
  <si>
    <t>(O)=(C)+(H)+(K)+(N)</t>
  </si>
  <si>
    <t>(H)=(F)+(G)</t>
  </si>
  <si>
    <t>(N)=(L)*(M)/100</t>
  </si>
  <si>
    <t>(A)+(D)</t>
  </si>
  <si>
    <t xml:space="preserve">Toeslag profiel (inclusief "regiotoeslag") </t>
  </si>
  <si>
    <t>Conversie factor: ICE Endex notering naar eurocent/Nm³</t>
  </si>
  <si>
    <t>Aanbesteding Gas 2023-2025</t>
  </si>
  <si>
    <t>Bijlage 4 Invulformulier Prijzen en Services DGBW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</si>
</sst>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&quot;€&quot;\ #,##0"/>
    <numFmt numFmtId="166" formatCode="_(* #,##0_);_(* \(#,##0\);_(* &quot;-&quot;??_);_(@_)"/>
    <numFmt numFmtId="167" formatCode="_(* #,##0.000_);_(* \(#,##0.000\);_(* &quot;-&quot;??_);_(@_)"/>
    <numFmt numFmtId="168" formatCode="_(* #,##0.00000_);_(* \(#,##0.00000\);_(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i/>
      <u/>
      <sz val="10"/>
      <name val="Verdana"/>
      <family val="2"/>
    </font>
    <font>
      <sz val="14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6" fillId="0" borderId="0" xfId="0" quotePrefix="1" applyFont="1" applyFill="1" applyBorder="1" applyAlignment="1">
      <alignment horizontal="left"/>
    </xf>
    <xf numFmtId="0" fontId="8" fillId="0" borderId="0" xfId="0" applyFont="1" applyFill="1"/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3" fillId="0" borderId="0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168" fontId="3" fillId="0" borderId="10" xfId="1" applyNumberFormat="1" applyFont="1" applyFill="1" applyBorder="1"/>
    <xf numFmtId="166" fontId="3" fillId="0" borderId="2" xfId="1" applyNumberFormat="1" applyFont="1" applyFill="1" applyBorder="1"/>
    <xf numFmtId="0" fontId="3" fillId="0" borderId="1" xfId="0" applyFont="1" applyFill="1" applyBorder="1"/>
    <xf numFmtId="0" fontId="3" fillId="0" borderId="14" xfId="0" applyFont="1" applyFill="1" applyBorder="1"/>
    <xf numFmtId="165" fontId="3" fillId="0" borderId="14" xfId="0" applyNumberFormat="1" applyFont="1" applyFill="1" applyBorder="1"/>
    <xf numFmtId="0" fontId="3" fillId="0" borderId="4" xfId="0" applyFont="1" applyFill="1" applyBorder="1" applyAlignment="1">
      <alignment horizontal="left"/>
    </xf>
    <xf numFmtId="166" fontId="3" fillId="0" borderId="1" xfId="1" applyNumberFormat="1" applyFont="1" applyFill="1" applyBorder="1"/>
    <xf numFmtId="0" fontId="5" fillId="0" borderId="0" xfId="0" applyFont="1" applyFill="1" applyBorder="1"/>
    <xf numFmtId="0" fontId="3" fillId="0" borderId="13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164" fontId="3" fillId="0" borderId="8" xfId="1" applyFont="1" applyFill="1" applyBorder="1" applyAlignment="1">
      <alignment horizontal="right"/>
    </xf>
    <xf numFmtId="0" fontId="5" fillId="4" borderId="9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center"/>
    </xf>
    <xf numFmtId="0" fontId="5" fillId="4" borderId="3" xfId="0" applyFont="1" applyFill="1" applyBorder="1" applyAlignment="1"/>
    <xf numFmtId="0" fontId="5" fillId="0" borderId="0" xfId="0" applyFont="1" applyFill="1"/>
    <xf numFmtId="164" fontId="3" fillId="0" borderId="5" xfId="1" applyFont="1" applyFill="1" applyBorder="1"/>
    <xf numFmtId="164" fontId="3" fillId="0" borderId="1" xfId="1" applyFont="1" applyFill="1" applyBorder="1"/>
    <xf numFmtId="0" fontId="3" fillId="2" borderId="0" xfId="0" applyFont="1" applyFill="1" applyBorder="1" applyAlignment="1">
      <alignment horizontal="left"/>
    </xf>
    <xf numFmtId="167" fontId="3" fillId="2" borderId="2" xfId="1" applyNumberFormat="1" applyFont="1" applyFill="1" applyBorder="1" applyProtection="1">
      <protection locked="0"/>
    </xf>
    <xf numFmtId="164" fontId="3" fillId="2" borderId="1" xfId="1" applyFont="1" applyFill="1" applyBorder="1" applyProtection="1">
      <protection locked="0"/>
    </xf>
    <xf numFmtId="0" fontId="9" fillId="0" borderId="0" xfId="0" applyFont="1" applyFill="1"/>
    <xf numFmtId="0" fontId="9" fillId="0" borderId="0" xfId="0" applyFont="1" applyFill="1" applyAlignment="1"/>
    <xf numFmtId="0" fontId="9" fillId="0" borderId="0" xfId="0" quotePrefix="1" applyFont="1" applyFill="1"/>
    <xf numFmtId="0" fontId="3" fillId="2" borderId="0" xfId="0" applyFont="1" applyFill="1" applyBorder="1"/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6" fontId="3" fillId="0" borderId="0" xfId="1" applyNumberFormat="1" applyFont="1" applyFill="1" applyBorder="1"/>
    <xf numFmtId="165" fontId="3" fillId="0" borderId="12" xfId="0" applyNumberFormat="1" applyFont="1" applyFill="1" applyBorder="1" applyAlignment="1">
      <alignment horizontal="center"/>
    </xf>
    <xf numFmtId="165" fontId="3" fillId="0" borderId="11" xfId="0" applyNumberFormat="1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Standaard 2" xfId="2" xr:uid="{A007E5B3-7571-4394-81BB-E6E97176AB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1096499</xdr:colOff>
      <xdr:row>0</xdr:row>
      <xdr:rowOff>23534</xdr:rowOff>
    </xdr:from>
    <xdr:ext cx="1385360" cy="408516"/>
    <xdr:pic>
      <xdr:nvPicPr>
        <xdr:cNvPr id="4" name="Afbeelding 3">
          <a:extLst>
            <a:ext uri="{FF2B5EF4-FFF2-40B4-BE49-F238E27FC236}">
              <a16:creationId xmlns:a16="http://schemas.microsoft.com/office/drawing/2014/main" id="{A8170FCA-0D0B-45FE-A1B1-DF44E348D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324" y="28296"/>
          <a:ext cx="1385360" cy="408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3"/>
  <sheetViews>
    <sheetView tabSelected="1" zoomScale="85" zoomScaleNormal="85" zoomScaleSheetLayoutView="70" workbookViewId="0">
      <selection activeCell="B1" sqref="B1:G53"/>
    </sheetView>
  </sheetViews>
  <sheetFormatPr defaultColWidth="9.109375" defaultRowHeight="12.6" x14ac:dyDescent="0.2"/>
  <cols>
    <col min="1" max="1" width="2.77734375" style="1" customWidth="1"/>
    <col min="2" max="2" width="70.77734375" style="2" customWidth="1"/>
    <col min="3" max="6" width="18.77734375" style="1" customWidth="1"/>
    <col min="7" max="7" width="20.77734375" style="37" customWidth="1"/>
    <col min="8" max="16384" width="9.109375" style="1"/>
  </cols>
  <sheetData>
    <row r="1" spans="2:7" s="4" customFormat="1" ht="18" customHeight="1" x14ac:dyDescent="0.3">
      <c r="B1" s="5" t="s">
        <v>53</v>
      </c>
      <c r="C1" s="6"/>
      <c r="D1" s="6"/>
      <c r="E1" s="6"/>
      <c r="F1" s="6"/>
      <c r="G1" s="37"/>
    </row>
    <row r="2" spans="2:7" s="4" customFormat="1" ht="18" customHeight="1" x14ac:dyDescent="0.3">
      <c r="B2" s="5" t="s">
        <v>52</v>
      </c>
      <c r="C2" s="6"/>
      <c r="D2" s="6"/>
      <c r="E2" s="6"/>
      <c r="F2" s="6"/>
      <c r="G2" s="37"/>
    </row>
    <row r="3" spans="2:7" ht="15" customHeight="1" x14ac:dyDescent="0.2">
      <c r="B3" s="34" t="s">
        <v>43</v>
      </c>
      <c r="C3" s="40"/>
      <c r="D3" s="40"/>
      <c r="E3" s="40"/>
      <c r="F3" s="40"/>
    </row>
    <row r="4" spans="2:7" ht="15" customHeight="1" x14ac:dyDescent="0.2">
      <c r="B4" s="19"/>
      <c r="C4" s="7"/>
      <c r="D4" s="7"/>
      <c r="E4" s="7"/>
      <c r="F4" s="7"/>
    </row>
    <row r="5" spans="2:7" s="4" customFormat="1" ht="18" customHeight="1" x14ac:dyDescent="0.3">
      <c r="B5" s="5" t="s">
        <v>32</v>
      </c>
      <c r="C5" s="6"/>
      <c r="D5" s="6"/>
      <c r="E5" s="6"/>
      <c r="F5" s="6"/>
      <c r="G5" s="37"/>
    </row>
    <row r="6" spans="2:7" ht="18" customHeight="1" x14ac:dyDescent="0.2">
      <c r="B6" s="2" t="s">
        <v>27</v>
      </c>
    </row>
    <row r="7" spans="2:7" ht="15" customHeight="1" x14ac:dyDescent="0.2">
      <c r="B7" s="2" t="s">
        <v>15</v>
      </c>
      <c r="D7" s="1" t="s">
        <v>2</v>
      </c>
    </row>
    <row r="8" spans="2:7" ht="15" customHeight="1" thickBot="1" x14ac:dyDescent="0.25"/>
    <row r="9" spans="2:7" ht="15" customHeight="1" thickBot="1" x14ac:dyDescent="0.25">
      <c r="B9" s="28" t="s">
        <v>0</v>
      </c>
      <c r="C9" s="28" t="s">
        <v>1</v>
      </c>
      <c r="D9" s="29">
        <v>2023</v>
      </c>
      <c r="E9" s="29">
        <v>2024</v>
      </c>
      <c r="F9" s="29">
        <v>2025</v>
      </c>
    </row>
    <row r="10" spans="2:7" ht="15" customHeight="1" x14ac:dyDescent="0.2">
      <c r="B10" s="15" t="s">
        <v>26</v>
      </c>
      <c r="C10" s="8" t="s">
        <v>41</v>
      </c>
      <c r="D10" s="27" t="s">
        <v>7</v>
      </c>
      <c r="E10" s="27" t="s">
        <v>7</v>
      </c>
      <c r="F10" s="27" t="s">
        <v>7</v>
      </c>
      <c r="G10" s="37" t="s">
        <v>2</v>
      </c>
    </row>
    <row r="11" spans="2:7" ht="15" customHeight="1" thickBot="1" x14ac:dyDescent="0.25">
      <c r="B11" s="20" t="s">
        <v>51</v>
      </c>
      <c r="C11" s="9" t="s">
        <v>2</v>
      </c>
      <c r="D11" s="10">
        <v>0.97694000000000003</v>
      </c>
      <c r="E11" s="10">
        <v>0.97694000000000003</v>
      </c>
      <c r="F11" s="10">
        <v>0.97694000000000003</v>
      </c>
    </row>
    <row r="12" spans="2:7" ht="15" customHeight="1" thickBot="1" x14ac:dyDescent="0.25">
      <c r="B12" s="19"/>
      <c r="C12" s="7"/>
      <c r="D12" s="7"/>
      <c r="E12" s="7"/>
      <c r="F12" s="7"/>
    </row>
    <row r="13" spans="2:7" ht="15" customHeight="1" thickBot="1" x14ac:dyDescent="0.25">
      <c r="B13" s="28" t="s">
        <v>21</v>
      </c>
      <c r="C13" s="28" t="s">
        <v>1</v>
      </c>
      <c r="D13" s="29">
        <v>2023</v>
      </c>
      <c r="E13" s="29">
        <v>2024</v>
      </c>
      <c r="F13" s="29">
        <v>2025</v>
      </c>
    </row>
    <row r="14" spans="2:7" ht="15" customHeight="1" x14ac:dyDescent="0.2">
      <c r="B14" s="21" t="s">
        <v>22</v>
      </c>
      <c r="C14" s="8" t="s">
        <v>17</v>
      </c>
      <c r="D14" s="11">
        <v>465000</v>
      </c>
      <c r="E14" s="11">
        <v>320000</v>
      </c>
      <c r="F14" s="11">
        <v>130000</v>
      </c>
      <c r="G14" s="37" t="s">
        <v>8</v>
      </c>
    </row>
    <row r="15" spans="2:7" ht="15" customHeight="1" x14ac:dyDescent="0.2">
      <c r="B15" s="22" t="s">
        <v>50</v>
      </c>
      <c r="C15" s="12" t="s">
        <v>40</v>
      </c>
      <c r="D15" s="35"/>
      <c r="E15" s="35"/>
      <c r="F15" s="35"/>
      <c r="G15" s="38" t="s">
        <v>9</v>
      </c>
    </row>
    <row r="16" spans="2:7" ht="15" customHeight="1" thickBot="1" x14ac:dyDescent="0.25">
      <c r="B16" s="23" t="s">
        <v>23</v>
      </c>
      <c r="C16" s="9" t="s">
        <v>42</v>
      </c>
      <c r="D16" s="32" t="str">
        <f>IF(D15&gt;0,D14*D15/100,"")</f>
        <v/>
      </c>
      <c r="E16" s="32" t="str">
        <f>IF(E15&gt;0,E14*E15/100,"")</f>
        <v/>
      </c>
      <c r="F16" s="32" t="str">
        <f>IF(F15&gt;0,F14*F15/100,"")</f>
        <v/>
      </c>
      <c r="G16" s="38" t="s">
        <v>10</v>
      </c>
    </row>
    <row r="17" spans="2:7" ht="15" customHeight="1" thickBot="1" x14ac:dyDescent="0.25"/>
    <row r="18" spans="2:7" ht="15" customHeight="1" thickBot="1" x14ac:dyDescent="0.25">
      <c r="B18" s="28" t="s">
        <v>20</v>
      </c>
      <c r="C18" s="28" t="s">
        <v>1</v>
      </c>
      <c r="D18" s="29">
        <v>2023</v>
      </c>
      <c r="E18" s="29">
        <v>2024</v>
      </c>
      <c r="F18" s="29">
        <v>2025</v>
      </c>
    </row>
    <row r="19" spans="2:7" ht="15" customHeight="1" x14ac:dyDescent="0.2">
      <c r="B19" s="21" t="s">
        <v>35</v>
      </c>
      <c r="C19" s="8" t="s">
        <v>17</v>
      </c>
      <c r="D19" s="11">
        <v>120000</v>
      </c>
      <c r="E19" s="11">
        <v>110000</v>
      </c>
      <c r="F19" s="11">
        <v>100000</v>
      </c>
      <c r="G19" s="37" t="s">
        <v>11</v>
      </c>
    </row>
    <row r="20" spans="2:7" s="31" customFormat="1" ht="15" customHeight="1" x14ac:dyDescent="0.2">
      <c r="B20" s="22" t="s">
        <v>19</v>
      </c>
      <c r="C20" s="12" t="s">
        <v>40</v>
      </c>
      <c r="D20" s="35"/>
      <c r="E20" s="35"/>
      <c r="F20" s="35"/>
      <c r="G20" s="38" t="s">
        <v>12</v>
      </c>
    </row>
    <row r="21" spans="2:7" ht="15" customHeight="1" x14ac:dyDescent="0.2">
      <c r="B21" s="24" t="s">
        <v>25</v>
      </c>
      <c r="C21" s="12" t="s">
        <v>39</v>
      </c>
      <c r="D21" s="33" t="str">
        <f>IF(D20&gt;0,D19*D20/100,"")</f>
        <v/>
      </c>
      <c r="E21" s="33" t="str">
        <f>IF(E20&gt;0,E19*E20/100,"")</f>
        <v/>
      </c>
      <c r="F21" s="33" t="str">
        <f>IF(F20&gt;0,F19*F20/100,"")</f>
        <v/>
      </c>
      <c r="G21" s="38" t="s">
        <v>13</v>
      </c>
    </row>
    <row r="22" spans="2:7" s="31" customFormat="1" ht="15" customHeight="1" x14ac:dyDescent="0.2">
      <c r="B22" s="24" t="s">
        <v>18</v>
      </c>
      <c r="C22" s="12" t="s">
        <v>39</v>
      </c>
      <c r="D22" s="36"/>
      <c r="E22" s="36"/>
      <c r="F22" s="36"/>
      <c r="G22" s="38" t="s">
        <v>14</v>
      </c>
    </row>
    <row r="23" spans="2:7" ht="15" customHeight="1" thickBot="1" x14ac:dyDescent="0.25">
      <c r="B23" s="23" t="s">
        <v>24</v>
      </c>
      <c r="C23" s="9" t="s">
        <v>39</v>
      </c>
      <c r="D23" s="32" t="str">
        <f>IF(SUM(D21:D22)=0,"",SUM(D21:D22))</f>
        <v/>
      </c>
      <c r="E23" s="32" t="str">
        <f>IF(SUM(E21:E22)=0,"",SUM(E21:E22))</f>
        <v/>
      </c>
      <c r="F23" s="32" t="str">
        <f>IF(SUM(F21:F22)=0,"",SUM(F21:F22))</f>
        <v/>
      </c>
      <c r="G23" s="38" t="s">
        <v>47</v>
      </c>
    </row>
    <row r="24" spans="2:7" ht="15" customHeight="1" thickBot="1" x14ac:dyDescent="0.25"/>
    <row r="25" spans="2:7" ht="15" customHeight="1" thickBot="1" x14ac:dyDescent="0.25">
      <c r="B25" s="28" t="s">
        <v>29</v>
      </c>
      <c r="C25" s="28" t="s">
        <v>1</v>
      </c>
      <c r="D25" s="29">
        <v>2023</v>
      </c>
      <c r="E25" s="29">
        <v>2024</v>
      </c>
      <c r="F25" s="29">
        <v>2025</v>
      </c>
    </row>
    <row r="26" spans="2:7" ht="15" customHeight="1" x14ac:dyDescent="0.2">
      <c r="B26" s="21" t="s">
        <v>34</v>
      </c>
      <c r="C26" s="8" t="s">
        <v>17</v>
      </c>
      <c r="D26" s="11">
        <f>D19+D14</f>
        <v>585000</v>
      </c>
      <c r="E26" s="11">
        <f>E19+E14</f>
        <v>430000</v>
      </c>
      <c r="F26" s="11">
        <f>F19+F14</f>
        <v>230000</v>
      </c>
      <c r="G26" s="37" t="s">
        <v>44</v>
      </c>
    </row>
    <row r="27" spans="2:7" s="31" customFormat="1" ht="15" customHeight="1" x14ac:dyDescent="0.2">
      <c r="B27" s="22" t="s">
        <v>30</v>
      </c>
      <c r="C27" s="12" t="s">
        <v>40</v>
      </c>
      <c r="D27" s="35"/>
      <c r="E27" s="35"/>
      <c r="F27" s="35"/>
      <c r="G27" s="38" t="s">
        <v>45</v>
      </c>
    </row>
    <row r="28" spans="2:7" ht="15" customHeight="1" thickBot="1" x14ac:dyDescent="0.25">
      <c r="B28" s="23" t="s">
        <v>31</v>
      </c>
      <c r="C28" s="9" t="s">
        <v>42</v>
      </c>
      <c r="D28" s="32" t="str">
        <f>IF(D27&gt;0,D26*D27/100,"")</f>
        <v/>
      </c>
      <c r="E28" s="32" t="str">
        <f>IF(E27&gt;0,E26*E27/100,"")</f>
        <v/>
      </c>
      <c r="F28" s="32" t="str">
        <f>IF(F27&gt;0,F26*F27/100,"")</f>
        <v/>
      </c>
      <c r="G28" s="38" t="s">
        <v>48</v>
      </c>
    </row>
    <row r="29" spans="2:7" ht="15" customHeight="1" thickBot="1" x14ac:dyDescent="0.25">
      <c r="B29" s="25"/>
      <c r="C29" s="13"/>
      <c r="D29" s="14"/>
      <c r="E29" s="14"/>
      <c r="F29" s="14"/>
      <c r="G29" s="38"/>
    </row>
    <row r="30" spans="2:7" ht="15" customHeight="1" thickBot="1" x14ac:dyDescent="0.25">
      <c r="B30" s="30" t="s">
        <v>37</v>
      </c>
      <c r="C30" s="28" t="s">
        <v>1</v>
      </c>
      <c r="D30" s="29">
        <v>2023</v>
      </c>
      <c r="E30" s="29">
        <v>2024</v>
      </c>
      <c r="F30" s="29">
        <v>2025</v>
      </c>
    </row>
    <row r="31" spans="2:7" ht="15" customHeight="1" x14ac:dyDescent="0.2">
      <c r="B31" s="21" t="s">
        <v>33</v>
      </c>
      <c r="C31" s="15" t="s">
        <v>17</v>
      </c>
      <c r="D31" s="11">
        <f>D14+D19</f>
        <v>585000</v>
      </c>
      <c r="E31" s="16">
        <f>E14+E19</f>
        <v>430000</v>
      </c>
      <c r="F31" s="16">
        <f>F14+F19</f>
        <v>230000</v>
      </c>
      <c r="G31" s="39" t="s">
        <v>49</v>
      </c>
    </row>
    <row r="32" spans="2:7" ht="15" customHeight="1" thickBot="1" x14ac:dyDescent="0.25">
      <c r="B32" s="24"/>
      <c r="C32" s="22"/>
      <c r="D32" s="43"/>
      <c r="E32" s="11"/>
      <c r="F32" s="43"/>
      <c r="G32" s="39"/>
    </row>
    <row r="33" spans="2:7" s="31" customFormat="1" ht="15" customHeight="1" thickBot="1" x14ac:dyDescent="0.25">
      <c r="B33" s="23" t="s">
        <v>28</v>
      </c>
      <c r="C33" s="9" t="s">
        <v>39</v>
      </c>
      <c r="D33" s="44">
        <f>SUM(D16:F16)+SUM(D23:F23)+SUM(D28:F28)</f>
        <v>0</v>
      </c>
      <c r="E33" s="45"/>
      <c r="F33" s="42"/>
      <c r="G33" s="39" t="s">
        <v>46</v>
      </c>
    </row>
    <row r="34" spans="2:7" ht="15" customHeight="1" x14ac:dyDescent="0.2">
      <c r="B34" s="3" t="s">
        <v>38</v>
      </c>
      <c r="C34" s="17"/>
      <c r="D34" s="7"/>
      <c r="E34" s="7"/>
      <c r="F34" s="7"/>
    </row>
    <row r="35" spans="2:7" ht="15" customHeight="1" x14ac:dyDescent="0.2">
      <c r="B35" s="3"/>
      <c r="C35" s="17"/>
      <c r="D35" s="7"/>
      <c r="E35" s="7"/>
      <c r="F35" s="7"/>
    </row>
    <row r="36" spans="2:7" ht="15" customHeight="1" x14ac:dyDescent="0.2">
      <c r="B36" s="26"/>
      <c r="C36" s="7"/>
      <c r="D36" s="7"/>
      <c r="E36" s="7"/>
      <c r="F36" s="7"/>
    </row>
    <row r="37" spans="2:7" ht="15" customHeight="1" x14ac:dyDescent="0.2">
      <c r="B37" s="19"/>
      <c r="C37" s="7"/>
      <c r="D37" s="7"/>
      <c r="E37" s="7"/>
      <c r="F37" s="7"/>
    </row>
    <row r="38" spans="2:7" ht="15" customHeight="1" x14ac:dyDescent="0.2">
      <c r="B38" s="41" t="s">
        <v>16</v>
      </c>
      <c r="C38" s="18"/>
      <c r="D38" s="18"/>
      <c r="E38" s="18"/>
      <c r="F38" s="18"/>
    </row>
    <row r="39" spans="2:7" ht="15" customHeight="1" x14ac:dyDescent="0.2">
      <c r="B39" s="41"/>
      <c r="C39" s="7"/>
      <c r="D39" s="7"/>
      <c r="E39" s="7"/>
      <c r="F39" s="7"/>
    </row>
    <row r="40" spans="2:7" ht="15" customHeight="1" x14ac:dyDescent="0.2">
      <c r="B40" s="41"/>
      <c r="C40" s="7"/>
      <c r="D40" s="7"/>
      <c r="E40" s="7"/>
      <c r="F40" s="7"/>
    </row>
    <row r="41" spans="2:7" ht="15" customHeight="1" x14ac:dyDescent="0.2">
      <c r="B41" s="41" t="s">
        <v>3</v>
      </c>
      <c r="C41" s="18"/>
      <c r="D41" s="18"/>
      <c r="E41" s="18"/>
      <c r="F41" s="18"/>
    </row>
    <row r="42" spans="2:7" ht="15" customHeight="1" x14ac:dyDescent="0.2">
      <c r="B42" s="41"/>
      <c r="C42" s="7"/>
      <c r="D42" s="7"/>
      <c r="E42" s="7"/>
      <c r="F42" s="7"/>
    </row>
    <row r="43" spans="2:7" ht="15" customHeight="1" x14ac:dyDescent="0.2">
      <c r="B43" s="41"/>
      <c r="C43" s="7"/>
      <c r="D43" s="7"/>
      <c r="E43" s="7"/>
      <c r="F43" s="7"/>
    </row>
    <row r="44" spans="2:7" ht="15" customHeight="1" x14ac:dyDescent="0.2">
      <c r="B44" s="41" t="s">
        <v>4</v>
      </c>
      <c r="C44" s="18"/>
      <c r="D44" s="18"/>
      <c r="E44" s="18"/>
      <c r="F44" s="18"/>
    </row>
    <row r="45" spans="2:7" ht="15" customHeight="1" x14ac:dyDescent="0.2">
      <c r="B45" s="41"/>
      <c r="C45" s="7"/>
      <c r="D45" s="7"/>
      <c r="E45" s="7"/>
      <c r="F45" s="7"/>
    </row>
    <row r="46" spans="2:7" ht="15" customHeight="1" x14ac:dyDescent="0.2">
      <c r="B46" s="41"/>
      <c r="C46" s="7"/>
      <c r="D46" s="7"/>
      <c r="E46" s="7"/>
      <c r="F46" s="7"/>
    </row>
    <row r="47" spans="2:7" ht="15" customHeight="1" x14ac:dyDescent="0.2">
      <c r="B47" s="41" t="s">
        <v>5</v>
      </c>
      <c r="C47" s="18"/>
      <c r="D47" s="18"/>
      <c r="E47" s="18"/>
      <c r="F47" s="18"/>
    </row>
    <row r="48" spans="2:7" ht="15" customHeight="1" x14ac:dyDescent="0.2">
      <c r="B48" s="41"/>
      <c r="C48" s="7"/>
      <c r="D48" s="7"/>
      <c r="E48" s="7"/>
      <c r="F48" s="7"/>
    </row>
    <row r="49" spans="2:6" ht="15" customHeight="1" x14ac:dyDescent="0.2">
      <c r="B49" s="41"/>
      <c r="C49" s="7"/>
      <c r="D49" s="7"/>
      <c r="E49" s="7"/>
      <c r="F49" s="7"/>
    </row>
    <row r="50" spans="2:6" ht="15" customHeight="1" x14ac:dyDescent="0.2">
      <c r="B50" s="41" t="s">
        <v>6</v>
      </c>
      <c r="C50" s="18"/>
      <c r="D50" s="18"/>
      <c r="E50" s="18"/>
      <c r="F50" s="18"/>
    </row>
    <row r="51" spans="2:6" ht="15" customHeight="1" x14ac:dyDescent="0.2">
      <c r="B51" s="41"/>
      <c r="C51" s="7"/>
      <c r="D51" s="7"/>
      <c r="E51" s="7"/>
      <c r="F51" s="7"/>
    </row>
    <row r="52" spans="2:6" ht="15" customHeight="1" x14ac:dyDescent="0.2">
      <c r="B52" s="41"/>
      <c r="C52" s="7"/>
      <c r="D52" s="7"/>
      <c r="E52" s="7"/>
      <c r="F52" s="7"/>
    </row>
    <row r="53" spans="2:6" ht="15" customHeight="1" x14ac:dyDescent="0.2">
      <c r="B53" s="41" t="s">
        <v>36</v>
      </c>
      <c r="C53" s="18"/>
      <c r="D53" s="18"/>
      <c r="E53" s="18"/>
      <c r="F53" s="18"/>
    </row>
    <row r="54" spans="2:6" ht="15" customHeight="1" x14ac:dyDescent="0.2">
      <c r="B54" s="19"/>
    </row>
    <row r="55" spans="2:6" ht="15" customHeight="1" x14ac:dyDescent="0.2"/>
    <row r="56" spans="2:6" ht="15" customHeight="1" x14ac:dyDescent="0.2"/>
    <row r="57" spans="2:6" ht="15" customHeight="1" x14ac:dyDescent="0.2"/>
    <row r="58" spans="2:6" ht="15" customHeight="1" x14ac:dyDescent="0.2"/>
    <row r="59" spans="2:6" ht="15" customHeight="1" x14ac:dyDescent="0.2"/>
    <row r="60" spans="2:6" ht="15" customHeight="1" x14ac:dyDescent="0.2"/>
    <row r="61" spans="2:6" ht="15" customHeight="1" x14ac:dyDescent="0.2"/>
    <row r="62" spans="2:6" ht="15" customHeight="1" x14ac:dyDescent="0.2"/>
    <row r="63" spans="2:6" ht="15" customHeight="1" x14ac:dyDescent="0.2"/>
  </sheetData>
  <mergeCells count="1">
    <mergeCell ref="D33:E33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Invulblad</vt:lpstr>
      <vt:lpstr>Invulblad!Afdrukbereik</vt:lpstr>
    </vt:vector>
  </TitlesOfParts>
  <Company>Energie Makelaar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Gasprijskostenberekening(nieuw)</dc:title>
  <dc:subject>Gasaanbesteding</dc:subject>
  <dc:creator>S. Visser</dc:creator>
  <cp:lastModifiedBy>Edwin de Jong</cp:lastModifiedBy>
  <cp:lastPrinted>2021-10-12T14:19:15Z</cp:lastPrinted>
  <dcterms:created xsi:type="dcterms:W3CDTF">2006-02-09T11:06:12Z</dcterms:created>
  <dcterms:modified xsi:type="dcterms:W3CDTF">2022-07-19T09:14:35Z</dcterms:modified>
</cp:coreProperties>
</file>