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abi067\Windows\Profile.v6\win2016-rds\Desktop\EA Strategische Adviesdiensten\DFA en SLA\"/>
    </mc:Choice>
  </mc:AlternateContent>
  <bookViews>
    <workbookView xWindow="0" yWindow="0" windowWidth="27870" windowHeight="11895"/>
  </bookViews>
  <sheets>
    <sheet name="Opdrachten" sheetId="1" r:id="rId1"/>
    <sheet name="Nadere opdrachten" sheetId="5" r:id="rId2"/>
    <sheet name="Klachten" sheetId="7" r:id="rId3"/>
    <sheet name="Drop Down Menu" sheetId="2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5" l="1"/>
  <c r="D21" i="5"/>
  <c r="C21" i="5"/>
  <c r="D20" i="5" l="1"/>
  <c r="C20" i="5"/>
  <c r="E20" i="5"/>
  <c r="H4" i="2" l="1"/>
  <c r="H3" i="2"/>
  <c r="H2" i="2"/>
  <c r="M2" i="1" l="1"/>
  <c r="M28" i="1"/>
  <c r="M54" i="1"/>
  <c r="M80" i="1"/>
  <c r="M106" i="1"/>
  <c r="M132" i="1"/>
  <c r="M158" i="1"/>
  <c r="M184" i="1"/>
  <c r="M136" i="1"/>
  <c r="M85" i="1"/>
  <c r="M8" i="1"/>
  <c r="M138" i="1"/>
  <c r="M61" i="1"/>
  <c r="M36" i="1"/>
  <c r="M11" i="1"/>
  <c r="M167" i="1"/>
  <c r="M116" i="1"/>
  <c r="M91" i="1"/>
  <c r="M169" i="1"/>
  <c r="M170" i="1"/>
  <c r="M93" i="1"/>
  <c r="M145" i="1"/>
  <c r="M68" i="1"/>
  <c r="M69" i="1"/>
  <c r="M18" i="1"/>
  <c r="M97" i="1"/>
  <c r="M46" i="1"/>
  <c r="M125" i="1"/>
  <c r="M74" i="1"/>
  <c r="M49" i="1"/>
  <c r="M102" i="1"/>
  <c r="M130" i="1"/>
  <c r="M53" i="1"/>
  <c r="M3" i="1"/>
  <c r="M29" i="1"/>
  <c r="M55" i="1"/>
  <c r="M81" i="1"/>
  <c r="M107" i="1"/>
  <c r="M133" i="1"/>
  <c r="M159" i="1"/>
  <c r="M185" i="1"/>
  <c r="M84" i="1"/>
  <c r="M188" i="1"/>
  <c r="M163" i="1"/>
  <c r="M60" i="1"/>
  <c r="M9" i="1"/>
  <c r="M165" i="1"/>
  <c r="M166" i="1"/>
  <c r="M37" i="1"/>
  <c r="M193" i="1"/>
  <c r="M168" i="1"/>
  <c r="M117" i="1"/>
  <c r="M195" i="1"/>
  <c r="M40" i="1"/>
  <c r="M92" i="1"/>
  <c r="M144" i="1"/>
  <c r="M146" i="1"/>
  <c r="M95" i="1"/>
  <c r="M44" i="1"/>
  <c r="M174" i="1"/>
  <c r="M175" i="1"/>
  <c r="M176" i="1"/>
  <c r="M177" i="1"/>
  <c r="M152" i="1"/>
  <c r="M75" i="1"/>
  <c r="M128" i="1"/>
  <c r="M25" i="1"/>
  <c r="M155" i="1"/>
  <c r="M78" i="1"/>
  <c r="M4" i="1"/>
  <c r="M30" i="1"/>
  <c r="M56" i="1"/>
  <c r="M82" i="1"/>
  <c r="M108" i="1"/>
  <c r="M134" i="1"/>
  <c r="M160" i="1"/>
  <c r="M186" i="1"/>
  <c r="M110" i="1"/>
  <c r="M59" i="1"/>
  <c r="M189" i="1"/>
  <c r="M86" i="1"/>
  <c r="M35" i="1"/>
  <c r="M191" i="1"/>
  <c r="M114" i="1"/>
  <c r="M115" i="1"/>
  <c r="M12" i="1"/>
  <c r="M142" i="1"/>
  <c r="M143" i="1"/>
  <c r="M14" i="1"/>
  <c r="M66" i="1"/>
  <c r="M197" i="1"/>
  <c r="M120" i="1"/>
  <c r="M43" i="1"/>
  <c r="M173" i="1"/>
  <c r="M148" i="1"/>
  <c r="M123" i="1"/>
  <c r="M98" i="1"/>
  <c r="M99" i="1"/>
  <c r="M100" i="1"/>
  <c r="M127" i="1"/>
  <c r="M76" i="1"/>
  <c r="M51" i="1"/>
  <c r="M129" i="1"/>
  <c r="M5" i="1"/>
  <c r="M31" i="1"/>
  <c r="M57" i="1"/>
  <c r="M83" i="1"/>
  <c r="M109" i="1"/>
  <c r="M135" i="1"/>
  <c r="M161" i="1"/>
  <c r="M187" i="1"/>
  <c r="M58" i="1"/>
  <c r="M162" i="1"/>
  <c r="M111" i="1"/>
  <c r="M34" i="1"/>
  <c r="M190" i="1"/>
  <c r="M113" i="1"/>
  <c r="M62" i="1"/>
  <c r="M192" i="1"/>
  <c r="M141" i="1"/>
  <c r="M90" i="1"/>
  <c r="M39" i="1"/>
  <c r="M196" i="1"/>
  <c r="M41" i="1"/>
  <c r="M16" i="1"/>
  <c r="M172" i="1"/>
  <c r="M121" i="1"/>
  <c r="M96" i="1"/>
  <c r="M200" i="1"/>
  <c r="M149" i="1"/>
  <c r="M21" i="1"/>
  <c r="M22" i="1"/>
  <c r="M179" i="1"/>
  <c r="M181" i="1"/>
  <c r="M104" i="1"/>
  <c r="M27" i="1"/>
  <c r="M183" i="1"/>
  <c r="M6" i="1"/>
  <c r="M32" i="1"/>
  <c r="M137" i="1"/>
  <c r="M112" i="1"/>
  <c r="M87" i="1"/>
  <c r="M140" i="1"/>
  <c r="M89" i="1"/>
  <c r="M64" i="1"/>
  <c r="M65" i="1"/>
  <c r="M15" i="1"/>
  <c r="M119" i="1"/>
  <c r="M42" i="1"/>
  <c r="M198" i="1"/>
  <c r="M147" i="1"/>
  <c r="M122" i="1"/>
  <c r="M19" i="1"/>
  <c r="M72" i="1"/>
  <c r="M73" i="1"/>
  <c r="M178" i="1"/>
  <c r="M101" i="1"/>
  <c r="M26" i="1"/>
  <c r="M182" i="1"/>
  <c r="M105" i="1"/>
  <c r="M7" i="1"/>
  <c r="M33" i="1"/>
  <c r="M164" i="1"/>
  <c r="M139" i="1"/>
  <c r="M88" i="1"/>
  <c r="M63" i="1"/>
  <c r="M38" i="1"/>
  <c r="M194" i="1"/>
  <c r="M118" i="1"/>
  <c r="M67" i="1"/>
  <c r="M171" i="1"/>
  <c r="M94" i="1"/>
  <c r="M17" i="1"/>
  <c r="M70" i="1"/>
  <c r="M45" i="1"/>
  <c r="M124" i="1"/>
  <c r="M151" i="1"/>
  <c r="M126" i="1"/>
  <c r="M153" i="1"/>
  <c r="M154" i="1"/>
  <c r="M156" i="1"/>
  <c r="M79" i="1"/>
  <c r="M10" i="1"/>
  <c r="M199" i="1"/>
  <c r="M71" i="1"/>
  <c r="M150" i="1"/>
  <c r="M48" i="1"/>
  <c r="M24" i="1"/>
  <c r="M180" i="1"/>
  <c r="M103" i="1"/>
  <c r="M52" i="1"/>
  <c r="M13" i="1"/>
  <c r="M47" i="1"/>
  <c r="M23" i="1"/>
  <c r="M50" i="1"/>
  <c r="M77" i="1"/>
  <c r="M157" i="1"/>
  <c r="M20" i="1"/>
  <c r="M131" i="1"/>
</calcChain>
</file>

<file path=xl/sharedStrings.xml><?xml version="1.0" encoding="utf-8"?>
<sst xmlns="http://schemas.openxmlformats.org/spreadsheetml/2006/main" count="280" uniqueCount="78">
  <si>
    <t>Inkoopordernummer SAD</t>
  </si>
  <si>
    <t>Adviesgebied</t>
  </si>
  <si>
    <t>Soort opdracht</t>
  </si>
  <si>
    <t>Inspanningsverplichting</t>
  </si>
  <si>
    <t>Resultaatverplichting</t>
  </si>
  <si>
    <t>Afgerond</t>
  </si>
  <si>
    <t>Lopend</t>
  </si>
  <si>
    <t>Opdrachtstatus</t>
  </si>
  <si>
    <t>Titel offerte</t>
  </si>
  <si>
    <t>Hoofdopdracht/uitbreiding</t>
  </si>
  <si>
    <t>Inkoopordernummer van hoofdopdracht indien uitbreiding</t>
  </si>
  <si>
    <t>Hoofdopdracht</t>
  </si>
  <si>
    <t>Uitbreiding</t>
  </si>
  <si>
    <t>Hoofdopdracht/Uitbreiding</t>
  </si>
  <si>
    <t>Naam opdrachtgever</t>
  </si>
  <si>
    <t>Jaartal van afronding opdracht</t>
  </si>
  <si>
    <t>Offertebedrag in € (excl. BTW)</t>
  </si>
  <si>
    <t>Jaartal</t>
  </si>
  <si>
    <t>Divisie opdrachtgever</t>
  </si>
  <si>
    <t>Gegevensdiensten</t>
  </si>
  <si>
    <t>Handhaving</t>
  </si>
  <si>
    <t>Uitkeren</t>
  </si>
  <si>
    <t>WERKbedrijf</t>
  </si>
  <si>
    <t>Divisie</t>
  </si>
  <si>
    <t>Bestuurzaken</t>
  </si>
  <si>
    <t>Klant &amp; Service</t>
  </si>
  <si>
    <t>Sociaal Medische Zaken</t>
  </si>
  <si>
    <t>Bezwaar en Beroep</t>
  </si>
  <si>
    <t>Financieel Economische Zaken</t>
  </si>
  <si>
    <t>Strategie, Beleid en Kenniscentrum</t>
  </si>
  <si>
    <t>Facilitair Bedrijf</t>
  </si>
  <si>
    <t>Human Resources Management</t>
  </si>
  <si>
    <t>Accountantsdienst</t>
  </si>
  <si>
    <t>Aantal uitgebrachte one-pagers</t>
  </si>
  <si>
    <t>Aantal gegunde opdrachten</t>
  </si>
  <si>
    <t>Omschrijving klacht</t>
  </si>
  <si>
    <t>Oplossing van de klacht</t>
  </si>
  <si>
    <t>Betreffende inkoopordernummer SAD</t>
  </si>
  <si>
    <t>Social Return uitgevoerd ("ja" of "nee")</t>
  </si>
  <si>
    <t>Ja</t>
  </si>
  <si>
    <t>Nee</t>
  </si>
  <si>
    <t>Opdracht volledig afgerond inclusief Social Return</t>
  </si>
  <si>
    <t>1. Strategische IV vraagstukken waaronder digitale strategie, sourcing/hostingstrategie en portfoliomanagement</t>
  </si>
  <si>
    <t>2. Organisatieontwerp en inrichting waaronder governance, implementatie en in- of outsourcing</t>
  </si>
  <si>
    <t>3. Kwaliteit- en risicomanagement waaronder informatiebeveiliging</t>
  </si>
  <si>
    <t>4. Inrichting dienstverlening</t>
  </si>
  <si>
    <t>5. Innovatie, waaronder proces-, IV- en beleidsinnovatie</t>
  </si>
  <si>
    <t>6. Data analytics waaronder customer en business intelligence</t>
  </si>
  <si>
    <t>7. HRM waaronder personeelsontwikkeling, competentiemanagement, beloningsstrategie, leiderschapsvraagstukken, duurzame inzetbaarheid</t>
  </si>
  <si>
    <t>8. Verandermanagement</t>
  </si>
  <si>
    <t>9. Positionering, public relations en samenwerking</t>
  </si>
  <si>
    <t>10. Fiscaal, juridisch en financieel-economisch</t>
  </si>
  <si>
    <t>11. Benchmarking</t>
  </si>
  <si>
    <t>12. Sociaal medische vraagstukken</t>
  </si>
  <si>
    <t>Periode</t>
  </si>
  <si>
    <t>Q4-2022</t>
  </si>
  <si>
    <t>Q4-2023</t>
  </si>
  <si>
    <t>Q4-2024</t>
  </si>
  <si>
    <t>Q4-2025</t>
  </si>
  <si>
    <t>Q4-2026</t>
  </si>
  <si>
    <t>Q1-2023</t>
  </si>
  <si>
    <t>Q2-2023</t>
  </si>
  <si>
    <t>Q1-2024</t>
  </si>
  <si>
    <t>Q2-2024</t>
  </si>
  <si>
    <t>Q1-2025</t>
  </si>
  <si>
    <t>Q2-2025</t>
  </si>
  <si>
    <t>Q1-2026</t>
  </si>
  <si>
    <t>Q2-2026</t>
  </si>
  <si>
    <t>Q3-2023</t>
  </si>
  <si>
    <t>Q3-2024</t>
  </si>
  <si>
    <t>Q3-2025</t>
  </si>
  <si>
    <t>Q3-2026</t>
  </si>
  <si>
    <t>Aantal uitgebrachte offertes</t>
  </si>
  <si>
    <t>Totaal</t>
  </si>
  <si>
    <t>Communicatie</t>
  </si>
  <si>
    <t>Gemiddeld</t>
  </si>
  <si>
    <t>C-ICT</t>
  </si>
  <si>
    <t>BKWI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</si>
</sst>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2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Wingdings"/>
      <charset val="2"/>
    </font>
    <font>
      <b/>
      <sz val="24"/>
      <color theme="1"/>
      <name val="Wingdings"/>
      <charset val="2"/>
    </font>
    <font>
      <sz val="9"/>
      <color rgb="FF000000"/>
      <name val="Verdana"/>
      <family val="2"/>
    </font>
    <font>
      <sz val="24"/>
      <color theme="1"/>
      <name val="Wingdings 2"/>
      <family val="1"/>
      <charset val="2"/>
    </font>
    <font>
      <sz val="9"/>
      <color theme="0"/>
      <name val="Verdana"/>
      <family val="2"/>
    </font>
    <font>
      <sz val="10"/>
      <color theme="1"/>
      <name val="Verdana"/>
      <family val="2"/>
    </font>
    <font>
      <sz val="9"/>
      <color theme="1"/>
      <name val="Segoe UI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00328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double">
        <color theme="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theme="4"/>
      </top>
      <bottom style="medium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1" fontId="0" fillId="0" borderId="1" xfId="0" applyNumberFormat="1" applyFont="1" applyBorder="1" applyAlignment="1" applyProtection="1">
      <alignment horizontal="left"/>
      <protection locked="0"/>
    </xf>
    <xf numFmtId="0" fontId="5" fillId="0" borderId="0" xfId="0" applyFont="1"/>
    <xf numFmtId="1" fontId="0" fillId="0" borderId="2" xfId="0" applyNumberFormat="1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1" fontId="3" fillId="0" borderId="2" xfId="0" applyNumberFormat="1" applyFont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1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1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44" fontId="0" fillId="0" borderId="1" xfId="2" applyFont="1" applyBorder="1" applyAlignment="1" applyProtection="1">
      <alignment horizontal="left" vertical="center"/>
      <protection locked="0"/>
    </xf>
    <xf numFmtId="44" fontId="0" fillId="0" borderId="1" xfId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44" fontId="3" fillId="0" borderId="1" xfId="1" applyFont="1" applyBorder="1" applyAlignment="1" applyProtection="1">
      <alignment horizontal="left" vertical="center"/>
      <protection locked="0"/>
    </xf>
    <xf numFmtId="1" fontId="0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1" fontId="10" fillId="0" borderId="1" xfId="0" applyNumberFormat="1" applyFont="1" applyBorder="1" applyAlignment="1" applyProtection="1">
      <alignment horizontal="left"/>
      <protection locked="0"/>
    </xf>
    <xf numFmtId="0" fontId="10" fillId="0" borderId="1" xfId="0" applyFont="1" applyBorder="1" applyProtection="1">
      <protection locked="0"/>
    </xf>
    <xf numFmtId="0" fontId="0" fillId="0" borderId="0" xfId="0" applyFont="1"/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0" fillId="0" borderId="0" xfId="0" applyProtection="1"/>
    <xf numFmtId="0" fontId="6" fillId="0" borderId="0" xfId="0" applyFont="1" applyAlignment="1" applyProtection="1">
      <alignment horizontal="center"/>
    </xf>
    <xf numFmtId="0" fontId="0" fillId="0" borderId="0" xfId="0" applyFill="1" applyProtection="1"/>
    <xf numFmtId="1" fontId="0" fillId="0" borderId="1" xfId="0" applyNumberFormat="1" applyFont="1" applyBorder="1" applyAlignment="1" applyProtection="1">
      <alignment horizontal="left"/>
    </xf>
    <xf numFmtId="1" fontId="0" fillId="0" borderId="4" xfId="0" applyNumberFormat="1" applyFont="1" applyBorder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1" fontId="0" fillId="0" borderId="5" xfId="0" applyNumberFormat="1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left"/>
    </xf>
    <xf numFmtId="1" fontId="2" fillId="0" borderId="7" xfId="0" applyNumberFormat="1" applyFont="1" applyBorder="1" applyAlignment="1" applyProtection="1">
      <alignment horizontal="center" vertical="center"/>
    </xf>
    <xf numFmtId="0" fontId="8" fillId="0" borderId="0" xfId="0" applyFont="1" applyProtection="1"/>
    <xf numFmtId="0" fontId="11" fillId="3" borderId="0" xfId="0" applyFont="1" applyFill="1" applyProtection="1">
      <protection locked="0"/>
    </xf>
  </cellXfs>
  <cellStyles count="3">
    <cellStyle name="Standaard" xfId="0" builtinId="0"/>
    <cellStyle name="Valuta" xfId="1" builtinId="4"/>
    <cellStyle name="Valuta 2" xfId="2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rgb="FF003282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>
          <bgColor rgb="FFF5F5F5"/>
        </patternFill>
      </fill>
    </dxf>
    <dxf>
      <font>
        <strike val="0"/>
        <outline val="0"/>
        <shadow val="0"/>
        <u val="none"/>
        <vertAlign val="baseline"/>
        <sz val="9"/>
        <color rgb="FF000000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Verdana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rgb="FF003282"/>
        </patternFill>
      </fill>
      <alignment horizontal="general" vertical="bottom" textRotation="0" wrapText="1" indent="0" justifyLastLine="0" shrinkToFit="0" readingOrder="0"/>
      <protection locked="1" hidden="0"/>
    </dxf>
    <dxf>
      <fill>
        <patternFill>
          <bgColor rgb="FF687A00"/>
        </patternFill>
      </fill>
    </dxf>
    <dxf>
      <fill>
        <patternFill>
          <bgColor rgb="FFF08C00"/>
        </patternFill>
      </fill>
    </dxf>
    <dxf>
      <fill>
        <patternFill>
          <bgColor rgb="FF999999"/>
        </patternFill>
      </fill>
    </dxf>
    <dxf>
      <fill>
        <patternFill>
          <bgColor rgb="FFF5F5F5"/>
        </patternFill>
      </fill>
    </dxf>
    <dxf>
      <font>
        <strike val="0"/>
        <outline val="0"/>
        <shadow val="0"/>
        <u val="none"/>
        <vertAlign val="baseline"/>
        <sz val="24"/>
        <color theme="1"/>
        <name val="Wingdings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0"/>
        <name val="Verdana"/>
        <scheme val="none"/>
      </font>
      <alignment horizontal="center" vertical="center" textRotation="0" wrapText="1" indent="0" justifyLastLine="0" shrinkToFit="0" readingOrder="0"/>
      <border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wrapText="0" indent="0" justifyLastLine="0" shrinkToFit="0" readingOrder="0"/>
      <border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indent="0" justifyLastLine="0" shrinkToFit="0" readingOrder="0"/>
      <border diagonalUp="0" diagonalDown="0"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left" vertical="center" textRotation="0" indent="0" justifyLastLine="0" shrinkToFit="0" readingOrder="0"/>
      <border diagonalUp="0" diagonalDown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alignment horizontal="left" vertical="center" textRotation="0" wrapText="0" indent="0" justifyLastLine="0" shrinkToFit="0" readingOrder="0"/>
      <protection locked="0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rgb="FF003282"/>
        </patternFill>
      </fill>
      <alignment horizontal="general" vertical="bottom" textRotation="0" wrapText="1" indent="0" justifyLastLine="0" shrinkToFit="0" readingOrder="0"/>
      <protection locked="1" hidden="0"/>
    </dxf>
    <dxf>
      <font>
        <color rgb="FFBE0028"/>
      </font>
      <fill>
        <patternFill patternType="none">
          <fgColor auto="1"/>
          <bgColor auto="1"/>
        </patternFill>
      </fill>
    </dxf>
    <dxf>
      <font>
        <color rgb="FFC4D600"/>
      </font>
      <fill>
        <patternFill patternType="none">
          <bgColor auto="1"/>
        </patternFill>
      </fill>
    </dxf>
    <dxf>
      <fill>
        <patternFill>
          <bgColor rgb="FFBE0028"/>
        </patternFill>
      </fill>
    </dxf>
    <dxf>
      <fill>
        <patternFill>
          <bgColor rgb="FFC4D600"/>
        </patternFill>
      </fill>
    </dxf>
    <dxf>
      <fill>
        <patternFill>
          <bgColor rgb="FFC4D600"/>
        </patternFill>
      </fill>
    </dxf>
    <dxf>
      <fill>
        <patternFill>
          <bgColor rgb="FFF08C00"/>
        </patternFill>
      </fill>
    </dxf>
    <dxf>
      <fill>
        <patternFill>
          <bgColor rgb="FFF5F5F5"/>
        </patternFill>
      </fill>
    </dxf>
  </dxfs>
  <tableStyles count="0" defaultTableStyle="TableStyleMedium2" defaultPivotStyle="PivotStyleLight16"/>
  <colors>
    <mruColors>
      <color rgb="FFF08C00"/>
      <color rgb="FF687A00"/>
      <color rgb="FF999999"/>
      <color rgb="FF003282"/>
      <color rgb="FFF5F5F5"/>
      <color rgb="FFC4D600"/>
      <color rgb="FFBE0028"/>
      <color rgb="FFB9E2FF"/>
      <color rgb="FFE2FFCD"/>
      <color rgb="FFF3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'Nadere opdrachten'!$C$2</c:f>
              <c:strCache>
                <c:ptCount val="1"/>
                <c:pt idx="0">
                  <c:v>Aantal uitgebrachte one-pagers</c:v>
                </c:pt>
              </c:strCache>
            </c:strRef>
          </c:tx>
          <c:spPr>
            <a:ln w="28575" cap="rnd">
              <a:solidFill>
                <a:srgbClr val="999999"/>
              </a:solidFill>
              <a:round/>
            </a:ln>
            <a:effectLst/>
          </c:spPr>
          <c:marker>
            <c:symbol val="squar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'Nadere opdrachten'!$B$3:$B$19</c:f>
              <c:strCache>
                <c:ptCount val="17"/>
                <c:pt idx="0">
                  <c:v>Q4-2022</c:v>
                </c:pt>
                <c:pt idx="1">
                  <c:v>Q1-2023</c:v>
                </c:pt>
                <c:pt idx="2">
                  <c:v>Q2-2023</c:v>
                </c:pt>
                <c:pt idx="3">
                  <c:v>Q3-2023</c:v>
                </c:pt>
                <c:pt idx="4">
                  <c:v>Q4-2023</c:v>
                </c:pt>
                <c:pt idx="5">
                  <c:v>Q1-2024</c:v>
                </c:pt>
                <c:pt idx="6">
                  <c:v>Q2-2024</c:v>
                </c:pt>
                <c:pt idx="7">
                  <c:v>Q3-2024</c:v>
                </c:pt>
                <c:pt idx="8">
                  <c:v>Q4-2024</c:v>
                </c:pt>
                <c:pt idx="9">
                  <c:v>Q1-2025</c:v>
                </c:pt>
                <c:pt idx="10">
                  <c:v>Q2-2025</c:v>
                </c:pt>
                <c:pt idx="11">
                  <c:v>Q3-2025</c:v>
                </c:pt>
                <c:pt idx="12">
                  <c:v>Q4-2025</c:v>
                </c:pt>
                <c:pt idx="13">
                  <c:v>Q1-2026</c:v>
                </c:pt>
                <c:pt idx="14">
                  <c:v>Q2-2026</c:v>
                </c:pt>
                <c:pt idx="15">
                  <c:v>Q3-2026</c:v>
                </c:pt>
                <c:pt idx="16">
                  <c:v>Q4-2026</c:v>
                </c:pt>
              </c:strCache>
            </c:strRef>
          </c:cat>
          <c:val>
            <c:numRef>
              <c:f>'Nadere opdrachten'!$C$3:$C$19</c:f>
              <c:numCache>
                <c:formatCode>0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1A-4891-BE70-4488AB7B2E5E}"/>
            </c:ext>
          </c:extLst>
        </c:ser>
        <c:ser>
          <c:idx val="1"/>
          <c:order val="1"/>
          <c:tx>
            <c:strRef>
              <c:f>'Nadere opdrachten'!$D$2</c:f>
              <c:strCache>
                <c:ptCount val="1"/>
                <c:pt idx="0">
                  <c:v>Aantal uitgebrachte offertes</c:v>
                </c:pt>
              </c:strCache>
            </c:strRef>
          </c:tx>
          <c:spPr>
            <a:ln w="28575" cap="rnd">
              <a:solidFill>
                <a:srgbClr val="F08C00"/>
              </a:solidFill>
              <a:round/>
            </a:ln>
            <a:effectLst/>
          </c:spPr>
          <c:marker>
            <c:symbol val="squar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'Nadere opdrachten'!$B$3:$B$19</c:f>
              <c:strCache>
                <c:ptCount val="17"/>
                <c:pt idx="0">
                  <c:v>Q4-2022</c:v>
                </c:pt>
                <c:pt idx="1">
                  <c:v>Q1-2023</c:v>
                </c:pt>
                <c:pt idx="2">
                  <c:v>Q2-2023</c:v>
                </c:pt>
                <c:pt idx="3">
                  <c:v>Q3-2023</c:v>
                </c:pt>
                <c:pt idx="4">
                  <c:v>Q4-2023</c:v>
                </c:pt>
                <c:pt idx="5">
                  <c:v>Q1-2024</c:v>
                </c:pt>
                <c:pt idx="6">
                  <c:v>Q2-2024</c:v>
                </c:pt>
                <c:pt idx="7">
                  <c:v>Q3-2024</c:v>
                </c:pt>
                <c:pt idx="8">
                  <c:v>Q4-2024</c:v>
                </c:pt>
                <c:pt idx="9">
                  <c:v>Q1-2025</c:v>
                </c:pt>
                <c:pt idx="10">
                  <c:v>Q2-2025</c:v>
                </c:pt>
                <c:pt idx="11">
                  <c:v>Q3-2025</c:v>
                </c:pt>
                <c:pt idx="12">
                  <c:v>Q4-2025</c:v>
                </c:pt>
                <c:pt idx="13">
                  <c:v>Q1-2026</c:v>
                </c:pt>
                <c:pt idx="14">
                  <c:v>Q2-2026</c:v>
                </c:pt>
                <c:pt idx="15">
                  <c:v>Q3-2026</c:v>
                </c:pt>
                <c:pt idx="16">
                  <c:v>Q4-2026</c:v>
                </c:pt>
              </c:strCache>
            </c:strRef>
          </c:cat>
          <c:val>
            <c:numRef>
              <c:f>'Nadere opdrachten'!$D$3:$D$19</c:f>
              <c:numCache>
                <c:formatCode>0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1A-4891-BE70-4488AB7B2E5E}"/>
            </c:ext>
          </c:extLst>
        </c:ser>
        <c:ser>
          <c:idx val="2"/>
          <c:order val="2"/>
          <c:tx>
            <c:strRef>
              <c:f>'Nadere opdrachten'!$E$2</c:f>
              <c:strCache>
                <c:ptCount val="1"/>
                <c:pt idx="0">
                  <c:v>Aantal gegunde opdrachten</c:v>
                </c:pt>
              </c:strCache>
            </c:strRef>
          </c:tx>
          <c:spPr>
            <a:ln w="28575" cap="rnd">
              <a:solidFill>
                <a:srgbClr val="687A00"/>
              </a:solidFill>
              <a:round/>
            </a:ln>
            <a:effectLst/>
          </c:spPr>
          <c:marker>
            <c:symbol val="square"/>
            <c:size val="3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'Nadere opdrachten'!$B$3:$B$19</c:f>
              <c:strCache>
                <c:ptCount val="17"/>
                <c:pt idx="0">
                  <c:v>Q4-2022</c:v>
                </c:pt>
                <c:pt idx="1">
                  <c:v>Q1-2023</c:v>
                </c:pt>
                <c:pt idx="2">
                  <c:v>Q2-2023</c:v>
                </c:pt>
                <c:pt idx="3">
                  <c:v>Q3-2023</c:v>
                </c:pt>
                <c:pt idx="4">
                  <c:v>Q4-2023</c:v>
                </c:pt>
                <c:pt idx="5">
                  <c:v>Q1-2024</c:v>
                </c:pt>
                <c:pt idx="6">
                  <c:v>Q2-2024</c:v>
                </c:pt>
                <c:pt idx="7">
                  <c:v>Q3-2024</c:v>
                </c:pt>
                <c:pt idx="8">
                  <c:v>Q4-2024</c:v>
                </c:pt>
                <c:pt idx="9">
                  <c:v>Q1-2025</c:v>
                </c:pt>
                <c:pt idx="10">
                  <c:v>Q2-2025</c:v>
                </c:pt>
                <c:pt idx="11">
                  <c:v>Q3-2025</c:v>
                </c:pt>
                <c:pt idx="12">
                  <c:v>Q4-2025</c:v>
                </c:pt>
                <c:pt idx="13">
                  <c:v>Q1-2026</c:v>
                </c:pt>
                <c:pt idx="14">
                  <c:v>Q2-2026</c:v>
                </c:pt>
                <c:pt idx="15">
                  <c:v>Q3-2026</c:v>
                </c:pt>
                <c:pt idx="16">
                  <c:v>Q4-2026</c:v>
                </c:pt>
              </c:strCache>
            </c:strRef>
          </c:cat>
          <c:val>
            <c:numRef>
              <c:f>'Nadere opdrachten'!$E$3:$E$19</c:f>
              <c:numCache>
                <c:formatCode>General</c:formatCode>
                <c:ptCount val="1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1A-4891-BE70-4488AB7B2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3966864"/>
        <c:axId val="563967520"/>
      </c:lineChart>
      <c:catAx>
        <c:axId val="56396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63967520"/>
        <c:crosses val="autoZero"/>
        <c:auto val="1"/>
        <c:lblAlgn val="ctr"/>
        <c:lblOffset val="100"/>
        <c:noMultiLvlLbl val="0"/>
      </c:catAx>
      <c:valAx>
        <c:axId val="56396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6396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'Nadere opdrachten'!$C$2</c:f>
              <c:strCache>
                <c:ptCount val="1"/>
                <c:pt idx="0">
                  <c:v>Aantal uitgebrachte one-pagers</c:v>
                </c:pt>
              </c:strCache>
            </c:strRef>
          </c:tx>
          <c:spPr>
            <a:solidFill>
              <a:srgbClr val="99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'Nadere opdrachten'!$B$3:$B$19</c:f>
              <c:strCache>
                <c:ptCount val="17"/>
                <c:pt idx="0">
                  <c:v>Q4-2022</c:v>
                </c:pt>
                <c:pt idx="1">
                  <c:v>Q1-2023</c:v>
                </c:pt>
                <c:pt idx="2">
                  <c:v>Q2-2023</c:v>
                </c:pt>
                <c:pt idx="3">
                  <c:v>Q3-2023</c:v>
                </c:pt>
                <c:pt idx="4">
                  <c:v>Q4-2023</c:v>
                </c:pt>
                <c:pt idx="5">
                  <c:v>Q1-2024</c:v>
                </c:pt>
                <c:pt idx="6">
                  <c:v>Q2-2024</c:v>
                </c:pt>
                <c:pt idx="7">
                  <c:v>Q3-2024</c:v>
                </c:pt>
                <c:pt idx="8">
                  <c:v>Q4-2024</c:v>
                </c:pt>
                <c:pt idx="9">
                  <c:v>Q1-2025</c:v>
                </c:pt>
                <c:pt idx="10">
                  <c:v>Q2-2025</c:v>
                </c:pt>
                <c:pt idx="11">
                  <c:v>Q3-2025</c:v>
                </c:pt>
                <c:pt idx="12">
                  <c:v>Q4-2025</c:v>
                </c:pt>
                <c:pt idx="13">
                  <c:v>Q1-2026</c:v>
                </c:pt>
                <c:pt idx="14">
                  <c:v>Q2-2026</c:v>
                </c:pt>
                <c:pt idx="15">
                  <c:v>Q3-2026</c:v>
                </c:pt>
                <c:pt idx="16">
                  <c:v>Q4-2026</c:v>
                </c:pt>
              </c:strCache>
            </c:strRef>
          </c:cat>
          <c:val>
            <c:numRef>
              <c:f>'Nadere opdrachten'!$C$3:$C$19</c:f>
              <c:numCache>
                <c:formatCode>0</c:formatCode>
                <c:ptCount val="17"/>
              </c:numCache>
            </c:numRef>
          </c:val>
          <c:extLst>
            <c:ext xmlns:c16="http://schemas.microsoft.com/office/drawing/2014/chart" uri="{C3380CC4-5D6E-409C-BE32-E72D297353CC}">
              <c16:uniqueId val="{00000000-81A3-4A95-8F15-47868CE4DAA1}"/>
            </c:ext>
          </c:extLst>
        </c:ser>
        <c:ser>
          <c:idx val="1"/>
          <c:order val="1"/>
          <c:tx>
            <c:strRef>
              <c:f>'Nadere opdrachten'!$D$2</c:f>
              <c:strCache>
                <c:ptCount val="1"/>
                <c:pt idx="0">
                  <c:v>Aantal uitgebrachte offertes</c:v>
                </c:pt>
              </c:strCache>
            </c:strRef>
          </c:tx>
          <c:spPr>
            <a:solidFill>
              <a:srgbClr val="F08C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'Nadere opdrachten'!$B$3:$B$19</c:f>
              <c:strCache>
                <c:ptCount val="17"/>
                <c:pt idx="0">
                  <c:v>Q4-2022</c:v>
                </c:pt>
                <c:pt idx="1">
                  <c:v>Q1-2023</c:v>
                </c:pt>
                <c:pt idx="2">
                  <c:v>Q2-2023</c:v>
                </c:pt>
                <c:pt idx="3">
                  <c:v>Q3-2023</c:v>
                </c:pt>
                <c:pt idx="4">
                  <c:v>Q4-2023</c:v>
                </c:pt>
                <c:pt idx="5">
                  <c:v>Q1-2024</c:v>
                </c:pt>
                <c:pt idx="6">
                  <c:v>Q2-2024</c:v>
                </c:pt>
                <c:pt idx="7">
                  <c:v>Q3-2024</c:v>
                </c:pt>
                <c:pt idx="8">
                  <c:v>Q4-2024</c:v>
                </c:pt>
                <c:pt idx="9">
                  <c:v>Q1-2025</c:v>
                </c:pt>
                <c:pt idx="10">
                  <c:v>Q2-2025</c:v>
                </c:pt>
                <c:pt idx="11">
                  <c:v>Q3-2025</c:v>
                </c:pt>
                <c:pt idx="12">
                  <c:v>Q4-2025</c:v>
                </c:pt>
                <c:pt idx="13">
                  <c:v>Q1-2026</c:v>
                </c:pt>
                <c:pt idx="14">
                  <c:v>Q2-2026</c:v>
                </c:pt>
                <c:pt idx="15">
                  <c:v>Q3-2026</c:v>
                </c:pt>
                <c:pt idx="16">
                  <c:v>Q4-2026</c:v>
                </c:pt>
              </c:strCache>
            </c:strRef>
          </c:cat>
          <c:val>
            <c:numRef>
              <c:f>'Nadere opdrachten'!$D$3:$D$19</c:f>
              <c:numCache>
                <c:formatCode>0</c:formatCode>
                <c:ptCount val="17"/>
              </c:numCache>
            </c:numRef>
          </c:val>
          <c:extLst>
            <c:ext xmlns:c16="http://schemas.microsoft.com/office/drawing/2014/chart" uri="{C3380CC4-5D6E-409C-BE32-E72D297353CC}">
              <c16:uniqueId val="{00000001-81A3-4A95-8F15-47868CE4DAA1}"/>
            </c:ext>
          </c:extLst>
        </c:ser>
        <c:ser>
          <c:idx val="2"/>
          <c:order val="2"/>
          <c:tx>
            <c:strRef>
              <c:f>'Nadere opdrachten'!$E$2</c:f>
              <c:strCache>
                <c:ptCount val="1"/>
                <c:pt idx="0">
                  <c:v>Aantal gegunde opdrachten</c:v>
                </c:pt>
              </c:strCache>
            </c:strRef>
          </c:tx>
          <c:spPr>
            <a:solidFill>
              <a:srgbClr val="687A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'Nadere opdrachten'!$B$3:$B$19</c:f>
              <c:strCache>
                <c:ptCount val="17"/>
                <c:pt idx="0">
                  <c:v>Q4-2022</c:v>
                </c:pt>
                <c:pt idx="1">
                  <c:v>Q1-2023</c:v>
                </c:pt>
                <c:pt idx="2">
                  <c:v>Q2-2023</c:v>
                </c:pt>
                <c:pt idx="3">
                  <c:v>Q3-2023</c:v>
                </c:pt>
                <c:pt idx="4">
                  <c:v>Q4-2023</c:v>
                </c:pt>
                <c:pt idx="5">
                  <c:v>Q1-2024</c:v>
                </c:pt>
                <c:pt idx="6">
                  <c:v>Q2-2024</c:v>
                </c:pt>
                <c:pt idx="7">
                  <c:v>Q3-2024</c:v>
                </c:pt>
                <c:pt idx="8">
                  <c:v>Q4-2024</c:v>
                </c:pt>
                <c:pt idx="9">
                  <c:v>Q1-2025</c:v>
                </c:pt>
                <c:pt idx="10">
                  <c:v>Q2-2025</c:v>
                </c:pt>
                <c:pt idx="11">
                  <c:v>Q3-2025</c:v>
                </c:pt>
                <c:pt idx="12">
                  <c:v>Q4-2025</c:v>
                </c:pt>
                <c:pt idx="13">
                  <c:v>Q1-2026</c:v>
                </c:pt>
                <c:pt idx="14">
                  <c:v>Q2-2026</c:v>
                </c:pt>
                <c:pt idx="15">
                  <c:v>Q3-2026</c:v>
                </c:pt>
                <c:pt idx="16">
                  <c:v>Q4-2026</c:v>
                </c:pt>
              </c:strCache>
            </c:strRef>
          </c:cat>
          <c:val>
            <c:numRef>
              <c:f>'Nadere opdrachten'!$E$3:$E$19</c:f>
              <c:numCache>
                <c:formatCode>General</c:formatCode>
                <c:ptCount val="17"/>
              </c:numCache>
            </c:numRef>
          </c:val>
          <c:extLst>
            <c:ext xmlns:c16="http://schemas.microsoft.com/office/drawing/2014/chart" uri="{C3380CC4-5D6E-409C-BE32-E72D297353CC}">
              <c16:uniqueId val="{00000002-81A3-4A95-8F15-47868CE4DA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63966864"/>
        <c:axId val="563967520"/>
      </c:barChart>
      <c:catAx>
        <c:axId val="56396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63967520"/>
        <c:crosses val="autoZero"/>
        <c:auto val="1"/>
        <c:lblAlgn val="ctr"/>
        <c:lblOffset val="100"/>
        <c:noMultiLvlLbl val="0"/>
      </c:catAx>
      <c:valAx>
        <c:axId val="56396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6396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Totaal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999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6D-4889-9A6D-EF9509DF7A30}"/>
              </c:ext>
            </c:extLst>
          </c:dPt>
          <c:dPt>
            <c:idx val="1"/>
            <c:bubble3D val="0"/>
            <c:spPr>
              <a:solidFill>
                <a:srgbClr val="F08C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6D-4889-9A6D-EF9509DF7A30}"/>
              </c:ext>
            </c:extLst>
          </c:dPt>
          <c:dPt>
            <c:idx val="2"/>
            <c:bubble3D val="0"/>
            <c:spPr>
              <a:solidFill>
                <a:srgbClr val="687A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6D-4889-9A6D-EF9509DF7A3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nl-NL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'Nadere opdrachten'!$C$2:$E$2</c:f>
              <c:strCache>
                <c:ptCount val="3"/>
                <c:pt idx="0">
                  <c:v>Aantal uitgebrachte one-pagers</c:v>
                </c:pt>
                <c:pt idx="1">
                  <c:v>Aantal uitgebrachte offertes</c:v>
                </c:pt>
                <c:pt idx="2">
                  <c:v>Aantal gegunde opdrachten</c:v>
                </c:pt>
              </c:strCache>
            </c:strRef>
          </c:cat>
          <c:val>
            <c:numRef>
              <c:f>'Nadere opdrachten'!$C$20:$E$20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9-46CB-937D-BCD5B96E3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Gemiddeld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999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41-4FA9-9751-202AD1E739A0}"/>
              </c:ext>
            </c:extLst>
          </c:dPt>
          <c:dPt>
            <c:idx val="1"/>
            <c:bubble3D val="0"/>
            <c:spPr>
              <a:solidFill>
                <a:srgbClr val="F08C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41-4FA9-9751-202AD1E739A0}"/>
              </c:ext>
            </c:extLst>
          </c:dPt>
          <c:dPt>
            <c:idx val="2"/>
            <c:bubble3D val="0"/>
            <c:spPr>
              <a:solidFill>
                <a:srgbClr val="687A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741-4FA9-9751-202AD1E739A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nl-NL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'Nadere opdrachten'!$C$2:$E$2</c:f>
              <c:strCache>
                <c:ptCount val="3"/>
                <c:pt idx="0">
                  <c:v>Aantal uitgebrachte one-pagers</c:v>
                </c:pt>
                <c:pt idx="1">
                  <c:v>Aantal uitgebrachte offertes</c:v>
                </c:pt>
                <c:pt idx="2">
                  <c:v>Aantal gegunde opdrachten</c:v>
                </c:pt>
              </c:strCache>
            </c:strRef>
          </c:cat>
          <c:val>
            <c:numRef>
              <c:f>'Nadere opdrachten'!$C$21:$E$21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41-4FA9-9751-202AD1E739A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3464</xdr:colOff>
      <xdr:row>0</xdr:row>
      <xdr:rowOff>141574</xdr:rowOff>
    </xdr:from>
    <xdr:to>
      <xdr:col>13</xdr:col>
      <xdr:colOff>629043</xdr:colOff>
      <xdr:row>18</xdr:row>
      <xdr:rowOff>102337</xdr:rowOff>
    </xdr:to>
    <xdr:graphicFrame macro="">
      <xdr:nvGraphicFramePr>
        <xdr:cNvPr id="5" name="Grafiek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647699</xdr:colOff>
      <xdr:row>0</xdr:row>
      <xdr:rowOff>141143</xdr:rowOff>
    </xdr:from>
    <xdr:to>
      <xdr:col>22</xdr:col>
      <xdr:colOff>586475</xdr:colOff>
      <xdr:row>18</xdr:row>
      <xdr:rowOff>101906</xdr:rowOff>
    </xdr:to>
    <xdr:graphicFrame macro="">
      <xdr:nvGraphicFramePr>
        <xdr:cNvPr id="6" name="Grafiek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8477</xdr:colOff>
      <xdr:row>18</xdr:row>
      <xdr:rowOff>122479</xdr:rowOff>
    </xdr:from>
    <xdr:to>
      <xdr:col>13</xdr:col>
      <xdr:colOff>634056</xdr:colOff>
      <xdr:row>37</xdr:row>
      <xdr:rowOff>58177</xdr:rowOff>
    </xdr:to>
    <xdr:graphicFrame macro="">
      <xdr:nvGraphicFramePr>
        <xdr:cNvPr id="8" name="Grafiek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651883</xdr:colOff>
      <xdr:row>18</xdr:row>
      <xdr:rowOff>123709</xdr:rowOff>
    </xdr:from>
    <xdr:to>
      <xdr:col>22</xdr:col>
      <xdr:colOff>590659</xdr:colOff>
      <xdr:row>37</xdr:row>
      <xdr:rowOff>59407</xdr:rowOff>
    </xdr:to>
    <xdr:graphicFrame macro="">
      <xdr:nvGraphicFramePr>
        <xdr:cNvPr id="2" name="Grafie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el2" displayName="Tabel2" ref="A1:M200" totalsRowShown="0" headerRowDxfId="38" dataDxfId="37" tableBorderDxfId="36">
  <tableColumns count="13">
    <tableColumn id="2" name="Inkoopordernummer SAD" dataDxfId="35"/>
    <tableColumn id="14" name="Hoofdopdracht/uitbreiding" dataDxfId="34"/>
    <tableColumn id="15" name="Inkoopordernummer van hoofdopdracht indien uitbreiding" dataDxfId="33"/>
    <tableColumn id="17" name="Soort opdracht" dataDxfId="32"/>
    <tableColumn id="3" name="Adviesgebied" dataDxfId="31"/>
    <tableColumn id="7" name="Naam opdrachtgever" dataDxfId="30"/>
    <tableColumn id="8" name="Divisie opdrachtgever" dataDxfId="29"/>
    <tableColumn id="18" name="Titel offerte" dataDxfId="28"/>
    <tableColumn id="6" name="Offertebedrag in € (excl. BTW)" dataDxfId="27" dataCellStyle="Valuta"/>
    <tableColumn id="10" name="Opdrachtstatus" dataDxfId="26"/>
    <tableColumn id="9" name="Jaartal van afronding opdracht" dataDxfId="25"/>
    <tableColumn id="19" name="Social Return uitgevoerd (&quot;ja&quot; of &quot;nee&quot;)" dataDxfId="24"/>
    <tableColumn id="1" name="Opdracht volledig afgerond inclusief Social Return" dataDxfId="23">
      <calculatedColumnFormula>VLOOKUP(Tabel2[[#This Row],[Social Return uitgevoerd ("ja" of "nee")]],'Drop Down Menu'!$G$2:$H$4,2,0)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" name="Tabel22" displayName="Tabel22" ref="B2:E20" totalsRowCount="1" headerRowDxfId="18" dataDxfId="17" totalsRowDxfId="15" tableBorderDxfId="16">
  <tableColumns count="4">
    <tableColumn id="2" name="Periode" totalsRowLabel="Totaal" dataDxfId="14" totalsRowDxfId="3"/>
    <tableColumn id="14" name="Aantal uitgebrachte one-pagers" totalsRowFunction="sum" dataDxfId="13" totalsRowDxfId="2"/>
    <tableColumn id="3" name="Aantal uitgebrachte offertes" totalsRowFunction="sum" dataDxfId="12" totalsRowDxfId="1"/>
    <tableColumn id="1" name="Aantal gegunde opdrachten" totalsRowFunction="sum" dataDxfId="11" totalsRowDxfId="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el224" displayName="Tabel224" ref="B2:D11" totalsRowShown="0" headerRowDxfId="9" dataDxfId="8" tableBorderDxfId="7">
  <tableColumns count="3">
    <tableColumn id="2" name="Omschrijving klacht" dataDxfId="6"/>
    <tableColumn id="19" name="Betreffende inkoopordernummer SAD" dataDxfId="5"/>
    <tableColumn id="14" name="Oplossing van de klacht" dataDxfId="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showGridLines="0" tabSelected="1" zoomScaleNormal="100" workbookViewId="0">
      <selection activeCell="A2" sqref="A2"/>
    </sheetView>
  </sheetViews>
  <sheetFormatPr defaultRowHeight="11.25" x14ac:dyDescent="0.15"/>
  <cols>
    <col min="1" max="2" width="19.375" style="29" bestFit="1" customWidth="1"/>
    <col min="3" max="3" width="20.125" style="29" bestFit="1" customWidth="1"/>
    <col min="4" max="4" width="15.25" style="29" bestFit="1" customWidth="1"/>
    <col min="5" max="5" width="19.5" style="29" customWidth="1"/>
    <col min="6" max="6" width="20.375" style="29" bestFit="1" customWidth="1"/>
    <col min="7" max="7" width="21.25" style="29" bestFit="1" customWidth="1"/>
    <col min="8" max="8" width="27.875" style="29" customWidth="1"/>
    <col min="9" max="9" width="18.375" style="29" bestFit="1" customWidth="1"/>
    <col min="10" max="10" width="15.625" style="29" bestFit="1" customWidth="1"/>
    <col min="11" max="11" width="12.125" style="31" bestFit="1" customWidth="1"/>
    <col min="12" max="12" width="16.625" style="29" bestFit="1" customWidth="1"/>
    <col min="13" max="13" width="15.875" style="29" customWidth="1"/>
    <col min="14" max="16384" width="9" style="29"/>
  </cols>
  <sheetData>
    <row r="1" spans="1:14" ht="45" x14ac:dyDescent="0.15">
      <c r="A1" s="22" t="s">
        <v>0</v>
      </c>
      <c r="B1" s="22" t="s">
        <v>9</v>
      </c>
      <c r="C1" s="22" t="s">
        <v>10</v>
      </c>
      <c r="D1" s="22" t="s">
        <v>2</v>
      </c>
      <c r="E1" s="22" t="s">
        <v>1</v>
      </c>
      <c r="F1" s="22" t="s">
        <v>14</v>
      </c>
      <c r="G1" s="22" t="s">
        <v>18</v>
      </c>
      <c r="H1" s="22" t="s">
        <v>8</v>
      </c>
      <c r="I1" s="22" t="s">
        <v>16</v>
      </c>
      <c r="J1" s="22" t="s">
        <v>7</v>
      </c>
      <c r="K1" s="22" t="s">
        <v>15</v>
      </c>
      <c r="L1" s="23" t="s">
        <v>38</v>
      </c>
      <c r="M1" s="23" t="s">
        <v>41</v>
      </c>
    </row>
    <row r="2" spans="1:14" ht="30" x14ac:dyDescent="0.4">
      <c r="A2" s="5"/>
      <c r="B2" s="11"/>
      <c r="C2" s="12"/>
      <c r="D2" s="11"/>
      <c r="E2" s="13"/>
      <c r="F2" s="11"/>
      <c r="G2" s="13"/>
      <c r="H2" s="13"/>
      <c r="I2" s="14"/>
      <c r="J2" s="11"/>
      <c r="K2" s="6"/>
      <c r="L2" s="27" t="s">
        <v>40</v>
      </c>
      <c r="M2" s="28" t="str">
        <f>VLOOKUP(Tabel2[[#This Row],[Social Return uitgevoerd ("ja" of "nee")]],'Drop Down Menu'!$G$2:$H$4,2,0)</f>
        <v>ý</v>
      </c>
      <c r="N2" s="30"/>
    </row>
    <row r="3" spans="1:14" ht="30" x14ac:dyDescent="0.4">
      <c r="A3" s="5"/>
      <c r="B3" s="11"/>
      <c r="C3" s="12"/>
      <c r="D3" s="11"/>
      <c r="E3" s="13"/>
      <c r="F3" s="11"/>
      <c r="G3" s="13"/>
      <c r="H3" s="13"/>
      <c r="I3" s="14"/>
      <c r="J3" s="11"/>
      <c r="K3" s="6"/>
      <c r="L3" s="27" t="s">
        <v>40</v>
      </c>
      <c r="M3" s="28" t="str">
        <f>VLOOKUP(Tabel2[[#This Row],[Social Return uitgevoerd ("ja" of "nee")]],'Drop Down Menu'!$G$2:$H$4,2,0)</f>
        <v>ý</v>
      </c>
      <c r="N3" s="30"/>
    </row>
    <row r="4" spans="1:14" ht="30" x14ac:dyDescent="0.4">
      <c r="A4" s="5"/>
      <c r="B4" s="11"/>
      <c r="C4" s="12"/>
      <c r="D4" s="11"/>
      <c r="E4" s="13"/>
      <c r="F4" s="11"/>
      <c r="G4" s="13"/>
      <c r="H4" s="40"/>
      <c r="I4" s="14"/>
      <c r="J4" s="11"/>
      <c r="K4" s="6"/>
      <c r="L4" s="27" t="s">
        <v>40</v>
      </c>
      <c r="M4" s="28" t="str">
        <f>VLOOKUP(Tabel2[[#This Row],[Social Return uitgevoerd ("ja" of "nee")]],'Drop Down Menu'!$G$2:$H$4,2,0)</f>
        <v>ý</v>
      </c>
      <c r="N4" s="30"/>
    </row>
    <row r="5" spans="1:14" ht="30" x14ac:dyDescent="0.4">
      <c r="A5" s="5"/>
      <c r="B5" s="11"/>
      <c r="C5" s="12"/>
      <c r="D5" s="11"/>
      <c r="E5" s="13"/>
      <c r="F5" s="11"/>
      <c r="G5" s="13"/>
      <c r="H5" s="13"/>
      <c r="I5" s="14"/>
      <c r="J5" s="11"/>
      <c r="K5" s="6"/>
      <c r="L5" s="27" t="s">
        <v>40</v>
      </c>
      <c r="M5" s="28" t="str">
        <f>VLOOKUP(Tabel2[[#This Row],[Social Return uitgevoerd ("ja" of "nee")]],'Drop Down Menu'!$G$2:$H$4,2,0)</f>
        <v>ý</v>
      </c>
      <c r="N5" s="30"/>
    </row>
    <row r="6" spans="1:14" ht="30" x14ac:dyDescent="0.4">
      <c r="A6" s="5"/>
      <c r="B6" s="11"/>
      <c r="C6" s="12"/>
      <c r="D6" s="11"/>
      <c r="E6" s="13"/>
      <c r="F6" s="11"/>
      <c r="G6" s="13"/>
      <c r="H6" s="13"/>
      <c r="I6" s="15"/>
      <c r="J6" s="11"/>
      <c r="K6" s="6"/>
      <c r="L6" s="27" t="s">
        <v>40</v>
      </c>
      <c r="M6" s="28" t="str">
        <f>VLOOKUP(Tabel2[[#This Row],[Social Return uitgevoerd ("ja" of "nee")]],'Drop Down Menu'!$G$2:$H$4,2,0)</f>
        <v>ý</v>
      </c>
      <c r="N6" s="30"/>
    </row>
    <row r="7" spans="1:14" ht="30" x14ac:dyDescent="0.4">
      <c r="A7" s="5"/>
      <c r="B7" s="11"/>
      <c r="C7" s="12"/>
      <c r="D7" s="11"/>
      <c r="E7" s="13"/>
      <c r="F7" s="11"/>
      <c r="G7" s="13"/>
      <c r="H7" s="13"/>
      <c r="I7" s="15"/>
      <c r="J7" s="11"/>
      <c r="K7" s="6"/>
      <c r="L7" s="27" t="s">
        <v>40</v>
      </c>
      <c r="M7" s="28" t="str">
        <f>VLOOKUP(Tabel2[[#This Row],[Social Return uitgevoerd ("ja" of "nee")]],'Drop Down Menu'!$G$2:$H$4,2,0)</f>
        <v>ý</v>
      </c>
      <c r="N7" s="30"/>
    </row>
    <row r="8" spans="1:14" ht="30" x14ac:dyDescent="0.4">
      <c r="A8" s="5"/>
      <c r="B8" s="11"/>
      <c r="C8" s="12"/>
      <c r="D8" s="11"/>
      <c r="E8" s="13"/>
      <c r="F8" s="11"/>
      <c r="G8" s="13"/>
      <c r="H8" s="13"/>
      <c r="I8" s="15"/>
      <c r="J8" s="11"/>
      <c r="K8" s="6"/>
      <c r="L8" s="27" t="s">
        <v>40</v>
      </c>
      <c r="M8" s="28" t="str">
        <f>VLOOKUP(Tabel2[[#This Row],[Social Return uitgevoerd ("ja" of "nee")]],'Drop Down Menu'!$G$2:$H$4,2,0)</f>
        <v>ý</v>
      </c>
      <c r="N8" s="30"/>
    </row>
    <row r="9" spans="1:14" ht="30" x14ac:dyDescent="0.4">
      <c r="A9" s="5"/>
      <c r="B9" s="11"/>
      <c r="C9" s="12"/>
      <c r="D9" s="11"/>
      <c r="E9" s="13"/>
      <c r="F9" s="11"/>
      <c r="G9" s="13"/>
      <c r="H9" s="13"/>
      <c r="I9" s="15"/>
      <c r="J9" s="11"/>
      <c r="K9" s="6"/>
      <c r="L9" s="27" t="s">
        <v>40</v>
      </c>
      <c r="M9" s="28" t="str">
        <f>VLOOKUP(Tabel2[[#This Row],[Social Return uitgevoerd ("ja" of "nee")]],'Drop Down Menu'!$G$2:$H$4,2,0)</f>
        <v>ý</v>
      </c>
      <c r="N9" s="30"/>
    </row>
    <row r="10" spans="1:14" ht="30" x14ac:dyDescent="0.4">
      <c r="A10" s="5"/>
      <c r="B10" s="11"/>
      <c r="C10" s="12"/>
      <c r="D10" s="11"/>
      <c r="E10" s="13"/>
      <c r="F10" s="11"/>
      <c r="G10" s="13"/>
      <c r="H10" s="13"/>
      <c r="I10" s="15"/>
      <c r="J10" s="11"/>
      <c r="K10" s="6"/>
      <c r="L10" s="27" t="s">
        <v>40</v>
      </c>
      <c r="M10" s="28" t="str">
        <f>VLOOKUP(Tabel2[[#This Row],[Social Return uitgevoerd ("ja" of "nee")]],'Drop Down Menu'!$G$2:$H$4,2,0)</f>
        <v>ý</v>
      </c>
      <c r="N10" s="30"/>
    </row>
    <row r="11" spans="1:14" ht="30" x14ac:dyDescent="0.4">
      <c r="A11" s="5"/>
      <c r="B11" s="11"/>
      <c r="C11" s="12"/>
      <c r="D11" s="11"/>
      <c r="E11" s="13"/>
      <c r="F11" s="11"/>
      <c r="G11" s="13"/>
      <c r="H11" s="13"/>
      <c r="I11" s="15"/>
      <c r="J11" s="11"/>
      <c r="K11" s="6"/>
      <c r="L11" s="27" t="s">
        <v>40</v>
      </c>
      <c r="M11" s="28" t="str">
        <f>VLOOKUP(Tabel2[[#This Row],[Social Return uitgevoerd ("ja" of "nee")]],'Drop Down Menu'!$G$2:$H$4,2,0)</f>
        <v>ý</v>
      </c>
      <c r="N11" s="30"/>
    </row>
    <row r="12" spans="1:14" ht="30" x14ac:dyDescent="0.4">
      <c r="A12" s="5"/>
      <c r="B12" s="11"/>
      <c r="C12" s="12"/>
      <c r="D12" s="11"/>
      <c r="E12" s="13"/>
      <c r="F12" s="11"/>
      <c r="G12" s="13"/>
      <c r="H12" s="13"/>
      <c r="I12" s="15"/>
      <c r="J12" s="11"/>
      <c r="K12" s="6"/>
      <c r="L12" s="27" t="s">
        <v>40</v>
      </c>
      <c r="M12" s="28" t="str">
        <f>VLOOKUP(Tabel2[[#This Row],[Social Return uitgevoerd ("ja" of "nee")]],'Drop Down Menu'!$G$2:$H$4,2,0)</f>
        <v>ý</v>
      </c>
      <c r="N12" s="30"/>
    </row>
    <row r="13" spans="1:14" ht="30" x14ac:dyDescent="0.4">
      <c r="A13" s="5"/>
      <c r="B13" s="11"/>
      <c r="C13" s="12"/>
      <c r="D13" s="11"/>
      <c r="E13" s="13"/>
      <c r="F13" s="11"/>
      <c r="G13" s="13"/>
      <c r="H13" s="13"/>
      <c r="I13" s="15"/>
      <c r="J13" s="11"/>
      <c r="K13" s="6"/>
      <c r="L13" s="27" t="s">
        <v>40</v>
      </c>
      <c r="M13" s="28" t="str">
        <f>VLOOKUP(Tabel2[[#This Row],[Social Return uitgevoerd ("ja" of "nee")]],'Drop Down Menu'!$G$2:$H$4,2,0)</f>
        <v>ý</v>
      </c>
      <c r="N13" s="30"/>
    </row>
    <row r="14" spans="1:14" ht="30" x14ac:dyDescent="0.4">
      <c r="A14" s="5"/>
      <c r="B14" s="11"/>
      <c r="C14" s="12"/>
      <c r="D14" s="11"/>
      <c r="E14" s="13"/>
      <c r="F14" s="11"/>
      <c r="G14" s="13"/>
      <c r="H14" s="13"/>
      <c r="I14" s="15"/>
      <c r="J14" s="11"/>
      <c r="K14" s="6"/>
      <c r="L14" s="27" t="s">
        <v>40</v>
      </c>
      <c r="M14" s="28" t="str">
        <f>VLOOKUP(Tabel2[[#This Row],[Social Return uitgevoerd ("ja" of "nee")]],'Drop Down Menu'!$G$2:$H$4,2,0)</f>
        <v>ý</v>
      </c>
      <c r="N14" s="30"/>
    </row>
    <row r="15" spans="1:14" ht="30" x14ac:dyDescent="0.4">
      <c r="A15" s="5"/>
      <c r="B15" s="11"/>
      <c r="C15" s="12"/>
      <c r="D15" s="11"/>
      <c r="E15" s="13"/>
      <c r="F15" s="11"/>
      <c r="G15" s="13"/>
      <c r="H15" s="13"/>
      <c r="I15" s="15"/>
      <c r="J15" s="11"/>
      <c r="K15" s="6"/>
      <c r="L15" s="27" t="s">
        <v>40</v>
      </c>
      <c r="M15" s="28" t="str">
        <f>VLOOKUP(Tabel2[[#This Row],[Social Return uitgevoerd ("ja" of "nee")]],'Drop Down Menu'!$G$2:$H$4,2,0)</f>
        <v>ý</v>
      </c>
      <c r="N15" s="30"/>
    </row>
    <row r="16" spans="1:14" ht="30" x14ac:dyDescent="0.4">
      <c r="A16" s="5"/>
      <c r="B16" s="11"/>
      <c r="C16" s="12"/>
      <c r="D16" s="11"/>
      <c r="E16" s="13"/>
      <c r="F16" s="11"/>
      <c r="G16" s="13"/>
      <c r="H16" s="13"/>
      <c r="I16" s="15"/>
      <c r="J16" s="11"/>
      <c r="K16" s="6"/>
      <c r="L16" s="27" t="s">
        <v>40</v>
      </c>
      <c r="M16" s="28" t="str">
        <f>VLOOKUP(Tabel2[[#This Row],[Social Return uitgevoerd ("ja" of "nee")]],'Drop Down Menu'!$G$2:$H$4,2,0)</f>
        <v>ý</v>
      </c>
      <c r="N16" s="30"/>
    </row>
    <row r="17" spans="1:14" ht="30" x14ac:dyDescent="0.4">
      <c r="A17" s="5"/>
      <c r="B17" s="11"/>
      <c r="C17" s="12"/>
      <c r="D17" s="11"/>
      <c r="E17" s="13"/>
      <c r="F17" s="11"/>
      <c r="G17" s="13"/>
      <c r="H17" s="13"/>
      <c r="I17" s="15"/>
      <c r="J17" s="11"/>
      <c r="K17" s="6"/>
      <c r="L17" s="27" t="s">
        <v>40</v>
      </c>
      <c r="M17" s="28" t="str">
        <f>VLOOKUP(Tabel2[[#This Row],[Social Return uitgevoerd ("ja" of "nee")]],'Drop Down Menu'!$G$2:$H$4,2,0)</f>
        <v>ý</v>
      </c>
      <c r="N17" s="30"/>
    </row>
    <row r="18" spans="1:14" ht="30" x14ac:dyDescent="0.4">
      <c r="A18" s="5"/>
      <c r="B18" s="11"/>
      <c r="C18" s="12"/>
      <c r="D18" s="11"/>
      <c r="E18" s="13"/>
      <c r="F18" s="11"/>
      <c r="G18" s="13"/>
      <c r="H18" s="13"/>
      <c r="I18" s="15"/>
      <c r="J18" s="11"/>
      <c r="K18" s="6"/>
      <c r="L18" s="27" t="s">
        <v>40</v>
      </c>
      <c r="M18" s="28" t="str">
        <f>VLOOKUP(Tabel2[[#This Row],[Social Return uitgevoerd ("ja" of "nee")]],'Drop Down Menu'!$G$2:$H$4,2,0)</f>
        <v>ý</v>
      </c>
      <c r="N18" s="30"/>
    </row>
    <row r="19" spans="1:14" ht="30" x14ac:dyDescent="0.4">
      <c r="A19" s="5"/>
      <c r="B19" s="11"/>
      <c r="C19" s="12"/>
      <c r="D19" s="11"/>
      <c r="E19" s="13"/>
      <c r="F19" s="11"/>
      <c r="G19" s="13"/>
      <c r="H19" s="13"/>
      <c r="I19" s="15"/>
      <c r="J19" s="11"/>
      <c r="K19" s="6"/>
      <c r="L19" s="27" t="s">
        <v>40</v>
      </c>
      <c r="M19" s="28" t="str">
        <f>VLOOKUP(Tabel2[[#This Row],[Social Return uitgevoerd ("ja" of "nee")]],'Drop Down Menu'!$G$2:$H$4,2,0)</f>
        <v>ý</v>
      </c>
      <c r="N19" s="30"/>
    </row>
    <row r="20" spans="1:14" ht="30" x14ac:dyDescent="0.4">
      <c r="A20" s="5"/>
      <c r="B20" s="11"/>
      <c r="C20" s="12"/>
      <c r="D20" s="11"/>
      <c r="E20" s="13"/>
      <c r="F20" s="11"/>
      <c r="G20" s="13"/>
      <c r="H20" s="13"/>
      <c r="I20" s="15"/>
      <c r="J20" s="11"/>
      <c r="K20" s="6"/>
      <c r="L20" s="27" t="s">
        <v>40</v>
      </c>
      <c r="M20" s="28" t="str">
        <f>VLOOKUP(Tabel2[[#This Row],[Social Return uitgevoerd ("ja" of "nee")]],'Drop Down Menu'!$G$2:$H$4,2,0)</f>
        <v>ý</v>
      </c>
      <c r="N20" s="30"/>
    </row>
    <row r="21" spans="1:14" ht="30" x14ac:dyDescent="0.4">
      <c r="A21" s="5"/>
      <c r="B21" s="11"/>
      <c r="C21" s="12"/>
      <c r="D21" s="11"/>
      <c r="E21" s="13"/>
      <c r="F21" s="11"/>
      <c r="G21" s="13"/>
      <c r="H21" s="13"/>
      <c r="I21" s="15"/>
      <c r="J21" s="11"/>
      <c r="K21" s="6"/>
      <c r="L21" s="27" t="s">
        <v>40</v>
      </c>
      <c r="M21" s="28" t="str">
        <f>VLOOKUP(Tabel2[[#This Row],[Social Return uitgevoerd ("ja" of "nee")]],'Drop Down Menu'!$G$2:$H$4,2,0)</f>
        <v>ý</v>
      </c>
      <c r="N21" s="30"/>
    </row>
    <row r="22" spans="1:14" ht="30" x14ac:dyDescent="0.4">
      <c r="A22" s="5"/>
      <c r="B22" s="11"/>
      <c r="C22" s="12"/>
      <c r="D22" s="11"/>
      <c r="E22" s="13"/>
      <c r="F22" s="11"/>
      <c r="G22" s="13"/>
      <c r="H22" s="13"/>
      <c r="I22" s="15"/>
      <c r="J22" s="11"/>
      <c r="K22" s="6"/>
      <c r="L22" s="27" t="s">
        <v>40</v>
      </c>
      <c r="M22" s="28" t="str">
        <f>VLOOKUP(Tabel2[[#This Row],[Social Return uitgevoerd ("ja" of "nee")]],'Drop Down Menu'!$G$2:$H$4,2,0)</f>
        <v>ý</v>
      </c>
      <c r="N22" s="30"/>
    </row>
    <row r="23" spans="1:14" ht="30" x14ac:dyDescent="0.4">
      <c r="A23" s="5"/>
      <c r="B23" s="11"/>
      <c r="C23" s="12"/>
      <c r="D23" s="11"/>
      <c r="E23" s="13"/>
      <c r="F23" s="11"/>
      <c r="G23" s="13"/>
      <c r="H23" s="13"/>
      <c r="I23" s="15"/>
      <c r="J23" s="11"/>
      <c r="K23" s="6"/>
      <c r="L23" s="27" t="s">
        <v>40</v>
      </c>
      <c r="M23" s="28" t="str">
        <f>VLOOKUP(Tabel2[[#This Row],[Social Return uitgevoerd ("ja" of "nee")]],'Drop Down Menu'!$G$2:$H$4,2,0)</f>
        <v>ý</v>
      </c>
      <c r="N23" s="30"/>
    </row>
    <row r="24" spans="1:14" ht="30" x14ac:dyDescent="0.4">
      <c r="A24" s="5"/>
      <c r="B24" s="11"/>
      <c r="C24" s="12"/>
      <c r="D24" s="11"/>
      <c r="E24" s="13"/>
      <c r="F24" s="11"/>
      <c r="G24" s="13"/>
      <c r="H24" s="13"/>
      <c r="I24" s="15"/>
      <c r="J24" s="11"/>
      <c r="K24" s="6"/>
      <c r="L24" s="27" t="s">
        <v>40</v>
      </c>
      <c r="M24" s="28" t="str">
        <f>VLOOKUP(Tabel2[[#This Row],[Social Return uitgevoerd ("ja" of "nee")]],'Drop Down Menu'!$G$2:$H$4,2,0)</f>
        <v>ý</v>
      </c>
      <c r="N24" s="30"/>
    </row>
    <row r="25" spans="1:14" ht="30" x14ac:dyDescent="0.4">
      <c r="A25" s="5"/>
      <c r="B25" s="11"/>
      <c r="C25" s="12"/>
      <c r="D25" s="11"/>
      <c r="E25" s="13"/>
      <c r="F25" s="11"/>
      <c r="G25" s="13"/>
      <c r="H25" s="13"/>
      <c r="I25" s="15"/>
      <c r="J25" s="11"/>
      <c r="K25" s="6"/>
      <c r="L25" s="27" t="s">
        <v>40</v>
      </c>
      <c r="M25" s="28" t="str">
        <f>VLOOKUP(Tabel2[[#This Row],[Social Return uitgevoerd ("ja" of "nee")]],'Drop Down Menu'!$G$2:$H$4,2,0)</f>
        <v>ý</v>
      </c>
      <c r="N25" s="30"/>
    </row>
    <row r="26" spans="1:14" ht="30" x14ac:dyDescent="0.4">
      <c r="A26" s="5"/>
      <c r="B26" s="11"/>
      <c r="C26" s="12"/>
      <c r="D26" s="11"/>
      <c r="E26" s="13"/>
      <c r="F26" s="11"/>
      <c r="G26" s="13"/>
      <c r="H26" s="13"/>
      <c r="I26" s="15"/>
      <c r="J26" s="11"/>
      <c r="K26" s="6"/>
      <c r="L26" s="27" t="s">
        <v>40</v>
      </c>
      <c r="M26" s="28" t="str">
        <f>VLOOKUP(Tabel2[[#This Row],[Social Return uitgevoerd ("ja" of "nee")]],'Drop Down Menu'!$G$2:$H$4,2,0)</f>
        <v>ý</v>
      </c>
      <c r="N26" s="30"/>
    </row>
    <row r="27" spans="1:14" ht="30" x14ac:dyDescent="0.4">
      <c r="A27" s="5"/>
      <c r="B27" s="11"/>
      <c r="C27" s="12"/>
      <c r="D27" s="11"/>
      <c r="E27" s="13"/>
      <c r="F27" s="11"/>
      <c r="G27" s="13"/>
      <c r="H27" s="13"/>
      <c r="I27" s="15"/>
      <c r="J27" s="11"/>
      <c r="K27" s="6"/>
      <c r="L27" s="27" t="s">
        <v>40</v>
      </c>
      <c r="M27" s="28" t="str">
        <f>VLOOKUP(Tabel2[[#This Row],[Social Return uitgevoerd ("ja" of "nee")]],'Drop Down Menu'!$G$2:$H$4,2,0)</f>
        <v>ý</v>
      </c>
      <c r="N27" s="30"/>
    </row>
    <row r="28" spans="1:14" ht="30" x14ac:dyDescent="0.4">
      <c r="A28" s="5"/>
      <c r="B28" s="11"/>
      <c r="C28" s="12"/>
      <c r="D28" s="11"/>
      <c r="E28" s="13"/>
      <c r="F28" s="11"/>
      <c r="G28" s="13"/>
      <c r="H28" s="13"/>
      <c r="I28" s="15"/>
      <c r="J28" s="11"/>
      <c r="K28" s="6"/>
      <c r="L28" s="27" t="s">
        <v>40</v>
      </c>
      <c r="M28" s="28" t="str">
        <f>VLOOKUP(Tabel2[[#This Row],[Social Return uitgevoerd ("ja" of "nee")]],'Drop Down Menu'!$G$2:$H$4,2,0)</f>
        <v>ý</v>
      </c>
      <c r="N28" s="30"/>
    </row>
    <row r="29" spans="1:14" ht="30" x14ac:dyDescent="0.4">
      <c r="A29" s="5"/>
      <c r="B29" s="11"/>
      <c r="C29" s="12"/>
      <c r="D29" s="11"/>
      <c r="E29" s="13"/>
      <c r="F29" s="11"/>
      <c r="G29" s="13"/>
      <c r="H29" s="13"/>
      <c r="I29" s="15"/>
      <c r="J29" s="11"/>
      <c r="K29" s="6"/>
      <c r="L29" s="27" t="s">
        <v>40</v>
      </c>
      <c r="M29" s="28" t="str">
        <f>VLOOKUP(Tabel2[[#This Row],[Social Return uitgevoerd ("ja" of "nee")]],'Drop Down Menu'!$G$2:$H$4,2,0)</f>
        <v>ý</v>
      </c>
      <c r="N29" s="30"/>
    </row>
    <row r="30" spans="1:14" ht="30" x14ac:dyDescent="0.4">
      <c r="A30" s="5"/>
      <c r="B30" s="11"/>
      <c r="C30" s="12"/>
      <c r="D30" s="11"/>
      <c r="E30" s="13"/>
      <c r="F30" s="11"/>
      <c r="G30" s="13"/>
      <c r="H30" s="13"/>
      <c r="I30" s="15"/>
      <c r="J30" s="11"/>
      <c r="K30" s="6"/>
      <c r="L30" s="27" t="s">
        <v>40</v>
      </c>
      <c r="M30" s="28" t="str">
        <f>VLOOKUP(Tabel2[[#This Row],[Social Return uitgevoerd ("ja" of "nee")]],'Drop Down Menu'!$G$2:$H$4,2,0)</f>
        <v>ý</v>
      </c>
      <c r="N30" s="30"/>
    </row>
    <row r="31" spans="1:14" ht="30" x14ac:dyDescent="0.4">
      <c r="A31" s="5"/>
      <c r="B31" s="11"/>
      <c r="C31" s="12"/>
      <c r="D31" s="11"/>
      <c r="E31" s="13"/>
      <c r="F31" s="11"/>
      <c r="G31" s="13"/>
      <c r="H31" s="13"/>
      <c r="I31" s="15"/>
      <c r="J31" s="11"/>
      <c r="K31" s="6"/>
      <c r="L31" s="27" t="s">
        <v>40</v>
      </c>
      <c r="M31" s="28" t="str">
        <f>VLOOKUP(Tabel2[[#This Row],[Social Return uitgevoerd ("ja" of "nee")]],'Drop Down Menu'!$G$2:$H$4,2,0)</f>
        <v>ý</v>
      </c>
      <c r="N31" s="30"/>
    </row>
    <row r="32" spans="1:14" ht="30" x14ac:dyDescent="0.4">
      <c r="A32" s="5"/>
      <c r="B32" s="11"/>
      <c r="C32" s="12"/>
      <c r="D32" s="11"/>
      <c r="E32" s="13"/>
      <c r="F32" s="11"/>
      <c r="G32" s="13"/>
      <c r="H32" s="13"/>
      <c r="I32" s="15"/>
      <c r="J32" s="11"/>
      <c r="K32" s="6"/>
      <c r="L32" s="27" t="s">
        <v>40</v>
      </c>
      <c r="M32" s="28" t="str">
        <f>VLOOKUP(Tabel2[[#This Row],[Social Return uitgevoerd ("ja" of "nee")]],'Drop Down Menu'!$G$2:$H$4,2,0)</f>
        <v>ý</v>
      </c>
      <c r="N32" s="30"/>
    </row>
    <row r="33" spans="1:14" ht="30" x14ac:dyDescent="0.4">
      <c r="A33" s="5"/>
      <c r="B33" s="11"/>
      <c r="C33" s="12"/>
      <c r="D33" s="11"/>
      <c r="E33" s="13"/>
      <c r="F33" s="11"/>
      <c r="G33" s="13"/>
      <c r="H33" s="13"/>
      <c r="I33" s="15"/>
      <c r="J33" s="11"/>
      <c r="K33" s="6"/>
      <c r="L33" s="27" t="s">
        <v>40</v>
      </c>
      <c r="M33" s="28" t="str">
        <f>VLOOKUP(Tabel2[[#This Row],[Social Return uitgevoerd ("ja" of "nee")]],'Drop Down Menu'!$G$2:$H$4,2,0)</f>
        <v>ý</v>
      </c>
      <c r="N33" s="30"/>
    </row>
    <row r="34" spans="1:14" ht="30" x14ac:dyDescent="0.4">
      <c r="A34" s="5"/>
      <c r="B34" s="11"/>
      <c r="C34" s="12"/>
      <c r="D34" s="11"/>
      <c r="E34" s="13"/>
      <c r="F34" s="11"/>
      <c r="G34" s="13"/>
      <c r="H34" s="13"/>
      <c r="I34" s="15"/>
      <c r="J34" s="11"/>
      <c r="K34" s="6"/>
      <c r="L34" s="27" t="s">
        <v>40</v>
      </c>
      <c r="M34" s="28" t="str">
        <f>VLOOKUP(Tabel2[[#This Row],[Social Return uitgevoerd ("ja" of "nee")]],'Drop Down Menu'!$G$2:$H$4,2,0)</f>
        <v>ý</v>
      </c>
      <c r="N34" s="30"/>
    </row>
    <row r="35" spans="1:14" ht="30" x14ac:dyDescent="0.4">
      <c r="A35" s="5"/>
      <c r="B35" s="11"/>
      <c r="C35" s="12"/>
      <c r="D35" s="11"/>
      <c r="E35" s="13"/>
      <c r="F35" s="11"/>
      <c r="G35" s="13"/>
      <c r="H35" s="13"/>
      <c r="I35" s="15"/>
      <c r="J35" s="11"/>
      <c r="K35" s="6"/>
      <c r="L35" s="27" t="s">
        <v>40</v>
      </c>
      <c r="M35" s="28" t="str">
        <f>VLOOKUP(Tabel2[[#This Row],[Social Return uitgevoerd ("ja" of "nee")]],'Drop Down Menu'!$G$2:$H$4,2,0)</f>
        <v>ý</v>
      </c>
      <c r="N35" s="30"/>
    </row>
    <row r="36" spans="1:14" ht="30" x14ac:dyDescent="0.4">
      <c r="A36" s="5"/>
      <c r="B36" s="11"/>
      <c r="C36" s="12"/>
      <c r="D36" s="11"/>
      <c r="E36" s="13"/>
      <c r="F36" s="11"/>
      <c r="G36" s="13"/>
      <c r="H36" s="13"/>
      <c r="I36" s="15"/>
      <c r="J36" s="11"/>
      <c r="K36" s="6"/>
      <c r="L36" s="27" t="s">
        <v>40</v>
      </c>
      <c r="M36" s="28" t="str">
        <f>VLOOKUP(Tabel2[[#This Row],[Social Return uitgevoerd ("ja" of "nee")]],'Drop Down Menu'!$G$2:$H$4,2,0)</f>
        <v>ý</v>
      </c>
      <c r="N36" s="30"/>
    </row>
    <row r="37" spans="1:14" ht="30" x14ac:dyDescent="0.4">
      <c r="A37" s="5"/>
      <c r="B37" s="11"/>
      <c r="C37" s="12"/>
      <c r="D37" s="11"/>
      <c r="E37" s="13"/>
      <c r="F37" s="11"/>
      <c r="G37" s="13"/>
      <c r="H37" s="13"/>
      <c r="I37" s="15"/>
      <c r="J37" s="11"/>
      <c r="K37" s="6"/>
      <c r="L37" s="27" t="s">
        <v>40</v>
      </c>
      <c r="M37" s="28" t="str">
        <f>VLOOKUP(Tabel2[[#This Row],[Social Return uitgevoerd ("ja" of "nee")]],'Drop Down Menu'!$G$2:$H$4,2,0)</f>
        <v>ý</v>
      </c>
      <c r="N37" s="30"/>
    </row>
    <row r="38" spans="1:14" ht="30" x14ac:dyDescent="0.4">
      <c r="A38" s="5"/>
      <c r="B38" s="11"/>
      <c r="C38" s="12"/>
      <c r="D38" s="11"/>
      <c r="E38" s="13"/>
      <c r="F38" s="11"/>
      <c r="G38" s="13"/>
      <c r="H38" s="13"/>
      <c r="I38" s="15"/>
      <c r="J38" s="11"/>
      <c r="K38" s="6"/>
      <c r="L38" s="27" t="s">
        <v>40</v>
      </c>
      <c r="M38" s="28" t="str">
        <f>VLOOKUP(Tabel2[[#This Row],[Social Return uitgevoerd ("ja" of "nee")]],'Drop Down Menu'!$G$2:$H$4,2,0)</f>
        <v>ý</v>
      </c>
      <c r="N38" s="30"/>
    </row>
    <row r="39" spans="1:14" ht="30" x14ac:dyDescent="0.4">
      <c r="A39" s="5"/>
      <c r="B39" s="11"/>
      <c r="C39" s="12"/>
      <c r="D39" s="11"/>
      <c r="E39" s="13"/>
      <c r="F39" s="11"/>
      <c r="G39" s="13"/>
      <c r="H39" s="13"/>
      <c r="I39" s="15"/>
      <c r="J39" s="11"/>
      <c r="K39" s="6"/>
      <c r="L39" s="27" t="s">
        <v>40</v>
      </c>
      <c r="M39" s="28" t="str">
        <f>VLOOKUP(Tabel2[[#This Row],[Social Return uitgevoerd ("ja" of "nee")]],'Drop Down Menu'!$G$2:$H$4,2,0)</f>
        <v>ý</v>
      </c>
      <c r="N39" s="30"/>
    </row>
    <row r="40" spans="1:14" ht="30" x14ac:dyDescent="0.4">
      <c r="A40" s="5"/>
      <c r="B40" s="11"/>
      <c r="C40" s="12"/>
      <c r="D40" s="11"/>
      <c r="E40" s="13"/>
      <c r="F40" s="11"/>
      <c r="G40" s="13"/>
      <c r="H40" s="13"/>
      <c r="I40" s="15"/>
      <c r="J40" s="11"/>
      <c r="K40" s="6"/>
      <c r="L40" s="27" t="s">
        <v>40</v>
      </c>
      <c r="M40" s="28" t="str">
        <f>VLOOKUP(Tabel2[[#This Row],[Social Return uitgevoerd ("ja" of "nee")]],'Drop Down Menu'!$G$2:$H$4,2,0)</f>
        <v>ý</v>
      </c>
      <c r="N40" s="30"/>
    </row>
    <row r="41" spans="1:14" ht="30" x14ac:dyDescent="0.4">
      <c r="A41" s="5"/>
      <c r="B41" s="11"/>
      <c r="C41" s="12"/>
      <c r="D41" s="11"/>
      <c r="E41" s="13"/>
      <c r="F41" s="11"/>
      <c r="G41" s="13"/>
      <c r="H41" s="13"/>
      <c r="I41" s="15"/>
      <c r="J41" s="11"/>
      <c r="K41" s="6"/>
      <c r="L41" s="27" t="s">
        <v>40</v>
      </c>
      <c r="M41" s="28" t="str">
        <f>VLOOKUP(Tabel2[[#This Row],[Social Return uitgevoerd ("ja" of "nee")]],'Drop Down Menu'!$G$2:$H$4,2,0)</f>
        <v>ý</v>
      </c>
      <c r="N41" s="30"/>
    </row>
    <row r="42" spans="1:14" ht="30" x14ac:dyDescent="0.4">
      <c r="A42" s="5"/>
      <c r="B42" s="11"/>
      <c r="C42" s="12"/>
      <c r="D42" s="11"/>
      <c r="E42" s="13"/>
      <c r="F42" s="11"/>
      <c r="G42" s="13"/>
      <c r="H42" s="13"/>
      <c r="I42" s="15"/>
      <c r="J42" s="11"/>
      <c r="K42" s="6"/>
      <c r="L42" s="27" t="s">
        <v>40</v>
      </c>
      <c r="M42" s="28" t="str">
        <f>VLOOKUP(Tabel2[[#This Row],[Social Return uitgevoerd ("ja" of "nee")]],'Drop Down Menu'!$G$2:$H$4,2,0)</f>
        <v>ý</v>
      </c>
      <c r="N42" s="30"/>
    </row>
    <row r="43" spans="1:14" ht="30" x14ac:dyDescent="0.4">
      <c r="A43" s="5"/>
      <c r="B43" s="11"/>
      <c r="C43" s="12"/>
      <c r="D43" s="11"/>
      <c r="E43" s="13"/>
      <c r="F43" s="11"/>
      <c r="G43" s="13"/>
      <c r="H43" s="13"/>
      <c r="I43" s="15"/>
      <c r="J43" s="11"/>
      <c r="K43" s="6"/>
      <c r="L43" s="27" t="s">
        <v>40</v>
      </c>
      <c r="M43" s="28" t="str">
        <f>VLOOKUP(Tabel2[[#This Row],[Social Return uitgevoerd ("ja" of "nee")]],'Drop Down Menu'!$G$2:$H$4,2,0)</f>
        <v>ý</v>
      </c>
      <c r="N43" s="30"/>
    </row>
    <row r="44" spans="1:14" ht="30" x14ac:dyDescent="0.4">
      <c r="A44" s="5"/>
      <c r="B44" s="11"/>
      <c r="C44" s="12"/>
      <c r="D44" s="11"/>
      <c r="E44" s="13"/>
      <c r="F44" s="11"/>
      <c r="G44" s="13"/>
      <c r="H44" s="13"/>
      <c r="I44" s="15"/>
      <c r="J44" s="11"/>
      <c r="K44" s="6"/>
      <c r="L44" s="27" t="s">
        <v>40</v>
      </c>
      <c r="M44" s="28" t="str">
        <f>VLOOKUP(Tabel2[[#This Row],[Social Return uitgevoerd ("ja" of "nee")]],'Drop Down Menu'!$G$2:$H$4,2,0)</f>
        <v>ý</v>
      </c>
      <c r="N44" s="30"/>
    </row>
    <row r="45" spans="1:14" ht="30" x14ac:dyDescent="0.4">
      <c r="A45" s="5"/>
      <c r="B45" s="11"/>
      <c r="C45" s="12"/>
      <c r="D45" s="11"/>
      <c r="E45" s="13"/>
      <c r="F45" s="11"/>
      <c r="G45" s="13"/>
      <c r="H45" s="13"/>
      <c r="I45" s="15"/>
      <c r="J45" s="11"/>
      <c r="K45" s="6"/>
      <c r="L45" s="27" t="s">
        <v>40</v>
      </c>
      <c r="M45" s="28" t="str">
        <f>VLOOKUP(Tabel2[[#This Row],[Social Return uitgevoerd ("ja" of "nee")]],'Drop Down Menu'!$G$2:$H$4,2,0)</f>
        <v>ý</v>
      </c>
      <c r="N45" s="30"/>
    </row>
    <row r="46" spans="1:14" ht="30" x14ac:dyDescent="0.4">
      <c r="A46" s="5"/>
      <c r="B46" s="11"/>
      <c r="C46" s="12"/>
      <c r="D46" s="11"/>
      <c r="E46" s="13"/>
      <c r="F46" s="11"/>
      <c r="G46" s="13"/>
      <c r="H46" s="13"/>
      <c r="I46" s="15"/>
      <c r="J46" s="11"/>
      <c r="K46" s="6"/>
      <c r="L46" s="27" t="s">
        <v>40</v>
      </c>
      <c r="M46" s="28" t="str">
        <f>VLOOKUP(Tabel2[[#This Row],[Social Return uitgevoerd ("ja" of "nee")]],'Drop Down Menu'!$G$2:$H$4,2,0)</f>
        <v>ý</v>
      </c>
      <c r="N46" s="30"/>
    </row>
    <row r="47" spans="1:14" ht="30" x14ac:dyDescent="0.4">
      <c r="A47" s="5"/>
      <c r="B47" s="11"/>
      <c r="C47" s="12"/>
      <c r="D47" s="11"/>
      <c r="E47" s="13"/>
      <c r="F47" s="11"/>
      <c r="G47" s="13"/>
      <c r="H47" s="13"/>
      <c r="I47" s="15"/>
      <c r="J47" s="11"/>
      <c r="K47" s="6"/>
      <c r="L47" s="27" t="s">
        <v>40</v>
      </c>
      <c r="M47" s="28" t="str">
        <f>VLOOKUP(Tabel2[[#This Row],[Social Return uitgevoerd ("ja" of "nee")]],'Drop Down Menu'!$G$2:$H$4,2,0)</f>
        <v>ý</v>
      </c>
      <c r="N47" s="30"/>
    </row>
    <row r="48" spans="1:14" ht="30" x14ac:dyDescent="0.4">
      <c r="A48" s="5"/>
      <c r="B48" s="11"/>
      <c r="C48" s="12"/>
      <c r="D48" s="11"/>
      <c r="E48" s="13"/>
      <c r="F48" s="11"/>
      <c r="G48" s="13"/>
      <c r="H48" s="13"/>
      <c r="I48" s="15"/>
      <c r="J48" s="11"/>
      <c r="K48" s="6"/>
      <c r="L48" s="27" t="s">
        <v>40</v>
      </c>
      <c r="M48" s="28" t="str">
        <f>VLOOKUP(Tabel2[[#This Row],[Social Return uitgevoerd ("ja" of "nee")]],'Drop Down Menu'!$G$2:$H$4,2,0)</f>
        <v>ý</v>
      </c>
      <c r="N48" s="30"/>
    </row>
    <row r="49" spans="1:14" ht="30" x14ac:dyDescent="0.4">
      <c r="A49" s="5"/>
      <c r="B49" s="11"/>
      <c r="C49" s="12"/>
      <c r="D49" s="11"/>
      <c r="E49" s="13"/>
      <c r="F49" s="11"/>
      <c r="G49" s="13"/>
      <c r="H49" s="13"/>
      <c r="I49" s="15"/>
      <c r="J49" s="11"/>
      <c r="K49" s="6"/>
      <c r="L49" s="27" t="s">
        <v>40</v>
      </c>
      <c r="M49" s="28" t="str">
        <f>VLOOKUP(Tabel2[[#This Row],[Social Return uitgevoerd ("ja" of "nee")]],'Drop Down Menu'!$G$2:$H$4,2,0)</f>
        <v>ý</v>
      </c>
      <c r="N49" s="30"/>
    </row>
    <row r="50" spans="1:14" ht="30" x14ac:dyDescent="0.4">
      <c r="A50" s="5"/>
      <c r="B50" s="11"/>
      <c r="C50" s="12"/>
      <c r="D50" s="11"/>
      <c r="E50" s="13"/>
      <c r="F50" s="11"/>
      <c r="G50" s="13"/>
      <c r="H50" s="13"/>
      <c r="I50" s="15"/>
      <c r="J50" s="11"/>
      <c r="K50" s="6"/>
      <c r="L50" s="27" t="s">
        <v>40</v>
      </c>
      <c r="M50" s="28" t="str">
        <f>VLOOKUP(Tabel2[[#This Row],[Social Return uitgevoerd ("ja" of "nee")]],'Drop Down Menu'!$G$2:$H$4,2,0)</f>
        <v>ý</v>
      </c>
      <c r="N50" s="30"/>
    </row>
    <row r="51" spans="1:14" ht="30" x14ac:dyDescent="0.4">
      <c r="A51" s="5"/>
      <c r="B51" s="11"/>
      <c r="C51" s="12"/>
      <c r="D51" s="11"/>
      <c r="E51" s="13"/>
      <c r="F51" s="11"/>
      <c r="G51" s="13"/>
      <c r="H51" s="13"/>
      <c r="I51" s="15"/>
      <c r="J51" s="11"/>
      <c r="K51" s="6"/>
      <c r="L51" s="27" t="s">
        <v>40</v>
      </c>
      <c r="M51" s="28" t="str">
        <f>VLOOKUP(Tabel2[[#This Row],[Social Return uitgevoerd ("ja" of "nee")]],'Drop Down Menu'!$G$2:$H$4,2,0)</f>
        <v>ý</v>
      </c>
      <c r="N51" s="30"/>
    </row>
    <row r="52" spans="1:14" ht="30" x14ac:dyDescent="0.4">
      <c r="A52" s="5"/>
      <c r="B52" s="11"/>
      <c r="C52" s="12"/>
      <c r="D52" s="11"/>
      <c r="E52" s="13"/>
      <c r="F52" s="11"/>
      <c r="G52" s="13"/>
      <c r="H52" s="13"/>
      <c r="I52" s="15"/>
      <c r="J52" s="11"/>
      <c r="K52" s="6"/>
      <c r="L52" s="27" t="s">
        <v>40</v>
      </c>
      <c r="M52" s="28" t="str">
        <f>VLOOKUP(Tabel2[[#This Row],[Social Return uitgevoerd ("ja" of "nee")]],'Drop Down Menu'!$G$2:$H$4,2,0)</f>
        <v>ý</v>
      </c>
      <c r="N52" s="30"/>
    </row>
    <row r="53" spans="1:14" ht="30" x14ac:dyDescent="0.4">
      <c r="A53" s="5"/>
      <c r="B53" s="11"/>
      <c r="C53" s="12"/>
      <c r="D53" s="11"/>
      <c r="E53" s="13"/>
      <c r="F53" s="11"/>
      <c r="G53" s="13"/>
      <c r="H53" s="13"/>
      <c r="I53" s="15"/>
      <c r="J53" s="11"/>
      <c r="K53" s="6"/>
      <c r="L53" s="27" t="s">
        <v>40</v>
      </c>
      <c r="M53" s="28" t="str">
        <f>VLOOKUP(Tabel2[[#This Row],[Social Return uitgevoerd ("ja" of "nee")]],'Drop Down Menu'!$G$2:$H$4,2,0)</f>
        <v>ý</v>
      </c>
      <c r="N53" s="30"/>
    </row>
    <row r="54" spans="1:14" ht="30" x14ac:dyDescent="0.4">
      <c r="A54" s="5"/>
      <c r="B54" s="11"/>
      <c r="C54" s="12"/>
      <c r="D54" s="11"/>
      <c r="E54" s="13"/>
      <c r="F54" s="11"/>
      <c r="G54" s="13"/>
      <c r="H54" s="13"/>
      <c r="I54" s="15"/>
      <c r="J54" s="11"/>
      <c r="K54" s="6"/>
      <c r="L54" s="27" t="s">
        <v>40</v>
      </c>
      <c r="M54" s="28" t="str">
        <f>VLOOKUP(Tabel2[[#This Row],[Social Return uitgevoerd ("ja" of "nee")]],'Drop Down Menu'!$G$2:$H$4,2,0)</f>
        <v>ý</v>
      </c>
      <c r="N54" s="30"/>
    </row>
    <row r="55" spans="1:14" ht="30" x14ac:dyDescent="0.4">
      <c r="A55" s="5"/>
      <c r="B55" s="11"/>
      <c r="C55" s="12"/>
      <c r="D55" s="11"/>
      <c r="E55" s="13"/>
      <c r="F55" s="11"/>
      <c r="G55" s="13"/>
      <c r="H55" s="13"/>
      <c r="I55" s="15"/>
      <c r="J55" s="11"/>
      <c r="K55" s="6"/>
      <c r="L55" s="27" t="s">
        <v>40</v>
      </c>
      <c r="M55" s="28" t="str">
        <f>VLOOKUP(Tabel2[[#This Row],[Social Return uitgevoerd ("ja" of "nee")]],'Drop Down Menu'!$G$2:$H$4,2,0)</f>
        <v>ý</v>
      </c>
      <c r="N55" s="30"/>
    </row>
    <row r="56" spans="1:14" ht="30" x14ac:dyDescent="0.4">
      <c r="A56" s="5"/>
      <c r="B56" s="11"/>
      <c r="C56" s="12"/>
      <c r="D56" s="11"/>
      <c r="E56" s="13"/>
      <c r="F56" s="11"/>
      <c r="G56" s="13"/>
      <c r="H56" s="13"/>
      <c r="I56" s="15"/>
      <c r="J56" s="11"/>
      <c r="K56" s="6"/>
      <c r="L56" s="27" t="s">
        <v>40</v>
      </c>
      <c r="M56" s="28" t="str">
        <f>VLOOKUP(Tabel2[[#This Row],[Social Return uitgevoerd ("ja" of "nee")]],'Drop Down Menu'!$G$2:$H$4,2,0)</f>
        <v>ý</v>
      </c>
      <c r="N56" s="30"/>
    </row>
    <row r="57" spans="1:14" ht="30" x14ac:dyDescent="0.4">
      <c r="A57" s="5"/>
      <c r="B57" s="11"/>
      <c r="C57" s="12"/>
      <c r="D57" s="11"/>
      <c r="E57" s="13"/>
      <c r="F57" s="11"/>
      <c r="G57" s="13"/>
      <c r="H57" s="13"/>
      <c r="I57" s="15"/>
      <c r="J57" s="11"/>
      <c r="K57" s="6"/>
      <c r="L57" s="27" t="s">
        <v>40</v>
      </c>
      <c r="M57" s="28" t="str">
        <f>VLOOKUP(Tabel2[[#This Row],[Social Return uitgevoerd ("ja" of "nee")]],'Drop Down Menu'!$G$2:$H$4,2,0)</f>
        <v>ý</v>
      </c>
      <c r="N57" s="30"/>
    </row>
    <row r="58" spans="1:14" ht="30" x14ac:dyDescent="0.4">
      <c r="A58" s="5"/>
      <c r="B58" s="11"/>
      <c r="C58" s="12"/>
      <c r="D58" s="11"/>
      <c r="E58" s="13"/>
      <c r="F58" s="11"/>
      <c r="G58" s="13"/>
      <c r="H58" s="13"/>
      <c r="I58" s="15"/>
      <c r="J58" s="11"/>
      <c r="K58" s="6"/>
      <c r="L58" s="27" t="s">
        <v>40</v>
      </c>
      <c r="M58" s="28" t="str">
        <f>VLOOKUP(Tabel2[[#This Row],[Social Return uitgevoerd ("ja" of "nee")]],'Drop Down Menu'!$G$2:$H$4,2,0)</f>
        <v>ý</v>
      </c>
      <c r="N58" s="30"/>
    </row>
    <row r="59" spans="1:14" ht="30" x14ac:dyDescent="0.4">
      <c r="A59" s="5"/>
      <c r="B59" s="11"/>
      <c r="C59" s="12"/>
      <c r="D59" s="11"/>
      <c r="E59" s="13"/>
      <c r="F59" s="11"/>
      <c r="G59" s="13"/>
      <c r="H59" s="13"/>
      <c r="I59" s="15"/>
      <c r="J59" s="11"/>
      <c r="K59" s="6"/>
      <c r="L59" s="27" t="s">
        <v>40</v>
      </c>
      <c r="M59" s="28" t="str">
        <f>VLOOKUP(Tabel2[[#This Row],[Social Return uitgevoerd ("ja" of "nee")]],'Drop Down Menu'!$G$2:$H$4,2,0)</f>
        <v>ý</v>
      </c>
      <c r="N59" s="30"/>
    </row>
    <row r="60" spans="1:14" ht="30" x14ac:dyDescent="0.4">
      <c r="A60" s="5"/>
      <c r="B60" s="11"/>
      <c r="C60" s="12"/>
      <c r="D60" s="11"/>
      <c r="E60" s="13"/>
      <c r="F60" s="11"/>
      <c r="G60" s="13"/>
      <c r="H60" s="13"/>
      <c r="I60" s="15"/>
      <c r="J60" s="11"/>
      <c r="K60" s="6"/>
      <c r="L60" s="27" t="s">
        <v>40</v>
      </c>
      <c r="M60" s="28" t="str">
        <f>VLOOKUP(Tabel2[[#This Row],[Social Return uitgevoerd ("ja" of "nee")]],'Drop Down Menu'!$G$2:$H$4,2,0)</f>
        <v>ý</v>
      </c>
      <c r="N60" s="30"/>
    </row>
    <row r="61" spans="1:14" ht="30" x14ac:dyDescent="0.4">
      <c r="A61" s="5"/>
      <c r="B61" s="11"/>
      <c r="C61" s="12"/>
      <c r="D61" s="11"/>
      <c r="E61" s="13"/>
      <c r="F61" s="11"/>
      <c r="G61" s="13"/>
      <c r="H61" s="13"/>
      <c r="I61" s="15"/>
      <c r="J61" s="11"/>
      <c r="K61" s="6"/>
      <c r="L61" s="27" t="s">
        <v>40</v>
      </c>
      <c r="M61" s="28" t="str">
        <f>VLOOKUP(Tabel2[[#This Row],[Social Return uitgevoerd ("ja" of "nee")]],'Drop Down Menu'!$G$2:$H$4,2,0)</f>
        <v>ý</v>
      </c>
      <c r="N61" s="30"/>
    </row>
    <row r="62" spans="1:14" ht="30" x14ac:dyDescent="0.4">
      <c r="A62" s="5"/>
      <c r="B62" s="11"/>
      <c r="C62" s="12"/>
      <c r="D62" s="11"/>
      <c r="E62" s="13"/>
      <c r="F62" s="11"/>
      <c r="G62" s="13"/>
      <c r="H62" s="13"/>
      <c r="I62" s="15"/>
      <c r="J62" s="11"/>
      <c r="K62" s="6"/>
      <c r="L62" s="27" t="s">
        <v>40</v>
      </c>
      <c r="M62" s="28" t="str">
        <f>VLOOKUP(Tabel2[[#This Row],[Social Return uitgevoerd ("ja" of "nee")]],'Drop Down Menu'!$G$2:$H$4,2,0)</f>
        <v>ý</v>
      </c>
      <c r="N62" s="30"/>
    </row>
    <row r="63" spans="1:14" ht="30" x14ac:dyDescent="0.4">
      <c r="A63" s="5"/>
      <c r="B63" s="11"/>
      <c r="C63" s="12"/>
      <c r="D63" s="11"/>
      <c r="E63" s="13"/>
      <c r="F63" s="11"/>
      <c r="G63" s="13"/>
      <c r="H63" s="13"/>
      <c r="I63" s="15"/>
      <c r="J63" s="11"/>
      <c r="K63" s="6"/>
      <c r="L63" s="27" t="s">
        <v>40</v>
      </c>
      <c r="M63" s="28" t="str">
        <f>VLOOKUP(Tabel2[[#This Row],[Social Return uitgevoerd ("ja" of "nee")]],'Drop Down Menu'!$G$2:$H$4,2,0)</f>
        <v>ý</v>
      </c>
      <c r="N63" s="30"/>
    </row>
    <row r="64" spans="1:14" ht="30" x14ac:dyDescent="0.4">
      <c r="A64" s="5"/>
      <c r="B64" s="11"/>
      <c r="C64" s="12"/>
      <c r="D64" s="11"/>
      <c r="E64" s="13"/>
      <c r="F64" s="11"/>
      <c r="G64" s="13"/>
      <c r="H64" s="13"/>
      <c r="I64" s="15"/>
      <c r="J64" s="11"/>
      <c r="K64" s="6"/>
      <c r="L64" s="27" t="s">
        <v>40</v>
      </c>
      <c r="M64" s="28" t="str">
        <f>VLOOKUP(Tabel2[[#This Row],[Social Return uitgevoerd ("ja" of "nee")]],'Drop Down Menu'!$G$2:$H$4,2,0)</f>
        <v>ý</v>
      </c>
      <c r="N64" s="30"/>
    </row>
    <row r="65" spans="1:14" ht="30" x14ac:dyDescent="0.4">
      <c r="A65" s="5"/>
      <c r="B65" s="11"/>
      <c r="C65" s="12"/>
      <c r="D65" s="11"/>
      <c r="E65" s="13"/>
      <c r="F65" s="11"/>
      <c r="G65" s="13"/>
      <c r="H65" s="13"/>
      <c r="I65" s="15"/>
      <c r="J65" s="11"/>
      <c r="K65" s="6"/>
      <c r="L65" s="27" t="s">
        <v>40</v>
      </c>
      <c r="M65" s="28" t="str">
        <f>VLOOKUP(Tabel2[[#This Row],[Social Return uitgevoerd ("ja" of "nee")]],'Drop Down Menu'!$G$2:$H$4,2,0)</f>
        <v>ý</v>
      </c>
      <c r="N65" s="30"/>
    </row>
    <row r="66" spans="1:14" ht="30" x14ac:dyDescent="0.4">
      <c r="A66" s="5"/>
      <c r="B66" s="11"/>
      <c r="C66" s="12"/>
      <c r="D66" s="11"/>
      <c r="E66" s="13"/>
      <c r="F66" s="11"/>
      <c r="G66" s="13"/>
      <c r="H66" s="13"/>
      <c r="I66" s="15"/>
      <c r="J66" s="11"/>
      <c r="K66" s="6"/>
      <c r="L66" s="27" t="s">
        <v>40</v>
      </c>
      <c r="M66" s="28" t="str">
        <f>VLOOKUP(Tabel2[[#This Row],[Social Return uitgevoerd ("ja" of "nee")]],'Drop Down Menu'!$G$2:$H$4,2,0)</f>
        <v>ý</v>
      </c>
      <c r="N66" s="30"/>
    </row>
    <row r="67" spans="1:14" ht="30" x14ac:dyDescent="0.4">
      <c r="A67" s="5"/>
      <c r="B67" s="11"/>
      <c r="C67" s="12"/>
      <c r="D67" s="11"/>
      <c r="E67" s="13"/>
      <c r="F67" s="11"/>
      <c r="G67" s="13"/>
      <c r="H67" s="13"/>
      <c r="I67" s="15"/>
      <c r="J67" s="11"/>
      <c r="K67" s="6"/>
      <c r="L67" s="27" t="s">
        <v>40</v>
      </c>
      <c r="M67" s="28" t="str">
        <f>VLOOKUP(Tabel2[[#This Row],[Social Return uitgevoerd ("ja" of "nee")]],'Drop Down Menu'!$G$2:$H$4,2,0)</f>
        <v>ý</v>
      </c>
      <c r="N67" s="30"/>
    </row>
    <row r="68" spans="1:14" ht="30" x14ac:dyDescent="0.4">
      <c r="A68" s="5"/>
      <c r="B68" s="11"/>
      <c r="C68" s="12"/>
      <c r="D68" s="11"/>
      <c r="E68" s="13"/>
      <c r="F68" s="11"/>
      <c r="G68" s="13"/>
      <c r="H68" s="13"/>
      <c r="I68" s="15"/>
      <c r="J68" s="11"/>
      <c r="K68" s="6"/>
      <c r="L68" s="27" t="s">
        <v>40</v>
      </c>
      <c r="M68" s="28" t="str">
        <f>VLOOKUP(Tabel2[[#This Row],[Social Return uitgevoerd ("ja" of "nee")]],'Drop Down Menu'!$G$2:$H$4,2,0)</f>
        <v>ý</v>
      </c>
      <c r="N68" s="30"/>
    </row>
    <row r="69" spans="1:14" ht="30" x14ac:dyDescent="0.4">
      <c r="A69" s="5"/>
      <c r="B69" s="11"/>
      <c r="C69" s="12"/>
      <c r="D69" s="11"/>
      <c r="E69" s="13"/>
      <c r="F69" s="11"/>
      <c r="G69" s="13"/>
      <c r="H69" s="13"/>
      <c r="I69" s="15"/>
      <c r="J69" s="11"/>
      <c r="K69" s="6"/>
      <c r="L69" s="27" t="s">
        <v>40</v>
      </c>
      <c r="M69" s="28" t="str">
        <f>VLOOKUP(Tabel2[[#This Row],[Social Return uitgevoerd ("ja" of "nee")]],'Drop Down Menu'!$G$2:$H$4,2,0)</f>
        <v>ý</v>
      </c>
      <c r="N69" s="30"/>
    </row>
    <row r="70" spans="1:14" ht="30" x14ac:dyDescent="0.4">
      <c r="A70" s="5"/>
      <c r="B70" s="11"/>
      <c r="C70" s="12"/>
      <c r="D70" s="11"/>
      <c r="E70" s="13"/>
      <c r="F70" s="11"/>
      <c r="G70" s="13"/>
      <c r="H70" s="13"/>
      <c r="I70" s="15"/>
      <c r="J70" s="11"/>
      <c r="K70" s="6"/>
      <c r="L70" s="27" t="s">
        <v>40</v>
      </c>
      <c r="M70" s="28" t="str">
        <f>VLOOKUP(Tabel2[[#This Row],[Social Return uitgevoerd ("ja" of "nee")]],'Drop Down Menu'!$G$2:$H$4,2,0)</f>
        <v>ý</v>
      </c>
      <c r="N70" s="30"/>
    </row>
    <row r="71" spans="1:14" ht="30" x14ac:dyDescent="0.4">
      <c r="A71" s="5"/>
      <c r="B71" s="11"/>
      <c r="C71" s="12"/>
      <c r="D71" s="11"/>
      <c r="E71" s="13"/>
      <c r="F71" s="11"/>
      <c r="G71" s="13"/>
      <c r="H71" s="13"/>
      <c r="I71" s="15"/>
      <c r="J71" s="11"/>
      <c r="K71" s="6"/>
      <c r="L71" s="27" t="s">
        <v>40</v>
      </c>
      <c r="M71" s="28" t="str">
        <f>VLOOKUP(Tabel2[[#This Row],[Social Return uitgevoerd ("ja" of "nee")]],'Drop Down Menu'!$G$2:$H$4,2,0)</f>
        <v>ý</v>
      </c>
      <c r="N71" s="30"/>
    </row>
    <row r="72" spans="1:14" ht="30" x14ac:dyDescent="0.4">
      <c r="A72" s="5"/>
      <c r="B72" s="11"/>
      <c r="C72" s="12"/>
      <c r="D72" s="11"/>
      <c r="E72" s="13"/>
      <c r="F72" s="11"/>
      <c r="G72" s="13"/>
      <c r="H72" s="13"/>
      <c r="I72" s="15"/>
      <c r="J72" s="11"/>
      <c r="K72" s="6"/>
      <c r="L72" s="27" t="s">
        <v>40</v>
      </c>
      <c r="M72" s="28" t="str">
        <f>VLOOKUP(Tabel2[[#This Row],[Social Return uitgevoerd ("ja" of "nee")]],'Drop Down Menu'!$G$2:$H$4,2,0)</f>
        <v>ý</v>
      </c>
      <c r="N72" s="30"/>
    </row>
    <row r="73" spans="1:14" ht="30" x14ac:dyDescent="0.4">
      <c r="A73" s="5"/>
      <c r="B73" s="11"/>
      <c r="C73" s="12"/>
      <c r="D73" s="11"/>
      <c r="E73" s="13"/>
      <c r="F73" s="11"/>
      <c r="G73" s="13"/>
      <c r="H73" s="13"/>
      <c r="I73" s="15"/>
      <c r="J73" s="11"/>
      <c r="K73" s="6"/>
      <c r="L73" s="27" t="s">
        <v>40</v>
      </c>
      <c r="M73" s="28" t="str">
        <f>VLOOKUP(Tabel2[[#This Row],[Social Return uitgevoerd ("ja" of "nee")]],'Drop Down Menu'!$G$2:$H$4,2,0)</f>
        <v>ý</v>
      </c>
      <c r="N73" s="30"/>
    </row>
    <row r="74" spans="1:14" ht="30" x14ac:dyDescent="0.4">
      <c r="A74" s="5"/>
      <c r="B74" s="11"/>
      <c r="C74" s="12"/>
      <c r="D74" s="11"/>
      <c r="E74" s="13"/>
      <c r="F74" s="11"/>
      <c r="G74" s="13"/>
      <c r="H74" s="13"/>
      <c r="I74" s="15"/>
      <c r="J74" s="11"/>
      <c r="K74" s="6"/>
      <c r="L74" s="27" t="s">
        <v>40</v>
      </c>
      <c r="M74" s="28" t="str">
        <f>VLOOKUP(Tabel2[[#This Row],[Social Return uitgevoerd ("ja" of "nee")]],'Drop Down Menu'!$G$2:$H$4,2,0)</f>
        <v>ý</v>
      </c>
      <c r="N74" s="30"/>
    </row>
    <row r="75" spans="1:14" ht="30" x14ac:dyDescent="0.4">
      <c r="A75" s="5"/>
      <c r="B75" s="11"/>
      <c r="C75" s="12"/>
      <c r="D75" s="11"/>
      <c r="E75" s="13"/>
      <c r="F75" s="11"/>
      <c r="G75" s="13"/>
      <c r="H75" s="13"/>
      <c r="I75" s="15"/>
      <c r="J75" s="11"/>
      <c r="K75" s="6"/>
      <c r="L75" s="27" t="s">
        <v>40</v>
      </c>
      <c r="M75" s="28" t="str">
        <f>VLOOKUP(Tabel2[[#This Row],[Social Return uitgevoerd ("ja" of "nee")]],'Drop Down Menu'!$G$2:$H$4,2,0)</f>
        <v>ý</v>
      </c>
      <c r="N75" s="30"/>
    </row>
    <row r="76" spans="1:14" ht="30" x14ac:dyDescent="0.4">
      <c r="A76" s="5"/>
      <c r="B76" s="11"/>
      <c r="C76" s="12"/>
      <c r="D76" s="11"/>
      <c r="E76" s="13"/>
      <c r="F76" s="11"/>
      <c r="G76" s="13"/>
      <c r="H76" s="13"/>
      <c r="I76" s="15"/>
      <c r="J76" s="11"/>
      <c r="K76" s="6"/>
      <c r="L76" s="27" t="s">
        <v>40</v>
      </c>
      <c r="M76" s="28" t="str">
        <f>VLOOKUP(Tabel2[[#This Row],[Social Return uitgevoerd ("ja" of "nee")]],'Drop Down Menu'!$G$2:$H$4,2,0)</f>
        <v>ý</v>
      </c>
      <c r="N76" s="30"/>
    </row>
    <row r="77" spans="1:14" ht="30" x14ac:dyDescent="0.4">
      <c r="A77" s="5"/>
      <c r="B77" s="11"/>
      <c r="C77" s="12"/>
      <c r="D77" s="11"/>
      <c r="E77" s="13"/>
      <c r="F77" s="11"/>
      <c r="G77" s="13"/>
      <c r="H77" s="13"/>
      <c r="I77" s="15"/>
      <c r="J77" s="11"/>
      <c r="K77" s="6"/>
      <c r="L77" s="27" t="s">
        <v>40</v>
      </c>
      <c r="M77" s="28" t="str">
        <f>VLOOKUP(Tabel2[[#This Row],[Social Return uitgevoerd ("ja" of "nee")]],'Drop Down Menu'!$G$2:$H$4,2,0)</f>
        <v>ý</v>
      </c>
      <c r="N77" s="30"/>
    </row>
    <row r="78" spans="1:14" ht="30" x14ac:dyDescent="0.4">
      <c r="A78" s="5"/>
      <c r="B78" s="11"/>
      <c r="C78" s="12"/>
      <c r="D78" s="11"/>
      <c r="E78" s="13"/>
      <c r="F78" s="11"/>
      <c r="G78" s="13"/>
      <c r="H78" s="13"/>
      <c r="I78" s="15"/>
      <c r="J78" s="11"/>
      <c r="K78" s="6"/>
      <c r="L78" s="27" t="s">
        <v>40</v>
      </c>
      <c r="M78" s="28" t="str">
        <f>VLOOKUP(Tabel2[[#This Row],[Social Return uitgevoerd ("ja" of "nee")]],'Drop Down Menu'!$G$2:$H$4,2,0)</f>
        <v>ý</v>
      </c>
      <c r="N78" s="30"/>
    </row>
    <row r="79" spans="1:14" ht="30" x14ac:dyDescent="0.4">
      <c r="A79" s="5"/>
      <c r="B79" s="11"/>
      <c r="C79" s="12"/>
      <c r="D79" s="11"/>
      <c r="E79" s="13"/>
      <c r="F79" s="11"/>
      <c r="G79" s="13"/>
      <c r="H79" s="13"/>
      <c r="I79" s="15"/>
      <c r="J79" s="11"/>
      <c r="K79" s="6"/>
      <c r="L79" s="27" t="s">
        <v>40</v>
      </c>
      <c r="M79" s="28" t="str">
        <f>VLOOKUP(Tabel2[[#This Row],[Social Return uitgevoerd ("ja" of "nee")]],'Drop Down Menu'!$G$2:$H$4,2,0)</f>
        <v>ý</v>
      </c>
      <c r="N79" s="30"/>
    </row>
    <row r="80" spans="1:14" ht="30" x14ac:dyDescent="0.4">
      <c r="A80" s="5"/>
      <c r="B80" s="11"/>
      <c r="C80" s="12"/>
      <c r="D80" s="11"/>
      <c r="E80" s="13"/>
      <c r="F80" s="11"/>
      <c r="G80" s="13"/>
      <c r="H80" s="13"/>
      <c r="I80" s="15"/>
      <c r="J80" s="11"/>
      <c r="K80" s="6"/>
      <c r="L80" s="27" t="s">
        <v>40</v>
      </c>
      <c r="M80" s="28" t="str">
        <f>VLOOKUP(Tabel2[[#This Row],[Social Return uitgevoerd ("ja" of "nee")]],'Drop Down Menu'!$G$2:$H$4,2,0)</f>
        <v>ý</v>
      </c>
      <c r="N80" s="30"/>
    </row>
    <row r="81" spans="1:14" ht="30" x14ac:dyDescent="0.4">
      <c r="A81" s="5"/>
      <c r="B81" s="11"/>
      <c r="C81" s="12"/>
      <c r="D81" s="11"/>
      <c r="E81" s="13"/>
      <c r="F81" s="11"/>
      <c r="G81" s="13"/>
      <c r="H81" s="13"/>
      <c r="I81" s="15"/>
      <c r="J81" s="11"/>
      <c r="K81" s="6"/>
      <c r="L81" s="27" t="s">
        <v>40</v>
      </c>
      <c r="M81" s="28" t="str">
        <f>VLOOKUP(Tabel2[[#This Row],[Social Return uitgevoerd ("ja" of "nee")]],'Drop Down Menu'!$G$2:$H$4,2,0)</f>
        <v>ý</v>
      </c>
      <c r="N81" s="30"/>
    </row>
    <row r="82" spans="1:14" ht="30" x14ac:dyDescent="0.4">
      <c r="A82" s="5"/>
      <c r="B82" s="11"/>
      <c r="C82" s="12"/>
      <c r="D82" s="11"/>
      <c r="E82" s="13"/>
      <c r="F82" s="11"/>
      <c r="G82" s="13"/>
      <c r="H82" s="13"/>
      <c r="I82" s="15"/>
      <c r="J82" s="11"/>
      <c r="K82" s="6"/>
      <c r="L82" s="27" t="s">
        <v>40</v>
      </c>
      <c r="M82" s="28" t="str">
        <f>VLOOKUP(Tabel2[[#This Row],[Social Return uitgevoerd ("ja" of "nee")]],'Drop Down Menu'!$G$2:$H$4,2,0)</f>
        <v>ý</v>
      </c>
      <c r="N82" s="30"/>
    </row>
    <row r="83" spans="1:14" ht="30" x14ac:dyDescent="0.4">
      <c r="A83" s="5"/>
      <c r="B83" s="11"/>
      <c r="C83" s="12"/>
      <c r="D83" s="11"/>
      <c r="E83" s="13"/>
      <c r="F83" s="11"/>
      <c r="G83" s="13"/>
      <c r="H83" s="13"/>
      <c r="I83" s="15"/>
      <c r="J83" s="11"/>
      <c r="K83" s="6"/>
      <c r="L83" s="27" t="s">
        <v>40</v>
      </c>
      <c r="M83" s="28" t="str">
        <f>VLOOKUP(Tabel2[[#This Row],[Social Return uitgevoerd ("ja" of "nee")]],'Drop Down Menu'!$G$2:$H$4,2,0)</f>
        <v>ý</v>
      </c>
      <c r="N83" s="30"/>
    </row>
    <row r="84" spans="1:14" ht="30" x14ac:dyDescent="0.4">
      <c r="A84" s="5"/>
      <c r="B84" s="11"/>
      <c r="C84" s="12"/>
      <c r="D84" s="11"/>
      <c r="E84" s="13"/>
      <c r="F84" s="11"/>
      <c r="G84" s="13"/>
      <c r="H84" s="13"/>
      <c r="I84" s="15"/>
      <c r="J84" s="11"/>
      <c r="K84" s="6"/>
      <c r="L84" s="27" t="s">
        <v>40</v>
      </c>
      <c r="M84" s="28" t="str">
        <f>VLOOKUP(Tabel2[[#This Row],[Social Return uitgevoerd ("ja" of "nee")]],'Drop Down Menu'!$G$2:$H$4,2,0)</f>
        <v>ý</v>
      </c>
      <c r="N84" s="30"/>
    </row>
    <row r="85" spans="1:14" ht="30" x14ac:dyDescent="0.4">
      <c r="A85" s="5"/>
      <c r="B85" s="11"/>
      <c r="C85" s="12"/>
      <c r="D85" s="11"/>
      <c r="E85" s="13"/>
      <c r="F85" s="11"/>
      <c r="G85" s="13"/>
      <c r="H85" s="13"/>
      <c r="I85" s="15"/>
      <c r="J85" s="11"/>
      <c r="K85" s="6"/>
      <c r="L85" s="27" t="s">
        <v>40</v>
      </c>
      <c r="M85" s="28" t="str">
        <f>VLOOKUP(Tabel2[[#This Row],[Social Return uitgevoerd ("ja" of "nee")]],'Drop Down Menu'!$G$2:$H$4,2,0)</f>
        <v>ý</v>
      </c>
      <c r="N85" s="30"/>
    </row>
    <row r="86" spans="1:14" ht="30" x14ac:dyDescent="0.4">
      <c r="A86" s="5"/>
      <c r="B86" s="11"/>
      <c r="C86" s="12"/>
      <c r="D86" s="11"/>
      <c r="E86" s="13"/>
      <c r="F86" s="11"/>
      <c r="G86" s="13"/>
      <c r="H86" s="13"/>
      <c r="I86" s="15"/>
      <c r="J86" s="11"/>
      <c r="K86" s="6"/>
      <c r="L86" s="27" t="s">
        <v>40</v>
      </c>
      <c r="M86" s="28" t="str">
        <f>VLOOKUP(Tabel2[[#This Row],[Social Return uitgevoerd ("ja" of "nee")]],'Drop Down Menu'!$G$2:$H$4,2,0)</f>
        <v>ý</v>
      </c>
      <c r="N86" s="30"/>
    </row>
    <row r="87" spans="1:14" ht="30" x14ac:dyDescent="0.4">
      <c r="A87" s="5"/>
      <c r="B87" s="11"/>
      <c r="C87" s="12"/>
      <c r="D87" s="11"/>
      <c r="E87" s="13"/>
      <c r="F87" s="11"/>
      <c r="G87" s="13"/>
      <c r="H87" s="13"/>
      <c r="I87" s="15"/>
      <c r="J87" s="11"/>
      <c r="K87" s="6"/>
      <c r="L87" s="27" t="s">
        <v>40</v>
      </c>
      <c r="M87" s="28" t="str">
        <f>VLOOKUP(Tabel2[[#This Row],[Social Return uitgevoerd ("ja" of "nee")]],'Drop Down Menu'!$G$2:$H$4,2,0)</f>
        <v>ý</v>
      </c>
      <c r="N87" s="30"/>
    </row>
    <row r="88" spans="1:14" ht="30" x14ac:dyDescent="0.4">
      <c r="A88" s="5"/>
      <c r="B88" s="11"/>
      <c r="C88" s="12"/>
      <c r="D88" s="11"/>
      <c r="E88" s="13"/>
      <c r="F88" s="11"/>
      <c r="G88" s="13"/>
      <c r="H88" s="13"/>
      <c r="I88" s="15"/>
      <c r="J88" s="11"/>
      <c r="K88" s="6"/>
      <c r="L88" s="27" t="s">
        <v>40</v>
      </c>
      <c r="M88" s="28" t="str">
        <f>VLOOKUP(Tabel2[[#This Row],[Social Return uitgevoerd ("ja" of "nee")]],'Drop Down Menu'!$G$2:$H$4,2,0)</f>
        <v>ý</v>
      </c>
      <c r="N88" s="30"/>
    </row>
    <row r="89" spans="1:14" ht="30" x14ac:dyDescent="0.4">
      <c r="A89" s="5"/>
      <c r="B89" s="11"/>
      <c r="C89" s="12"/>
      <c r="D89" s="11"/>
      <c r="E89" s="13"/>
      <c r="F89" s="11"/>
      <c r="G89" s="13"/>
      <c r="H89" s="13"/>
      <c r="I89" s="15"/>
      <c r="J89" s="11"/>
      <c r="K89" s="6"/>
      <c r="L89" s="27" t="s">
        <v>40</v>
      </c>
      <c r="M89" s="28" t="str">
        <f>VLOOKUP(Tabel2[[#This Row],[Social Return uitgevoerd ("ja" of "nee")]],'Drop Down Menu'!$G$2:$H$4,2,0)</f>
        <v>ý</v>
      </c>
      <c r="N89" s="30"/>
    </row>
    <row r="90" spans="1:14" ht="30" x14ac:dyDescent="0.4">
      <c r="A90" s="5"/>
      <c r="B90" s="11"/>
      <c r="C90" s="12"/>
      <c r="D90" s="11"/>
      <c r="E90" s="13"/>
      <c r="F90" s="11"/>
      <c r="G90" s="13"/>
      <c r="H90" s="13"/>
      <c r="I90" s="15"/>
      <c r="J90" s="11"/>
      <c r="K90" s="6"/>
      <c r="L90" s="27" t="s">
        <v>40</v>
      </c>
      <c r="M90" s="28" t="str">
        <f>VLOOKUP(Tabel2[[#This Row],[Social Return uitgevoerd ("ja" of "nee")]],'Drop Down Menu'!$G$2:$H$4,2,0)</f>
        <v>ý</v>
      </c>
      <c r="N90" s="30"/>
    </row>
    <row r="91" spans="1:14" ht="30" x14ac:dyDescent="0.4">
      <c r="A91" s="5"/>
      <c r="B91" s="11"/>
      <c r="C91" s="12"/>
      <c r="D91" s="11"/>
      <c r="E91" s="13"/>
      <c r="F91" s="11"/>
      <c r="G91" s="13"/>
      <c r="H91" s="13"/>
      <c r="I91" s="15"/>
      <c r="J91" s="11"/>
      <c r="K91" s="6"/>
      <c r="L91" s="27" t="s">
        <v>40</v>
      </c>
      <c r="M91" s="28" t="str">
        <f>VLOOKUP(Tabel2[[#This Row],[Social Return uitgevoerd ("ja" of "nee")]],'Drop Down Menu'!$G$2:$H$4,2,0)</f>
        <v>ý</v>
      </c>
      <c r="N91" s="30"/>
    </row>
    <row r="92" spans="1:14" ht="30" x14ac:dyDescent="0.4">
      <c r="A92" s="5"/>
      <c r="B92" s="11"/>
      <c r="C92" s="12"/>
      <c r="D92" s="11"/>
      <c r="E92" s="13"/>
      <c r="F92" s="11"/>
      <c r="G92" s="13"/>
      <c r="H92" s="13"/>
      <c r="I92" s="15"/>
      <c r="J92" s="11"/>
      <c r="K92" s="6"/>
      <c r="L92" s="27" t="s">
        <v>40</v>
      </c>
      <c r="M92" s="28" t="str">
        <f>VLOOKUP(Tabel2[[#This Row],[Social Return uitgevoerd ("ja" of "nee")]],'Drop Down Menu'!$G$2:$H$4,2,0)</f>
        <v>ý</v>
      </c>
      <c r="N92" s="30"/>
    </row>
    <row r="93" spans="1:14" ht="30" x14ac:dyDescent="0.4">
      <c r="A93" s="5"/>
      <c r="B93" s="11"/>
      <c r="C93" s="12"/>
      <c r="D93" s="11"/>
      <c r="E93" s="13"/>
      <c r="F93" s="11"/>
      <c r="G93" s="13"/>
      <c r="H93" s="13"/>
      <c r="I93" s="15"/>
      <c r="J93" s="11"/>
      <c r="K93" s="6"/>
      <c r="L93" s="27" t="s">
        <v>40</v>
      </c>
      <c r="M93" s="28" t="str">
        <f>VLOOKUP(Tabel2[[#This Row],[Social Return uitgevoerd ("ja" of "nee")]],'Drop Down Menu'!$G$2:$H$4,2,0)</f>
        <v>ý</v>
      </c>
      <c r="N93" s="30"/>
    </row>
    <row r="94" spans="1:14" ht="30" x14ac:dyDescent="0.4">
      <c r="A94" s="5"/>
      <c r="B94" s="11"/>
      <c r="C94" s="12"/>
      <c r="D94" s="11"/>
      <c r="E94" s="13"/>
      <c r="F94" s="11"/>
      <c r="G94" s="13"/>
      <c r="H94" s="13"/>
      <c r="I94" s="15"/>
      <c r="J94" s="11"/>
      <c r="K94" s="6"/>
      <c r="L94" s="27" t="s">
        <v>40</v>
      </c>
      <c r="M94" s="28" t="str">
        <f>VLOOKUP(Tabel2[[#This Row],[Social Return uitgevoerd ("ja" of "nee")]],'Drop Down Menu'!$G$2:$H$4,2,0)</f>
        <v>ý</v>
      </c>
      <c r="N94" s="30"/>
    </row>
    <row r="95" spans="1:14" ht="30" x14ac:dyDescent="0.4">
      <c r="A95" s="5"/>
      <c r="B95" s="11"/>
      <c r="C95" s="12"/>
      <c r="D95" s="11"/>
      <c r="E95" s="13"/>
      <c r="F95" s="11"/>
      <c r="G95" s="13"/>
      <c r="H95" s="13"/>
      <c r="I95" s="15"/>
      <c r="J95" s="11"/>
      <c r="K95" s="6"/>
      <c r="L95" s="27" t="s">
        <v>40</v>
      </c>
      <c r="M95" s="28" t="str">
        <f>VLOOKUP(Tabel2[[#This Row],[Social Return uitgevoerd ("ja" of "nee")]],'Drop Down Menu'!$G$2:$H$4,2,0)</f>
        <v>ý</v>
      </c>
      <c r="N95" s="30"/>
    </row>
    <row r="96" spans="1:14" ht="30" x14ac:dyDescent="0.4">
      <c r="A96" s="5"/>
      <c r="B96" s="11"/>
      <c r="C96" s="12"/>
      <c r="D96" s="11"/>
      <c r="E96" s="13"/>
      <c r="F96" s="11"/>
      <c r="G96" s="13"/>
      <c r="H96" s="13"/>
      <c r="I96" s="15"/>
      <c r="J96" s="11"/>
      <c r="K96" s="6"/>
      <c r="L96" s="27" t="s">
        <v>40</v>
      </c>
      <c r="M96" s="28" t="str">
        <f>VLOOKUP(Tabel2[[#This Row],[Social Return uitgevoerd ("ja" of "nee")]],'Drop Down Menu'!$G$2:$H$4,2,0)</f>
        <v>ý</v>
      </c>
      <c r="N96" s="30"/>
    </row>
    <row r="97" spans="1:14" ht="30" x14ac:dyDescent="0.4">
      <c r="A97" s="5"/>
      <c r="B97" s="11"/>
      <c r="C97" s="12"/>
      <c r="D97" s="11"/>
      <c r="E97" s="13"/>
      <c r="F97" s="11"/>
      <c r="G97" s="13"/>
      <c r="H97" s="13"/>
      <c r="I97" s="15"/>
      <c r="J97" s="11"/>
      <c r="K97" s="6"/>
      <c r="L97" s="27" t="s">
        <v>40</v>
      </c>
      <c r="M97" s="28" t="str">
        <f>VLOOKUP(Tabel2[[#This Row],[Social Return uitgevoerd ("ja" of "nee")]],'Drop Down Menu'!$G$2:$H$4,2,0)</f>
        <v>ý</v>
      </c>
      <c r="N97" s="30"/>
    </row>
    <row r="98" spans="1:14" ht="30" x14ac:dyDescent="0.4">
      <c r="A98" s="5"/>
      <c r="B98" s="11"/>
      <c r="C98" s="12"/>
      <c r="D98" s="11"/>
      <c r="E98" s="13"/>
      <c r="F98" s="11"/>
      <c r="G98" s="13"/>
      <c r="H98" s="13"/>
      <c r="I98" s="15"/>
      <c r="J98" s="11"/>
      <c r="K98" s="6"/>
      <c r="L98" s="27" t="s">
        <v>40</v>
      </c>
      <c r="M98" s="28" t="str">
        <f>VLOOKUP(Tabel2[[#This Row],[Social Return uitgevoerd ("ja" of "nee")]],'Drop Down Menu'!$G$2:$H$4,2,0)</f>
        <v>ý</v>
      </c>
      <c r="N98" s="30"/>
    </row>
    <row r="99" spans="1:14" ht="30" x14ac:dyDescent="0.4">
      <c r="A99" s="5"/>
      <c r="B99" s="11"/>
      <c r="C99" s="12"/>
      <c r="D99" s="11"/>
      <c r="E99" s="13"/>
      <c r="F99" s="11"/>
      <c r="G99" s="13"/>
      <c r="H99" s="13"/>
      <c r="I99" s="15"/>
      <c r="J99" s="11"/>
      <c r="K99" s="6"/>
      <c r="L99" s="27" t="s">
        <v>40</v>
      </c>
      <c r="M99" s="28" t="str">
        <f>VLOOKUP(Tabel2[[#This Row],[Social Return uitgevoerd ("ja" of "nee")]],'Drop Down Menu'!$G$2:$H$4,2,0)</f>
        <v>ý</v>
      </c>
      <c r="N99" s="30"/>
    </row>
    <row r="100" spans="1:14" ht="30" x14ac:dyDescent="0.4">
      <c r="A100" s="5"/>
      <c r="B100" s="11"/>
      <c r="C100" s="12"/>
      <c r="D100" s="11"/>
      <c r="E100" s="13"/>
      <c r="F100" s="11"/>
      <c r="G100" s="13"/>
      <c r="H100" s="13"/>
      <c r="I100" s="15"/>
      <c r="J100" s="11"/>
      <c r="K100" s="6"/>
      <c r="L100" s="27" t="s">
        <v>40</v>
      </c>
      <c r="M100" s="28" t="str">
        <f>VLOOKUP(Tabel2[[#This Row],[Social Return uitgevoerd ("ja" of "nee")]],'Drop Down Menu'!$G$2:$H$4,2,0)</f>
        <v>ý</v>
      </c>
      <c r="N100" s="30"/>
    </row>
    <row r="101" spans="1:14" ht="30" x14ac:dyDescent="0.4">
      <c r="A101" s="7"/>
      <c r="B101" s="8"/>
      <c r="C101" s="8"/>
      <c r="D101" s="8"/>
      <c r="E101" s="13"/>
      <c r="F101" s="16"/>
      <c r="G101" s="17"/>
      <c r="H101" s="17"/>
      <c r="I101" s="18"/>
      <c r="J101" s="16"/>
      <c r="K101" s="6"/>
      <c r="L101" s="27" t="s">
        <v>40</v>
      </c>
      <c r="M101" s="28" t="str">
        <f>VLOOKUP(Tabel2[[#This Row],[Social Return uitgevoerd ("ja" of "nee")]],'Drop Down Menu'!$G$2:$H$4,2,0)</f>
        <v>ý</v>
      </c>
      <c r="N101" s="30"/>
    </row>
    <row r="102" spans="1:14" ht="30" x14ac:dyDescent="0.4">
      <c r="A102" s="7"/>
      <c r="B102" s="8"/>
      <c r="C102" s="8"/>
      <c r="D102" s="8"/>
      <c r="E102" s="13"/>
      <c r="F102" s="16"/>
      <c r="G102" s="17"/>
      <c r="H102" s="17"/>
      <c r="I102" s="18"/>
      <c r="J102" s="16"/>
      <c r="K102" s="6"/>
      <c r="L102" s="27" t="s">
        <v>40</v>
      </c>
      <c r="M102" s="28" t="str">
        <f>VLOOKUP(Tabel2[[#This Row],[Social Return uitgevoerd ("ja" of "nee")]],'Drop Down Menu'!$G$2:$H$4,2,0)</f>
        <v>ý</v>
      </c>
      <c r="N102" s="30"/>
    </row>
    <row r="103" spans="1:14" ht="30" x14ac:dyDescent="0.4">
      <c r="A103" s="7"/>
      <c r="B103" s="8"/>
      <c r="C103" s="8"/>
      <c r="D103" s="8"/>
      <c r="E103" s="13"/>
      <c r="F103" s="16"/>
      <c r="G103" s="17"/>
      <c r="H103" s="17"/>
      <c r="I103" s="18"/>
      <c r="J103" s="16"/>
      <c r="K103" s="6"/>
      <c r="L103" s="27" t="s">
        <v>40</v>
      </c>
      <c r="M103" s="28" t="str">
        <f>VLOOKUP(Tabel2[[#This Row],[Social Return uitgevoerd ("ja" of "nee")]],'Drop Down Menu'!$G$2:$H$4,2,0)</f>
        <v>ý</v>
      </c>
      <c r="N103" s="30"/>
    </row>
    <row r="104" spans="1:14" ht="30" x14ac:dyDescent="0.4">
      <c r="A104" s="7"/>
      <c r="B104" s="8"/>
      <c r="C104" s="8"/>
      <c r="D104" s="8"/>
      <c r="E104" s="13"/>
      <c r="F104" s="16"/>
      <c r="G104" s="17"/>
      <c r="H104" s="17"/>
      <c r="I104" s="18"/>
      <c r="J104" s="16"/>
      <c r="K104" s="6"/>
      <c r="L104" s="27" t="s">
        <v>40</v>
      </c>
      <c r="M104" s="28" t="str">
        <f>VLOOKUP(Tabel2[[#This Row],[Social Return uitgevoerd ("ja" of "nee")]],'Drop Down Menu'!$G$2:$H$4,2,0)</f>
        <v>ý</v>
      </c>
      <c r="N104" s="30"/>
    </row>
    <row r="105" spans="1:14" ht="30" x14ac:dyDescent="0.4">
      <c r="A105" s="7"/>
      <c r="B105" s="8"/>
      <c r="C105" s="8"/>
      <c r="D105" s="8"/>
      <c r="E105" s="13"/>
      <c r="F105" s="16"/>
      <c r="G105" s="17"/>
      <c r="H105" s="17"/>
      <c r="I105" s="18"/>
      <c r="J105" s="16"/>
      <c r="K105" s="6"/>
      <c r="L105" s="27" t="s">
        <v>40</v>
      </c>
      <c r="M105" s="28" t="str">
        <f>VLOOKUP(Tabel2[[#This Row],[Social Return uitgevoerd ("ja" of "nee")]],'Drop Down Menu'!$G$2:$H$4,2,0)</f>
        <v>ý</v>
      </c>
      <c r="N105" s="30"/>
    </row>
    <row r="106" spans="1:14" ht="30" x14ac:dyDescent="0.4">
      <c r="A106" s="7"/>
      <c r="B106" s="8"/>
      <c r="C106" s="8"/>
      <c r="D106" s="8"/>
      <c r="E106" s="13"/>
      <c r="F106" s="16"/>
      <c r="G106" s="17"/>
      <c r="H106" s="17"/>
      <c r="I106" s="18"/>
      <c r="J106" s="16"/>
      <c r="K106" s="6"/>
      <c r="L106" s="27" t="s">
        <v>40</v>
      </c>
      <c r="M106" s="28" t="str">
        <f>VLOOKUP(Tabel2[[#This Row],[Social Return uitgevoerd ("ja" of "nee")]],'Drop Down Menu'!$G$2:$H$4,2,0)</f>
        <v>ý</v>
      </c>
      <c r="N106" s="30"/>
    </row>
    <row r="107" spans="1:14" ht="30" x14ac:dyDescent="0.4">
      <c r="A107" s="7"/>
      <c r="B107" s="8"/>
      <c r="C107" s="8"/>
      <c r="D107" s="8"/>
      <c r="E107" s="13"/>
      <c r="F107" s="16"/>
      <c r="G107" s="17"/>
      <c r="H107" s="17"/>
      <c r="I107" s="18"/>
      <c r="J107" s="16"/>
      <c r="K107" s="6"/>
      <c r="L107" s="27" t="s">
        <v>40</v>
      </c>
      <c r="M107" s="28" t="str">
        <f>VLOOKUP(Tabel2[[#This Row],[Social Return uitgevoerd ("ja" of "nee")]],'Drop Down Menu'!$G$2:$H$4,2,0)</f>
        <v>ý</v>
      </c>
      <c r="N107" s="30"/>
    </row>
    <row r="108" spans="1:14" ht="30" x14ac:dyDescent="0.4">
      <c r="A108" s="7"/>
      <c r="B108" s="8"/>
      <c r="C108" s="8"/>
      <c r="D108" s="8"/>
      <c r="E108" s="13"/>
      <c r="F108" s="16"/>
      <c r="G108" s="17"/>
      <c r="H108" s="17"/>
      <c r="I108" s="18"/>
      <c r="J108" s="16"/>
      <c r="K108" s="6"/>
      <c r="L108" s="27" t="s">
        <v>40</v>
      </c>
      <c r="M108" s="28" t="str">
        <f>VLOOKUP(Tabel2[[#This Row],[Social Return uitgevoerd ("ja" of "nee")]],'Drop Down Menu'!$G$2:$H$4,2,0)</f>
        <v>ý</v>
      </c>
      <c r="N108" s="30"/>
    </row>
    <row r="109" spans="1:14" ht="30" x14ac:dyDescent="0.4">
      <c r="A109" s="7"/>
      <c r="B109" s="8"/>
      <c r="C109" s="8"/>
      <c r="D109" s="8"/>
      <c r="E109" s="13"/>
      <c r="F109" s="16"/>
      <c r="G109" s="17"/>
      <c r="H109" s="17"/>
      <c r="I109" s="18"/>
      <c r="J109" s="16"/>
      <c r="K109" s="6"/>
      <c r="L109" s="27" t="s">
        <v>40</v>
      </c>
      <c r="M109" s="28" t="str">
        <f>VLOOKUP(Tabel2[[#This Row],[Social Return uitgevoerd ("ja" of "nee")]],'Drop Down Menu'!$G$2:$H$4,2,0)</f>
        <v>ý</v>
      </c>
      <c r="N109" s="30"/>
    </row>
    <row r="110" spans="1:14" ht="30" x14ac:dyDescent="0.4">
      <c r="A110" s="7"/>
      <c r="B110" s="8"/>
      <c r="C110" s="8"/>
      <c r="D110" s="8"/>
      <c r="E110" s="13"/>
      <c r="F110" s="16"/>
      <c r="G110" s="17"/>
      <c r="H110" s="17"/>
      <c r="I110" s="18"/>
      <c r="J110" s="16"/>
      <c r="K110" s="6"/>
      <c r="L110" s="27" t="s">
        <v>40</v>
      </c>
      <c r="M110" s="28" t="str">
        <f>VLOOKUP(Tabel2[[#This Row],[Social Return uitgevoerd ("ja" of "nee")]],'Drop Down Menu'!$G$2:$H$4,2,0)</f>
        <v>ý</v>
      </c>
      <c r="N110" s="30"/>
    </row>
    <row r="111" spans="1:14" ht="30" x14ac:dyDescent="0.4">
      <c r="A111" s="7"/>
      <c r="B111" s="8"/>
      <c r="C111" s="8"/>
      <c r="D111" s="8"/>
      <c r="E111" s="13"/>
      <c r="F111" s="16"/>
      <c r="G111" s="17"/>
      <c r="H111" s="17"/>
      <c r="I111" s="18"/>
      <c r="J111" s="16"/>
      <c r="K111" s="6"/>
      <c r="L111" s="27" t="s">
        <v>40</v>
      </c>
      <c r="M111" s="28" t="str">
        <f>VLOOKUP(Tabel2[[#This Row],[Social Return uitgevoerd ("ja" of "nee")]],'Drop Down Menu'!$G$2:$H$4,2,0)</f>
        <v>ý</v>
      </c>
      <c r="N111" s="30"/>
    </row>
    <row r="112" spans="1:14" ht="30" x14ac:dyDescent="0.4">
      <c r="A112" s="7"/>
      <c r="B112" s="8"/>
      <c r="C112" s="8"/>
      <c r="D112" s="8"/>
      <c r="E112" s="13"/>
      <c r="F112" s="16"/>
      <c r="G112" s="17"/>
      <c r="H112" s="17"/>
      <c r="I112" s="18"/>
      <c r="J112" s="16"/>
      <c r="K112" s="6"/>
      <c r="L112" s="27" t="s">
        <v>40</v>
      </c>
      <c r="M112" s="28" t="str">
        <f>VLOOKUP(Tabel2[[#This Row],[Social Return uitgevoerd ("ja" of "nee")]],'Drop Down Menu'!$G$2:$H$4,2,0)</f>
        <v>ý</v>
      </c>
      <c r="N112" s="30"/>
    </row>
    <row r="113" spans="1:14" ht="30" x14ac:dyDescent="0.4">
      <c r="A113" s="7"/>
      <c r="B113" s="8"/>
      <c r="C113" s="8"/>
      <c r="D113" s="8"/>
      <c r="E113" s="13"/>
      <c r="F113" s="16"/>
      <c r="G113" s="17"/>
      <c r="H113" s="17"/>
      <c r="I113" s="18"/>
      <c r="J113" s="16"/>
      <c r="K113" s="6"/>
      <c r="L113" s="27" t="s">
        <v>40</v>
      </c>
      <c r="M113" s="28" t="str">
        <f>VLOOKUP(Tabel2[[#This Row],[Social Return uitgevoerd ("ja" of "nee")]],'Drop Down Menu'!$G$2:$H$4,2,0)</f>
        <v>ý</v>
      </c>
      <c r="N113" s="30"/>
    </row>
    <row r="114" spans="1:14" ht="30" x14ac:dyDescent="0.4">
      <c r="A114" s="7"/>
      <c r="B114" s="8"/>
      <c r="C114" s="8"/>
      <c r="D114" s="8"/>
      <c r="E114" s="13"/>
      <c r="F114" s="16"/>
      <c r="G114" s="17"/>
      <c r="H114" s="17"/>
      <c r="I114" s="18"/>
      <c r="J114" s="16"/>
      <c r="K114" s="6"/>
      <c r="L114" s="27" t="s">
        <v>40</v>
      </c>
      <c r="M114" s="28" t="str">
        <f>VLOOKUP(Tabel2[[#This Row],[Social Return uitgevoerd ("ja" of "nee")]],'Drop Down Menu'!$G$2:$H$4,2,0)</f>
        <v>ý</v>
      </c>
      <c r="N114" s="30"/>
    </row>
    <row r="115" spans="1:14" ht="30" x14ac:dyDescent="0.4">
      <c r="A115" s="7"/>
      <c r="B115" s="8"/>
      <c r="C115" s="8"/>
      <c r="D115" s="8"/>
      <c r="E115" s="13"/>
      <c r="F115" s="16"/>
      <c r="G115" s="17"/>
      <c r="H115" s="17"/>
      <c r="I115" s="18"/>
      <c r="J115" s="16"/>
      <c r="K115" s="6"/>
      <c r="L115" s="27" t="s">
        <v>40</v>
      </c>
      <c r="M115" s="28" t="str">
        <f>VLOOKUP(Tabel2[[#This Row],[Social Return uitgevoerd ("ja" of "nee")]],'Drop Down Menu'!$G$2:$H$4,2,0)</f>
        <v>ý</v>
      </c>
      <c r="N115" s="30"/>
    </row>
    <row r="116" spans="1:14" ht="30" x14ac:dyDescent="0.4">
      <c r="A116" s="7"/>
      <c r="B116" s="8"/>
      <c r="C116" s="8"/>
      <c r="D116" s="8"/>
      <c r="E116" s="13"/>
      <c r="F116" s="16"/>
      <c r="G116" s="17"/>
      <c r="H116" s="17"/>
      <c r="I116" s="18"/>
      <c r="J116" s="16"/>
      <c r="K116" s="6"/>
      <c r="L116" s="27" t="s">
        <v>40</v>
      </c>
      <c r="M116" s="28" t="str">
        <f>VLOOKUP(Tabel2[[#This Row],[Social Return uitgevoerd ("ja" of "nee")]],'Drop Down Menu'!$G$2:$H$4,2,0)</f>
        <v>ý</v>
      </c>
      <c r="N116" s="30"/>
    </row>
    <row r="117" spans="1:14" ht="30" x14ac:dyDescent="0.4">
      <c r="A117" s="7"/>
      <c r="B117" s="8"/>
      <c r="C117" s="8"/>
      <c r="D117" s="8"/>
      <c r="E117" s="13"/>
      <c r="F117" s="16"/>
      <c r="G117" s="17"/>
      <c r="H117" s="17"/>
      <c r="I117" s="18"/>
      <c r="J117" s="16"/>
      <c r="K117" s="6"/>
      <c r="L117" s="27" t="s">
        <v>40</v>
      </c>
      <c r="M117" s="28" t="str">
        <f>VLOOKUP(Tabel2[[#This Row],[Social Return uitgevoerd ("ja" of "nee")]],'Drop Down Menu'!$G$2:$H$4,2,0)</f>
        <v>ý</v>
      </c>
      <c r="N117" s="30"/>
    </row>
    <row r="118" spans="1:14" ht="30" x14ac:dyDescent="0.4">
      <c r="A118" s="7"/>
      <c r="B118" s="8"/>
      <c r="C118" s="8"/>
      <c r="D118" s="8"/>
      <c r="E118" s="13"/>
      <c r="F118" s="16"/>
      <c r="G118" s="17"/>
      <c r="H118" s="17"/>
      <c r="I118" s="18"/>
      <c r="J118" s="16"/>
      <c r="K118" s="6"/>
      <c r="L118" s="27" t="s">
        <v>40</v>
      </c>
      <c r="M118" s="28" t="str">
        <f>VLOOKUP(Tabel2[[#This Row],[Social Return uitgevoerd ("ja" of "nee")]],'Drop Down Menu'!$G$2:$H$4,2,0)</f>
        <v>ý</v>
      </c>
      <c r="N118" s="30"/>
    </row>
    <row r="119" spans="1:14" ht="30" x14ac:dyDescent="0.4">
      <c r="A119" s="7"/>
      <c r="B119" s="8"/>
      <c r="C119" s="8"/>
      <c r="D119" s="8"/>
      <c r="E119" s="13"/>
      <c r="F119" s="16"/>
      <c r="G119" s="17"/>
      <c r="H119" s="17"/>
      <c r="I119" s="18"/>
      <c r="J119" s="16"/>
      <c r="K119" s="6"/>
      <c r="L119" s="27" t="s">
        <v>40</v>
      </c>
      <c r="M119" s="28" t="str">
        <f>VLOOKUP(Tabel2[[#This Row],[Social Return uitgevoerd ("ja" of "nee")]],'Drop Down Menu'!$G$2:$H$4,2,0)</f>
        <v>ý</v>
      </c>
      <c r="N119" s="30"/>
    </row>
    <row r="120" spans="1:14" ht="30" x14ac:dyDescent="0.4">
      <c r="A120" s="7"/>
      <c r="B120" s="8"/>
      <c r="C120" s="8"/>
      <c r="D120" s="8"/>
      <c r="E120" s="13"/>
      <c r="F120" s="16"/>
      <c r="G120" s="17"/>
      <c r="H120" s="17"/>
      <c r="I120" s="18"/>
      <c r="J120" s="16"/>
      <c r="K120" s="6"/>
      <c r="L120" s="27" t="s">
        <v>40</v>
      </c>
      <c r="M120" s="28" t="str">
        <f>VLOOKUP(Tabel2[[#This Row],[Social Return uitgevoerd ("ja" of "nee")]],'Drop Down Menu'!$G$2:$H$4,2,0)</f>
        <v>ý</v>
      </c>
      <c r="N120" s="30"/>
    </row>
    <row r="121" spans="1:14" ht="30" x14ac:dyDescent="0.4">
      <c r="A121" s="7"/>
      <c r="B121" s="8"/>
      <c r="C121" s="8"/>
      <c r="D121" s="8"/>
      <c r="E121" s="13"/>
      <c r="F121" s="16"/>
      <c r="G121" s="17"/>
      <c r="H121" s="17"/>
      <c r="I121" s="18"/>
      <c r="J121" s="16"/>
      <c r="K121" s="6"/>
      <c r="L121" s="27" t="s">
        <v>40</v>
      </c>
      <c r="M121" s="28" t="str">
        <f>VLOOKUP(Tabel2[[#This Row],[Social Return uitgevoerd ("ja" of "nee")]],'Drop Down Menu'!$G$2:$H$4,2,0)</f>
        <v>ý</v>
      </c>
      <c r="N121" s="30"/>
    </row>
    <row r="122" spans="1:14" ht="30" x14ac:dyDescent="0.4">
      <c r="A122" s="7"/>
      <c r="B122" s="8"/>
      <c r="C122" s="8"/>
      <c r="D122" s="8"/>
      <c r="E122" s="13"/>
      <c r="F122" s="16"/>
      <c r="G122" s="17"/>
      <c r="H122" s="17"/>
      <c r="I122" s="18"/>
      <c r="J122" s="16"/>
      <c r="K122" s="6"/>
      <c r="L122" s="27" t="s">
        <v>40</v>
      </c>
      <c r="M122" s="28" t="str">
        <f>VLOOKUP(Tabel2[[#This Row],[Social Return uitgevoerd ("ja" of "nee")]],'Drop Down Menu'!$G$2:$H$4,2,0)</f>
        <v>ý</v>
      </c>
      <c r="N122" s="30"/>
    </row>
    <row r="123" spans="1:14" ht="30" x14ac:dyDescent="0.4">
      <c r="A123" s="7"/>
      <c r="B123" s="8"/>
      <c r="C123" s="8"/>
      <c r="D123" s="8"/>
      <c r="E123" s="13"/>
      <c r="F123" s="16"/>
      <c r="G123" s="17"/>
      <c r="H123" s="17"/>
      <c r="I123" s="18"/>
      <c r="J123" s="16"/>
      <c r="K123" s="6"/>
      <c r="L123" s="27" t="s">
        <v>40</v>
      </c>
      <c r="M123" s="28" t="str">
        <f>VLOOKUP(Tabel2[[#This Row],[Social Return uitgevoerd ("ja" of "nee")]],'Drop Down Menu'!$G$2:$H$4,2,0)</f>
        <v>ý</v>
      </c>
      <c r="N123" s="30"/>
    </row>
    <row r="124" spans="1:14" ht="30" x14ac:dyDescent="0.4">
      <c r="A124" s="7"/>
      <c r="B124" s="8"/>
      <c r="C124" s="8"/>
      <c r="D124" s="8"/>
      <c r="E124" s="13"/>
      <c r="F124" s="16"/>
      <c r="G124" s="17"/>
      <c r="H124" s="17"/>
      <c r="I124" s="18"/>
      <c r="J124" s="16"/>
      <c r="K124" s="6"/>
      <c r="L124" s="27" t="s">
        <v>40</v>
      </c>
      <c r="M124" s="28" t="str">
        <f>VLOOKUP(Tabel2[[#This Row],[Social Return uitgevoerd ("ja" of "nee")]],'Drop Down Menu'!$G$2:$H$4,2,0)</f>
        <v>ý</v>
      </c>
      <c r="N124" s="30"/>
    </row>
    <row r="125" spans="1:14" ht="30" x14ac:dyDescent="0.4">
      <c r="A125" s="7"/>
      <c r="B125" s="8"/>
      <c r="C125" s="8"/>
      <c r="D125" s="8"/>
      <c r="E125" s="13"/>
      <c r="F125" s="16"/>
      <c r="G125" s="17"/>
      <c r="H125" s="17"/>
      <c r="I125" s="18"/>
      <c r="J125" s="16"/>
      <c r="K125" s="6"/>
      <c r="L125" s="27" t="s">
        <v>40</v>
      </c>
      <c r="M125" s="28" t="str">
        <f>VLOOKUP(Tabel2[[#This Row],[Social Return uitgevoerd ("ja" of "nee")]],'Drop Down Menu'!$G$2:$H$4,2,0)</f>
        <v>ý</v>
      </c>
      <c r="N125" s="30"/>
    </row>
    <row r="126" spans="1:14" ht="30" x14ac:dyDescent="0.4">
      <c r="A126" s="7"/>
      <c r="B126" s="8"/>
      <c r="C126" s="8"/>
      <c r="D126" s="8"/>
      <c r="E126" s="13"/>
      <c r="F126" s="16"/>
      <c r="G126" s="17"/>
      <c r="H126" s="17"/>
      <c r="I126" s="18"/>
      <c r="J126" s="16"/>
      <c r="K126" s="6"/>
      <c r="L126" s="27" t="s">
        <v>40</v>
      </c>
      <c r="M126" s="28" t="str">
        <f>VLOOKUP(Tabel2[[#This Row],[Social Return uitgevoerd ("ja" of "nee")]],'Drop Down Menu'!$G$2:$H$4,2,0)</f>
        <v>ý</v>
      </c>
      <c r="N126" s="30"/>
    </row>
    <row r="127" spans="1:14" ht="30" x14ac:dyDescent="0.4">
      <c r="A127" s="7"/>
      <c r="B127" s="8"/>
      <c r="C127" s="8"/>
      <c r="D127" s="8"/>
      <c r="E127" s="13"/>
      <c r="F127" s="16"/>
      <c r="G127" s="17"/>
      <c r="H127" s="17"/>
      <c r="I127" s="18"/>
      <c r="J127" s="16"/>
      <c r="K127" s="6"/>
      <c r="L127" s="27" t="s">
        <v>40</v>
      </c>
      <c r="M127" s="28" t="str">
        <f>VLOOKUP(Tabel2[[#This Row],[Social Return uitgevoerd ("ja" of "nee")]],'Drop Down Menu'!$G$2:$H$4,2,0)</f>
        <v>ý</v>
      </c>
      <c r="N127" s="30"/>
    </row>
    <row r="128" spans="1:14" ht="30" x14ac:dyDescent="0.4">
      <c r="A128" s="7"/>
      <c r="B128" s="8"/>
      <c r="C128" s="8"/>
      <c r="D128" s="8"/>
      <c r="E128" s="13"/>
      <c r="F128" s="16"/>
      <c r="G128" s="17"/>
      <c r="H128" s="17"/>
      <c r="I128" s="18"/>
      <c r="J128" s="16"/>
      <c r="K128" s="6"/>
      <c r="L128" s="27" t="s">
        <v>40</v>
      </c>
      <c r="M128" s="28" t="str">
        <f>VLOOKUP(Tabel2[[#This Row],[Social Return uitgevoerd ("ja" of "nee")]],'Drop Down Menu'!$G$2:$H$4,2,0)</f>
        <v>ý</v>
      </c>
      <c r="N128" s="30"/>
    </row>
    <row r="129" spans="1:14" ht="30" x14ac:dyDescent="0.4">
      <c r="A129" s="7"/>
      <c r="B129" s="8"/>
      <c r="C129" s="8"/>
      <c r="D129" s="8"/>
      <c r="E129" s="13"/>
      <c r="F129" s="16"/>
      <c r="G129" s="17"/>
      <c r="H129" s="17"/>
      <c r="I129" s="18"/>
      <c r="J129" s="16"/>
      <c r="K129" s="6"/>
      <c r="L129" s="27" t="s">
        <v>40</v>
      </c>
      <c r="M129" s="28" t="str">
        <f>VLOOKUP(Tabel2[[#This Row],[Social Return uitgevoerd ("ja" of "nee")]],'Drop Down Menu'!$G$2:$H$4,2,0)</f>
        <v>ý</v>
      </c>
      <c r="N129" s="30"/>
    </row>
    <row r="130" spans="1:14" ht="30" x14ac:dyDescent="0.4">
      <c r="A130" s="7"/>
      <c r="B130" s="8"/>
      <c r="C130" s="8"/>
      <c r="D130" s="8"/>
      <c r="E130" s="13"/>
      <c r="F130" s="16"/>
      <c r="G130" s="17"/>
      <c r="H130" s="17"/>
      <c r="I130" s="18"/>
      <c r="J130" s="16"/>
      <c r="K130" s="6"/>
      <c r="L130" s="27" t="s">
        <v>40</v>
      </c>
      <c r="M130" s="28" t="str">
        <f>VLOOKUP(Tabel2[[#This Row],[Social Return uitgevoerd ("ja" of "nee")]],'Drop Down Menu'!$G$2:$H$4,2,0)</f>
        <v>ý</v>
      </c>
      <c r="N130" s="30"/>
    </row>
    <row r="131" spans="1:14" ht="30" x14ac:dyDescent="0.4">
      <c r="A131" s="7"/>
      <c r="B131" s="8"/>
      <c r="C131" s="8"/>
      <c r="D131" s="8"/>
      <c r="E131" s="13"/>
      <c r="F131" s="16"/>
      <c r="G131" s="17"/>
      <c r="H131" s="17"/>
      <c r="I131" s="18"/>
      <c r="J131" s="16"/>
      <c r="K131" s="6"/>
      <c r="L131" s="27" t="s">
        <v>40</v>
      </c>
      <c r="M131" s="28" t="str">
        <f>VLOOKUP(Tabel2[[#This Row],[Social Return uitgevoerd ("ja" of "nee")]],'Drop Down Menu'!$G$2:$H$4,2,0)</f>
        <v>ý</v>
      </c>
      <c r="N131" s="30"/>
    </row>
    <row r="132" spans="1:14" ht="30" x14ac:dyDescent="0.4">
      <c r="A132" s="7"/>
      <c r="B132" s="8"/>
      <c r="C132" s="8"/>
      <c r="D132" s="8"/>
      <c r="E132" s="13"/>
      <c r="F132" s="16"/>
      <c r="G132" s="17"/>
      <c r="H132" s="17"/>
      <c r="I132" s="18"/>
      <c r="J132" s="16"/>
      <c r="K132" s="6"/>
      <c r="L132" s="27" t="s">
        <v>40</v>
      </c>
      <c r="M132" s="28" t="str">
        <f>VLOOKUP(Tabel2[[#This Row],[Social Return uitgevoerd ("ja" of "nee")]],'Drop Down Menu'!$G$2:$H$4,2,0)</f>
        <v>ý</v>
      </c>
      <c r="N132" s="30"/>
    </row>
    <row r="133" spans="1:14" ht="30" x14ac:dyDescent="0.4">
      <c r="A133" s="7"/>
      <c r="B133" s="8"/>
      <c r="C133" s="8"/>
      <c r="D133" s="8"/>
      <c r="E133" s="13"/>
      <c r="F133" s="16"/>
      <c r="G133" s="17"/>
      <c r="H133" s="17"/>
      <c r="I133" s="18"/>
      <c r="J133" s="16"/>
      <c r="K133" s="6"/>
      <c r="L133" s="27" t="s">
        <v>40</v>
      </c>
      <c r="M133" s="28" t="str">
        <f>VLOOKUP(Tabel2[[#This Row],[Social Return uitgevoerd ("ja" of "nee")]],'Drop Down Menu'!$G$2:$H$4,2,0)</f>
        <v>ý</v>
      </c>
      <c r="N133" s="30"/>
    </row>
    <row r="134" spans="1:14" ht="30" x14ac:dyDescent="0.4">
      <c r="A134" s="7"/>
      <c r="B134" s="8"/>
      <c r="C134" s="8"/>
      <c r="D134" s="8"/>
      <c r="E134" s="13"/>
      <c r="F134" s="16"/>
      <c r="G134" s="17"/>
      <c r="H134" s="17"/>
      <c r="I134" s="18"/>
      <c r="J134" s="16"/>
      <c r="K134" s="6"/>
      <c r="L134" s="27" t="s">
        <v>40</v>
      </c>
      <c r="M134" s="28" t="str">
        <f>VLOOKUP(Tabel2[[#This Row],[Social Return uitgevoerd ("ja" of "nee")]],'Drop Down Menu'!$G$2:$H$4,2,0)</f>
        <v>ý</v>
      </c>
      <c r="N134" s="30"/>
    </row>
    <row r="135" spans="1:14" ht="30" x14ac:dyDescent="0.4">
      <c r="A135" s="7"/>
      <c r="B135" s="8"/>
      <c r="C135" s="8"/>
      <c r="D135" s="8"/>
      <c r="E135" s="13"/>
      <c r="F135" s="16"/>
      <c r="G135" s="17"/>
      <c r="H135" s="17"/>
      <c r="I135" s="18"/>
      <c r="J135" s="16"/>
      <c r="K135" s="6"/>
      <c r="L135" s="27" t="s">
        <v>40</v>
      </c>
      <c r="M135" s="28" t="str">
        <f>VLOOKUP(Tabel2[[#This Row],[Social Return uitgevoerd ("ja" of "nee")]],'Drop Down Menu'!$G$2:$H$4,2,0)</f>
        <v>ý</v>
      </c>
      <c r="N135" s="30"/>
    </row>
    <row r="136" spans="1:14" ht="30" x14ac:dyDescent="0.4">
      <c r="A136" s="7"/>
      <c r="B136" s="8"/>
      <c r="C136" s="8"/>
      <c r="D136" s="8"/>
      <c r="E136" s="13"/>
      <c r="F136" s="16"/>
      <c r="G136" s="17"/>
      <c r="H136" s="17"/>
      <c r="I136" s="18"/>
      <c r="J136" s="16"/>
      <c r="K136" s="6"/>
      <c r="L136" s="27" t="s">
        <v>40</v>
      </c>
      <c r="M136" s="28" t="str">
        <f>VLOOKUP(Tabel2[[#This Row],[Social Return uitgevoerd ("ja" of "nee")]],'Drop Down Menu'!$G$2:$H$4,2,0)</f>
        <v>ý</v>
      </c>
      <c r="N136" s="30"/>
    </row>
    <row r="137" spans="1:14" ht="30" x14ac:dyDescent="0.4">
      <c r="A137" s="7"/>
      <c r="B137" s="8"/>
      <c r="C137" s="8"/>
      <c r="D137" s="8"/>
      <c r="E137" s="13"/>
      <c r="F137" s="16"/>
      <c r="G137" s="17"/>
      <c r="H137" s="17"/>
      <c r="I137" s="18"/>
      <c r="J137" s="16"/>
      <c r="K137" s="6"/>
      <c r="L137" s="27" t="s">
        <v>40</v>
      </c>
      <c r="M137" s="28" t="str">
        <f>VLOOKUP(Tabel2[[#This Row],[Social Return uitgevoerd ("ja" of "nee")]],'Drop Down Menu'!$G$2:$H$4,2,0)</f>
        <v>ý</v>
      </c>
      <c r="N137" s="30"/>
    </row>
    <row r="138" spans="1:14" ht="30" x14ac:dyDescent="0.4">
      <c r="A138" s="7"/>
      <c r="B138" s="8"/>
      <c r="C138" s="8"/>
      <c r="D138" s="8"/>
      <c r="E138" s="13"/>
      <c r="F138" s="16"/>
      <c r="G138" s="17"/>
      <c r="H138" s="17"/>
      <c r="I138" s="18"/>
      <c r="J138" s="16"/>
      <c r="K138" s="6"/>
      <c r="L138" s="27" t="s">
        <v>40</v>
      </c>
      <c r="M138" s="28" t="str">
        <f>VLOOKUP(Tabel2[[#This Row],[Social Return uitgevoerd ("ja" of "nee")]],'Drop Down Menu'!$G$2:$H$4,2,0)</f>
        <v>ý</v>
      </c>
      <c r="N138" s="30"/>
    </row>
    <row r="139" spans="1:14" ht="30" x14ac:dyDescent="0.4">
      <c r="A139" s="7"/>
      <c r="B139" s="8"/>
      <c r="C139" s="8"/>
      <c r="D139" s="8"/>
      <c r="E139" s="13"/>
      <c r="F139" s="16"/>
      <c r="G139" s="17"/>
      <c r="H139" s="17"/>
      <c r="I139" s="18"/>
      <c r="J139" s="16"/>
      <c r="K139" s="6"/>
      <c r="L139" s="27" t="s">
        <v>40</v>
      </c>
      <c r="M139" s="28" t="str">
        <f>VLOOKUP(Tabel2[[#This Row],[Social Return uitgevoerd ("ja" of "nee")]],'Drop Down Menu'!$G$2:$H$4,2,0)</f>
        <v>ý</v>
      </c>
      <c r="N139" s="30"/>
    </row>
    <row r="140" spans="1:14" ht="30" x14ac:dyDescent="0.4">
      <c r="A140" s="7"/>
      <c r="B140" s="8"/>
      <c r="C140" s="8"/>
      <c r="D140" s="8"/>
      <c r="E140" s="13"/>
      <c r="F140" s="16"/>
      <c r="G140" s="17"/>
      <c r="H140" s="17"/>
      <c r="I140" s="18"/>
      <c r="J140" s="16"/>
      <c r="K140" s="6"/>
      <c r="L140" s="27" t="s">
        <v>40</v>
      </c>
      <c r="M140" s="28" t="str">
        <f>VLOOKUP(Tabel2[[#This Row],[Social Return uitgevoerd ("ja" of "nee")]],'Drop Down Menu'!$G$2:$H$4,2,0)</f>
        <v>ý</v>
      </c>
      <c r="N140" s="30"/>
    </row>
    <row r="141" spans="1:14" ht="30" x14ac:dyDescent="0.4">
      <c r="A141" s="7"/>
      <c r="B141" s="8"/>
      <c r="C141" s="8"/>
      <c r="D141" s="8"/>
      <c r="E141" s="13"/>
      <c r="F141" s="16"/>
      <c r="G141" s="17"/>
      <c r="H141" s="17"/>
      <c r="I141" s="18"/>
      <c r="J141" s="16"/>
      <c r="K141" s="6"/>
      <c r="L141" s="27" t="s">
        <v>40</v>
      </c>
      <c r="M141" s="28" t="str">
        <f>VLOOKUP(Tabel2[[#This Row],[Social Return uitgevoerd ("ja" of "nee")]],'Drop Down Menu'!$G$2:$H$4,2,0)</f>
        <v>ý</v>
      </c>
      <c r="N141" s="30"/>
    </row>
    <row r="142" spans="1:14" ht="30" x14ac:dyDescent="0.4">
      <c r="A142" s="7"/>
      <c r="B142" s="8"/>
      <c r="C142" s="8"/>
      <c r="D142" s="8"/>
      <c r="E142" s="13"/>
      <c r="F142" s="16"/>
      <c r="G142" s="17"/>
      <c r="H142" s="17"/>
      <c r="I142" s="18"/>
      <c r="J142" s="16"/>
      <c r="K142" s="6"/>
      <c r="L142" s="27" t="s">
        <v>40</v>
      </c>
      <c r="M142" s="28" t="str">
        <f>VLOOKUP(Tabel2[[#This Row],[Social Return uitgevoerd ("ja" of "nee")]],'Drop Down Menu'!$G$2:$H$4,2,0)</f>
        <v>ý</v>
      </c>
      <c r="N142" s="30"/>
    </row>
    <row r="143" spans="1:14" ht="30" x14ac:dyDescent="0.4">
      <c r="A143" s="7"/>
      <c r="B143" s="8"/>
      <c r="C143" s="8"/>
      <c r="D143" s="8"/>
      <c r="E143" s="13"/>
      <c r="F143" s="16"/>
      <c r="G143" s="17"/>
      <c r="H143" s="17"/>
      <c r="I143" s="18"/>
      <c r="J143" s="16"/>
      <c r="K143" s="6"/>
      <c r="L143" s="27" t="s">
        <v>40</v>
      </c>
      <c r="M143" s="28" t="str">
        <f>VLOOKUP(Tabel2[[#This Row],[Social Return uitgevoerd ("ja" of "nee")]],'Drop Down Menu'!$G$2:$H$4,2,0)</f>
        <v>ý</v>
      </c>
      <c r="N143" s="30"/>
    </row>
    <row r="144" spans="1:14" ht="30" x14ac:dyDescent="0.4">
      <c r="A144" s="7"/>
      <c r="B144" s="8"/>
      <c r="C144" s="8"/>
      <c r="D144" s="8"/>
      <c r="E144" s="13"/>
      <c r="F144" s="16"/>
      <c r="G144" s="17"/>
      <c r="H144" s="17"/>
      <c r="I144" s="18"/>
      <c r="J144" s="16"/>
      <c r="K144" s="6"/>
      <c r="L144" s="27" t="s">
        <v>40</v>
      </c>
      <c r="M144" s="28" t="str">
        <f>VLOOKUP(Tabel2[[#This Row],[Social Return uitgevoerd ("ja" of "nee")]],'Drop Down Menu'!$G$2:$H$4,2,0)</f>
        <v>ý</v>
      </c>
      <c r="N144" s="30"/>
    </row>
    <row r="145" spans="1:14" ht="30" x14ac:dyDescent="0.4">
      <c r="A145" s="7"/>
      <c r="B145" s="8"/>
      <c r="C145" s="8"/>
      <c r="D145" s="8"/>
      <c r="E145" s="13"/>
      <c r="F145" s="16"/>
      <c r="G145" s="17"/>
      <c r="H145" s="17"/>
      <c r="I145" s="18"/>
      <c r="J145" s="16"/>
      <c r="K145" s="6"/>
      <c r="L145" s="27" t="s">
        <v>40</v>
      </c>
      <c r="M145" s="28" t="str">
        <f>VLOOKUP(Tabel2[[#This Row],[Social Return uitgevoerd ("ja" of "nee")]],'Drop Down Menu'!$G$2:$H$4,2,0)</f>
        <v>ý</v>
      </c>
      <c r="N145" s="30"/>
    </row>
    <row r="146" spans="1:14" ht="30" x14ac:dyDescent="0.4">
      <c r="A146" s="7"/>
      <c r="B146" s="8"/>
      <c r="C146" s="8"/>
      <c r="D146" s="8"/>
      <c r="E146" s="13"/>
      <c r="F146" s="16"/>
      <c r="G146" s="17"/>
      <c r="H146" s="17"/>
      <c r="I146" s="18"/>
      <c r="J146" s="16"/>
      <c r="K146" s="6"/>
      <c r="L146" s="27" t="s">
        <v>40</v>
      </c>
      <c r="M146" s="28" t="str">
        <f>VLOOKUP(Tabel2[[#This Row],[Social Return uitgevoerd ("ja" of "nee")]],'Drop Down Menu'!$G$2:$H$4,2,0)</f>
        <v>ý</v>
      </c>
      <c r="N146" s="30"/>
    </row>
    <row r="147" spans="1:14" ht="30" x14ac:dyDescent="0.4">
      <c r="A147" s="7"/>
      <c r="B147" s="8"/>
      <c r="C147" s="8"/>
      <c r="D147" s="8"/>
      <c r="E147" s="13"/>
      <c r="F147" s="16"/>
      <c r="G147" s="17"/>
      <c r="H147" s="17"/>
      <c r="I147" s="18"/>
      <c r="J147" s="16"/>
      <c r="K147" s="6"/>
      <c r="L147" s="27" t="s">
        <v>40</v>
      </c>
      <c r="M147" s="28" t="str">
        <f>VLOOKUP(Tabel2[[#This Row],[Social Return uitgevoerd ("ja" of "nee")]],'Drop Down Menu'!$G$2:$H$4,2,0)</f>
        <v>ý</v>
      </c>
      <c r="N147" s="30"/>
    </row>
    <row r="148" spans="1:14" ht="30" x14ac:dyDescent="0.4">
      <c r="A148" s="7"/>
      <c r="B148" s="8"/>
      <c r="C148" s="8"/>
      <c r="D148" s="8"/>
      <c r="E148" s="13"/>
      <c r="F148" s="16"/>
      <c r="G148" s="17"/>
      <c r="H148" s="17"/>
      <c r="I148" s="18"/>
      <c r="J148" s="16"/>
      <c r="K148" s="6"/>
      <c r="L148" s="27" t="s">
        <v>40</v>
      </c>
      <c r="M148" s="28" t="str">
        <f>VLOOKUP(Tabel2[[#This Row],[Social Return uitgevoerd ("ja" of "nee")]],'Drop Down Menu'!$G$2:$H$4,2,0)</f>
        <v>ý</v>
      </c>
      <c r="N148" s="30"/>
    </row>
    <row r="149" spans="1:14" ht="30" x14ac:dyDescent="0.4">
      <c r="A149" s="7"/>
      <c r="B149" s="8"/>
      <c r="C149" s="8"/>
      <c r="D149" s="8"/>
      <c r="E149" s="13"/>
      <c r="F149" s="16"/>
      <c r="G149" s="17"/>
      <c r="H149" s="17"/>
      <c r="I149" s="18"/>
      <c r="J149" s="16"/>
      <c r="K149" s="6"/>
      <c r="L149" s="27" t="s">
        <v>40</v>
      </c>
      <c r="M149" s="28" t="str">
        <f>VLOOKUP(Tabel2[[#This Row],[Social Return uitgevoerd ("ja" of "nee")]],'Drop Down Menu'!$G$2:$H$4,2,0)</f>
        <v>ý</v>
      </c>
      <c r="N149" s="30"/>
    </row>
    <row r="150" spans="1:14" ht="30" x14ac:dyDescent="0.4">
      <c r="A150" s="7"/>
      <c r="B150" s="8"/>
      <c r="C150" s="8"/>
      <c r="D150" s="8"/>
      <c r="E150" s="13"/>
      <c r="F150" s="16"/>
      <c r="G150" s="17"/>
      <c r="H150" s="17"/>
      <c r="I150" s="18"/>
      <c r="J150" s="16"/>
      <c r="K150" s="6"/>
      <c r="L150" s="27" t="s">
        <v>40</v>
      </c>
      <c r="M150" s="28" t="str">
        <f>VLOOKUP(Tabel2[[#This Row],[Social Return uitgevoerd ("ja" of "nee")]],'Drop Down Menu'!$G$2:$H$4,2,0)</f>
        <v>ý</v>
      </c>
      <c r="N150" s="30"/>
    </row>
    <row r="151" spans="1:14" ht="30" x14ac:dyDescent="0.4">
      <c r="A151" s="7"/>
      <c r="B151" s="8"/>
      <c r="C151" s="8"/>
      <c r="D151" s="8"/>
      <c r="E151" s="13"/>
      <c r="F151" s="16"/>
      <c r="G151" s="17"/>
      <c r="H151" s="17"/>
      <c r="I151" s="18"/>
      <c r="J151" s="16"/>
      <c r="K151" s="6"/>
      <c r="L151" s="27" t="s">
        <v>40</v>
      </c>
      <c r="M151" s="28" t="str">
        <f>VLOOKUP(Tabel2[[#This Row],[Social Return uitgevoerd ("ja" of "nee")]],'Drop Down Menu'!$G$2:$H$4,2,0)</f>
        <v>ý</v>
      </c>
      <c r="N151" s="30"/>
    </row>
    <row r="152" spans="1:14" ht="30" x14ac:dyDescent="0.4">
      <c r="A152" s="7"/>
      <c r="B152" s="8"/>
      <c r="C152" s="8"/>
      <c r="D152" s="8"/>
      <c r="E152" s="13"/>
      <c r="F152" s="16"/>
      <c r="G152" s="17"/>
      <c r="H152" s="17"/>
      <c r="I152" s="18"/>
      <c r="J152" s="16"/>
      <c r="K152" s="6"/>
      <c r="L152" s="27" t="s">
        <v>40</v>
      </c>
      <c r="M152" s="28" t="str">
        <f>VLOOKUP(Tabel2[[#This Row],[Social Return uitgevoerd ("ja" of "nee")]],'Drop Down Menu'!$G$2:$H$4,2,0)</f>
        <v>ý</v>
      </c>
      <c r="N152" s="30"/>
    </row>
    <row r="153" spans="1:14" ht="30" x14ac:dyDescent="0.4">
      <c r="A153" s="7"/>
      <c r="B153" s="8"/>
      <c r="C153" s="8"/>
      <c r="D153" s="8"/>
      <c r="E153" s="13"/>
      <c r="F153" s="16"/>
      <c r="G153" s="17"/>
      <c r="H153" s="17"/>
      <c r="I153" s="18"/>
      <c r="J153" s="16"/>
      <c r="K153" s="6"/>
      <c r="L153" s="27" t="s">
        <v>40</v>
      </c>
      <c r="M153" s="28" t="str">
        <f>VLOOKUP(Tabel2[[#This Row],[Social Return uitgevoerd ("ja" of "nee")]],'Drop Down Menu'!$G$2:$H$4,2,0)</f>
        <v>ý</v>
      </c>
      <c r="N153" s="30"/>
    </row>
    <row r="154" spans="1:14" ht="30" x14ac:dyDescent="0.4">
      <c r="A154" s="7"/>
      <c r="B154" s="8"/>
      <c r="C154" s="8"/>
      <c r="D154" s="8"/>
      <c r="E154" s="13"/>
      <c r="F154" s="16"/>
      <c r="G154" s="17"/>
      <c r="H154" s="17"/>
      <c r="I154" s="18"/>
      <c r="J154" s="16"/>
      <c r="K154" s="6"/>
      <c r="L154" s="27" t="s">
        <v>40</v>
      </c>
      <c r="M154" s="28" t="str">
        <f>VLOOKUP(Tabel2[[#This Row],[Social Return uitgevoerd ("ja" of "nee")]],'Drop Down Menu'!$G$2:$H$4,2,0)</f>
        <v>ý</v>
      </c>
      <c r="N154" s="30"/>
    </row>
    <row r="155" spans="1:14" ht="30" x14ac:dyDescent="0.4">
      <c r="A155" s="7"/>
      <c r="B155" s="8"/>
      <c r="C155" s="8"/>
      <c r="D155" s="8"/>
      <c r="E155" s="13"/>
      <c r="F155" s="16"/>
      <c r="G155" s="17"/>
      <c r="H155" s="17"/>
      <c r="I155" s="18"/>
      <c r="J155" s="16"/>
      <c r="K155" s="6"/>
      <c r="L155" s="27" t="s">
        <v>40</v>
      </c>
      <c r="M155" s="28" t="str">
        <f>VLOOKUP(Tabel2[[#This Row],[Social Return uitgevoerd ("ja" of "nee")]],'Drop Down Menu'!$G$2:$H$4,2,0)</f>
        <v>ý</v>
      </c>
      <c r="N155" s="30"/>
    </row>
    <row r="156" spans="1:14" ht="30" x14ac:dyDescent="0.4">
      <c r="A156" s="7"/>
      <c r="B156" s="8"/>
      <c r="C156" s="8"/>
      <c r="D156" s="8"/>
      <c r="E156" s="13"/>
      <c r="F156" s="16"/>
      <c r="G156" s="17"/>
      <c r="H156" s="17"/>
      <c r="I156" s="18"/>
      <c r="J156" s="16"/>
      <c r="K156" s="6"/>
      <c r="L156" s="27" t="s">
        <v>40</v>
      </c>
      <c r="M156" s="28" t="str">
        <f>VLOOKUP(Tabel2[[#This Row],[Social Return uitgevoerd ("ja" of "nee")]],'Drop Down Menu'!$G$2:$H$4,2,0)</f>
        <v>ý</v>
      </c>
      <c r="N156" s="30"/>
    </row>
    <row r="157" spans="1:14" ht="30" x14ac:dyDescent="0.4">
      <c r="A157" s="7"/>
      <c r="B157" s="8"/>
      <c r="C157" s="8"/>
      <c r="D157" s="8"/>
      <c r="E157" s="13"/>
      <c r="F157" s="16"/>
      <c r="G157" s="17"/>
      <c r="H157" s="17"/>
      <c r="I157" s="18"/>
      <c r="J157" s="16"/>
      <c r="K157" s="6"/>
      <c r="L157" s="27" t="s">
        <v>40</v>
      </c>
      <c r="M157" s="28" t="str">
        <f>VLOOKUP(Tabel2[[#This Row],[Social Return uitgevoerd ("ja" of "nee")]],'Drop Down Menu'!$G$2:$H$4,2,0)</f>
        <v>ý</v>
      </c>
      <c r="N157" s="30"/>
    </row>
    <row r="158" spans="1:14" ht="30" x14ac:dyDescent="0.4">
      <c r="A158" s="7"/>
      <c r="B158" s="8"/>
      <c r="C158" s="8"/>
      <c r="D158" s="8"/>
      <c r="E158" s="13"/>
      <c r="F158" s="16"/>
      <c r="G158" s="17"/>
      <c r="H158" s="17"/>
      <c r="I158" s="18"/>
      <c r="J158" s="16"/>
      <c r="K158" s="6"/>
      <c r="L158" s="27" t="s">
        <v>40</v>
      </c>
      <c r="M158" s="28" t="str">
        <f>VLOOKUP(Tabel2[[#This Row],[Social Return uitgevoerd ("ja" of "nee")]],'Drop Down Menu'!$G$2:$H$4,2,0)</f>
        <v>ý</v>
      </c>
      <c r="N158" s="30"/>
    </row>
    <row r="159" spans="1:14" ht="30" x14ac:dyDescent="0.4">
      <c r="A159" s="7"/>
      <c r="B159" s="8"/>
      <c r="C159" s="8"/>
      <c r="D159" s="8"/>
      <c r="E159" s="13"/>
      <c r="F159" s="16"/>
      <c r="G159" s="17"/>
      <c r="H159" s="17"/>
      <c r="I159" s="18"/>
      <c r="J159" s="16"/>
      <c r="K159" s="6"/>
      <c r="L159" s="27" t="s">
        <v>40</v>
      </c>
      <c r="M159" s="28" t="str">
        <f>VLOOKUP(Tabel2[[#This Row],[Social Return uitgevoerd ("ja" of "nee")]],'Drop Down Menu'!$G$2:$H$4,2,0)</f>
        <v>ý</v>
      </c>
      <c r="N159" s="30"/>
    </row>
    <row r="160" spans="1:14" ht="30" x14ac:dyDescent="0.4">
      <c r="A160" s="7"/>
      <c r="B160" s="8"/>
      <c r="C160" s="8"/>
      <c r="D160" s="8"/>
      <c r="E160" s="13"/>
      <c r="F160" s="16"/>
      <c r="G160" s="17"/>
      <c r="H160" s="17"/>
      <c r="I160" s="18"/>
      <c r="J160" s="16"/>
      <c r="K160" s="6"/>
      <c r="L160" s="27" t="s">
        <v>40</v>
      </c>
      <c r="M160" s="28" t="str">
        <f>VLOOKUP(Tabel2[[#This Row],[Social Return uitgevoerd ("ja" of "nee")]],'Drop Down Menu'!$G$2:$H$4,2,0)</f>
        <v>ý</v>
      </c>
      <c r="N160" s="30"/>
    </row>
    <row r="161" spans="1:14" ht="30" x14ac:dyDescent="0.4">
      <c r="A161" s="7"/>
      <c r="B161" s="8"/>
      <c r="C161" s="8"/>
      <c r="D161" s="8"/>
      <c r="E161" s="13"/>
      <c r="F161" s="16"/>
      <c r="G161" s="17"/>
      <c r="H161" s="17"/>
      <c r="I161" s="18"/>
      <c r="J161" s="16"/>
      <c r="K161" s="6"/>
      <c r="L161" s="27" t="s">
        <v>40</v>
      </c>
      <c r="M161" s="28" t="str">
        <f>VLOOKUP(Tabel2[[#This Row],[Social Return uitgevoerd ("ja" of "nee")]],'Drop Down Menu'!$G$2:$H$4,2,0)</f>
        <v>ý</v>
      </c>
      <c r="N161" s="30"/>
    </row>
    <row r="162" spans="1:14" ht="30" x14ac:dyDescent="0.4">
      <c r="A162" s="7"/>
      <c r="B162" s="8"/>
      <c r="C162" s="8"/>
      <c r="D162" s="8"/>
      <c r="E162" s="13"/>
      <c r="F162" s="16"/>
      <c r="G162" s="17"/>
      <c r="H162" s="17"/>
      <c r="I162" s="18"/>
      <c r="J162" s="16"/>
      <c r="K162" s="6"/>
      <c r="L162" s="27" t="s">
        <v>40</v>
      </c>
      <c r="M162" s="28" t="str">
        <f>VLOOKUP(Tabel2[[#This Row],[Social Return uitgevoerd ("ja" of "nee")]],'Drop Down Menu'!$G$2:$H$4,2,0)</f>
        <v>ý</v>
      </c>
      <c r="N162" s="30"/>
    </row>
    <row r="163" spans="1:14" ht="30" x14ac:dyDescent="0.4">
      <c r="A163" s="7"/>
      <c r="B163" s="8"/>
      <c r="C163" s="8"/>
      <c r="D163" s="8"/>
      <c r="E163" s="13"/>
      <c r="F163" s="16"/>
      <c r="G163" s="17"/>
      <c r="H163" s="17"/>
      <c r="I163" s="18"/>
      <c r="J163" s="16"/>
      <c r="K163" s="6"/>
      <c r="L163" s="27" t="s">
        <v>40</v>
      </c>
      <c r="M163" s="28" t="str">
        <f>VLOOKUP(Tabel2[[#This Row],[Social Return uitgevoerd ("ja" of "nee")]],'Drop Down Menu'!$G$2:$H$4,2,0)</f>
        <v>ý</v>
      </c>
      <c r="N163" s="30"/>
    </row>
    <row r="164" spans="1:14" ht="30" x14ac:dyDescent="0.4">
      <c r="A164" s="7"/>
      <c r="B164" s="8"/>
      <c r="C164" s="8"/>
      <c r="D164" s="8"/>
      <c r="E164" s="13"/>
      <c r="F164" s="16"/>
      <c r="G164" s="17"/>
      <c r="H164" s="17"/>
      <c r="I164" s="18"/>
      <c r="J164" s="16"/>
      <c r="K164" s="6"/>
      <c r="L164" s="27" t="s">
        <v>40</v>
      </c>
      <c r="M164" s="28" t="str">
        <f>VLOOKUP(Tabel2[[#This Row],[Social Return uitgevoerd ("ja" of "nee")]],'Drop Down Menu'!$G$2:$H$4,2,0)</f>
        <v>ý</v>
      </c>
      <c r="N164" s="30"/>
    </row>
    <row r="165" spans="1:14" ht="30" x14ac:dyDescent="0.4">
      <c r="A165" s="7"/>
      <c r="B165" s="8"/>
      <c r="C165" s="8"/>
      <c r="D165" s="8"/>
      <c r="E165" s="13"/>
      <c r="F165" s="16"/>
      <c r="G165" s="17"/>
      <c r="H165" s="17"/>
      <c r="I165" s="18"/>
      <c r="J165" s="16"/>
      <c r="K165" s="6"/>
      <c r="L165" s="27" t="s">
        <v>40</v>
      </c>
      <c r="M165" s="28" t="str">
        <f>VLOOKUP(Tabel2[[#This Row],[Social Return uitgevoerd ("ja" of "nee")]],'Drop Down Menu'!$G$2:$H$4,2,0)</f>
        <v>ý</v>
      </c>
      <c r="N165" s="30"/>
    </row>
    <row r="166" spans="1:14" ht="30" x14ac:dyDescent="0.4">
      <c r="A166" s="7"/>
      <c r="B166" s="8"/>
      <c r="C166" s="8"/>
      <c r="D166" s="8"/>
      <c r="E166" s="13"/>
      <c r="F166" s="16"/>
      <c r="G166" s="17"/>
      <c r="H166" s="17"/>
      <c r="I166" s="18"/>
      <c r="J166" s="16"/>
      <c r="K166" s="6"/>
      <c r="L166" s="27" t="s">
        <v>40</v>
      </c>
      <c r="M166" s="28" t="str">
        <f>VLOOKUP(Tabel2[[#This Row],[Social Return uitgevoerd ("ja" of "nee")]],'Drop Down Menu'!$G$2:$H$4,2,0)</f>
        <v>ý</v>
      </c>
      <c r="N166" s="30"/>
    </row>
    <row r="167" spans="1:14" ht="30" x14ac:dyDescent="0.4">
      <c r="A167" s="7"/>
      <c r="B167" s="8"/>
      <c r="C167" s="8"/>
      <c r="D167" s="8"/>
      <c r="E167" s="13"/>
      <c r="F167" s="16"/>
      <c r="G167" s="17"/>
      <c r="H167" s="17"/>
      <c r="I167" s="18"/>
      <c r="J167" s="16"/>
      <c r="K167" s="6"/>
      <c r="L167" s="27" t="s">
        <v>40</v>
      </c>
      <c r="M167" s="28" t="str">
        <f>VLOOKUP(Tabel2[[#This Row],[Social Return uitgevoerd ("ja" of "nee")]],'Drop Down Menu'!$G$2:$H$4,2,0)</f>
        <v>ý</v>
      </c>
      <c r="N167" s="30"/>
    </row>
    <row r="168" spans="1:14" ht="30" x14ac:dyDescent="0.4">
      <c r="A168" s="7"/>
      <c r="B168" s="8"/>
      <c r="C168" s="8"/>
      <c r="D168" s="8"/>
      <c r="E168" s="13"/>
      <c r="F168" s="16"/>
      <c r="G168" s="17"/>
      <c r="H168" s="17"/>
      <c r="I168" s="18"/>
      <c r="J168" s="16"/>
      <c r="K168" s="6"/>
      <c r="L168" s="27" t="s">
        <v>40</v>
      </c>
      <c r="M168" s="28" t="str">
        <f>VLOOKUP(Tabel2[[#This Row],[Social Return uitgevoerd ("ja" of "nee")]],'Drop Down Menu'!$G$2:$H$4,2,0)</f>
        <v>ý</v>
      </c>
      <c r="N168" s="30"/>
    </row>
    <row r="169" spans="1:14" ht="30" x14ac:dyDescent="0.4">
      <c r="A169" s="7"/>
      <c r="B169" s="8"/>
      <c r="C169" s="8"/>
      <c r="D169" s="8"/>
      <c r="E169" s="13"/>
      <c r="F169" s="16"/>
      <c r="G169" s="17"/>
      <c r="H169" s="17"/>
      <c r="I169" s="18"/>
      <c r="J169" s="16"/>
      <c r="K169" s="6"/>
      <c r="L169" s="27" t="s">
        <v>40</v>
      </c>
      <c r="M169" s="28" t="str">
        <f>VLOOKUP(Tabel2[[#This Row],[Social Return uitgevoerd ("ja" of "nee")]],'Drop Down Menu'!$G$2:$H$4,2,0)</f>
        <v>ý</v>
      </c>
      <c r="N169" s="30"/>
    </row>
    <row r="170" spans="1:14" ht="30" x14ac:dyDescent="0.4">
      <c r="A170" s="7"/>
      <c r="B170" s="8"/>
      <c r="C170" s="8"/>
      <c r="D170" s="8"/>
      <c r="E170" s="13"/>
      <c r="F170" s="16"/>
      <c r="G170" s="17"/>
      <c r="H170" s="17"/>
      <c r="I170" s="18"/>
      <c r="J170" s="16"/>
      <c r="K170" s="6"/>
      <c r="L170" s="27" t="s">
        <v>40</v>
      </c>
      <c r="M170" s="28" t="str">
        <f>VLOOKUP(Tabel2[[#This Row],[Social Return uitgevoerd ("ja" of "nee")]],'Drop Down Menu'!$G$2:$H$4,2,0)</f>
        <v>ý</v>
      </c>
      <c r="N170" s="30"/>
    </row>
    <row r="171" spans="1:14" ht="30" x14ac:dyDescent="0.4">
      <c r="A171" s="7"/>
      <c r="B171" s="8"/>
      <c r="C171" s="8"/>
      <c r="D171" s="8"/>
      <c r="E171" s="13"/>
      <c r="F171" s="16"/>
      <c r="G171" s="17"/>
      <c r="H171" s="17"/>
      <c r="I171" s="18"/>
      <c r="J171" s="16"/>
      <c r="K171" s="6"/>
      <c r="L171" s="27" t="s">
        <v>40</v>
      </c>
      <c r="M171" s="28" t="str">
        <f>VLOOKUP(Tabel2[[#This Row],[Social Return uitgevoerd ("ja" of "nee")]],'Drop Down Menu'!$G$2:$H$4,2,0)</f>
        <v>ý</v>
      </c>
      <c r="N171" s="30"/>
    </row>
    <row r="172" spans="1:14" ht="30" x14ac:dyDescent="0.4">
      <c r="A172" s="7"/>
      <c r="B172" s="8"/>
      <c r="C172" s="8"/>
      <c r="D172" s="8"/>
      <c r="E172" s="13"/>
      <c r="F172" s="16"/>
      <c r="G172" s="17"/>
      <c r="H172" s="17"/>
      <c r="I172" s="18"/>
      <c r="J172" s="16"/>
      <c r="K172" s="6"/>
      <c r="L172" s="27" t="s">
        <v>40</v>
      </c>
      <c r="M172" s="28" t="str">
        <f>VLOOKUP(Tabel2[[#This Row],[Social Return uitgevoerd ("ja" of "nee")]],'Drop Down Menu'!$G$2:$H$4,2,0)</f>
        <v>ý</v>
      </c>
      <c r="N172" s="30"/>
    </row>
    <row r="173" spans="1:14" ht="30" x14ac:dyDescent="0.4">
      <c r="A173" s="7"/>
      <c r="B173" s="8"/>
      <c r="C173" s="8"/>
      <c r="D173" s="8"/>
      <c r="E173" s="13"/>
      <c r="F173" s="16"/>
      <c r="G173" s="17"/>
      <c r="H173" s="17"/>
      <c r="I173" s="18"/>
      <c r="J173" s="16"/>
      <c r="K173" s="6"/>
      <c r="L173" s="27" t="s">
        <v>40</v>
      </c>
      <c r="M173" s="28" t="str">
        <f>VLOOKUP(Tabel2[[#This Row],[Social Return uitgevoerd ("ja" of "nee")]],'Drop Down Menu'!$G$2:$H$4,2,0)</f>
        <v>ý</v>
      </c>
      <c r="N173" s="30"/>
    </row>
    <row r="174" spans="1:14" ht="30" x14ac:dyDescent="0.4">
      <c r="A174" s="7"/>
      <c r="B174" s="8"/>
      <c r="C174" s="8"/>
      <c r="D174" s="8"/>
      <c r="E174" s="13"/>
      <c r="F174" s="16"/>
      <c r="G174" s="17"/>
      <c r="H174" s="17"/>
      <c r="I174" s="18"/>
      <c r="J174" s="16"/>
      <c r="K174" s="6"/>
      <c r="L174" s="27" t="s">
        <v>40</v>
      </c>
      <c r="M174" s="28" t="str">
        <f>VLOOKUP(Tabel2[[#This Row],[Social Return uitgevoerd ("ja" of "nee")]],'Drop Down Menu'!$G$2:$H$4,2,0)</f>
        <v>ý</v>
      </c>
      <c r="N174" s="30"/>
    </row>
    <row r="175" spans="1:14" ht="30" x14ac:dyDescent="0.4">
      <c r="A175" s="7"/>
      <c r="B175" s="8"/>
      <c r="C175" s="8"/>
      <c r="D175" s="8"/>
      <c r="E175" s="13"/>
      <c r="F175" s="16"/>
      <c r="G175" s="17"/>
      <c r="H175" s="17"/>
      <c r="I175" s="18"/>
      <c r="J175" s="16"/>
      <c r="K175" s="6"/>
      <c r="L175" s="27" t="s">
        <v>40</v>
      </c>
      <c r="M175" s="28" t="str">
        <f>VLOOKUP(Tabel2[[#This Row],[Social Return uitgevoerd ("ja" of "nee")]],'Drop Down Menu'!$G$2:$H$4,2,0)</f>
        <v>ý</v>
      </c>
      <c r="N175" s="30"/>
    </row>
    <row r="176" spans="1:14" ht="30" x14ac:dyDescent="0.4">
      <c r="A176" s="7"/>
      <c r="B176" s="8"/>
      <c r="C176" s="8"/>
      <c r="D176" s="8"/>
      <c r="E176" s="13"/>
      <c r="F176" s="16"/>
      <c r="G176" s="17"/>
      <c r="H176" s="17"/>
      <c r="I176" s="18"/>
      <c r="J176" s="16"/>
      <c r="K176" s="6"/>
      <c r="L176" s="27" t="s">
        <v>40</v>
      </c>
      <c r="M176" s="28" t="str">
        <f>VLOOKUP(Tabel2[[#This Row],[Social Return uitgevoerd ("ja" of "nee")]],'Drop Down Menu'!$G$2:$H$4,2,0)</f>
        <v>ý</v>
      </c>
      <c r="N176" s="30"/>
    </row>
    <row r="177" spans="1:14" ht="30" x14ac:dyDescent="0.4">
      <c r="A177" s="7"/>
      <c r="B177" s="8"/>
      <c r="C177" s="8"/>
      <c r="D177" s="8"/>
      <c r="E177" s="13"/>
      <c r="F177" s="16"/>
      <c r="G177" s="17"/>
      <c r="H177" s="17"/>
      <c r="I177" s="18"/>
      <c r="J177" s="16"/>
      <c r="K177" s="6"/>
      <c r="L177" s="27" t="s">
        <v>40</v>
      </c>
      <c r="M177" s="28" t="str">
        <f>VLOOKUP(Tabel2[[#This Row],[Social Return uitgevoerd ("ja" of "nee")]],'Drop Down Menu'!$G$2:$H$4,2,0)</f>
        <v>ý</v>
      </c>
      <c r="N177" s="30"/>
    </row>
    <row r="178" spans="1:14" ht="30" x14ac:dyDescent="0.4">
      <c r="A178" s="7"/>
      <c r="B178" s="8"/>
      <c r="C178" s="8"/>
      <c r="D178" s="8"/>
      <c r="E178" s="13"/>
      <c r="F178" s="16"/>
      <c r="G178" s="17"/>
      <c r="H178" s="17"/>
      <c r="I178" s="18"/>
      <c r="J178" s="16"/>
      <c r="K178" s="6"/>
      <c r="L178" s="27" t="s">
        <v>40</v>
      </c>
      <c r="M178" s="28" t="str">
        <f>VLOOKUP(Tabel2[[#This Row],[Social Return uitgevoerd ("ja" of "nee")]],'Drop Down Menu'!$G$2:$H$4,2,0)</f>
        <v>ý</v>
      </c>
      <c r="N178" s="30"/>
    </row>
    <row r="179" spans="1:14" ht="30" x14ac:dyDescent="0.4">
      <c r="A179" s="7"/>
      <c r="B179" s="8"/>
      <c r="C179" s="8"/>
      <c r="D179" s="8"/>
      <c r="E179" s="13"/>
      <c r="F179" s="16"/>
      <c r="G179" s="17"/>
      <c r="H179" s="17"/>
      <c r="I179" s="18"/>
      <c r="J179" s="16"/>
      <c r="K179" s="6"/>
      <c r="L179" s="27" t="s">
        <v>40</v>
      </c>
      <c r="M179" s="28" t="str">
        <f>VLOOKUP(Tabel2[[#This Row],[Social Return uitgevoerd ("ja" of "nee")]],'Drop Down Menu'!$G$2:$H$4,2,0)</f>
        <v>ý</v>
      </c>
      <c r="N179" s="30"/>
    </row>
    <row r="180" spans="1:14" ht="30" x14ac:dyDescent="0.4">
      <c r="A180" s="7"/>
      <c r="B180" s="8"/>
      <c r="C180" s="8"/>
      <c r="D180" s="8"/>
      <c r="E180" s="13"/>
      <c r="F180" s="16"/>
      <c r="G180" s="17"/>
      <c r="H180" s="17"/>
      <c r="I180" s="18"/>
      <c r="J180" s="16"/>
      <c r="K180" s="6"/>
      <c r="L180" s="27" t="s">
        <v>40</v>
      </c>
      <c r="M180" s="28" t="str">
        <f>VLOOKUP(Tabel2[[#This Row],[Social Return uitgevoerd ("ja" of "nee")]],'Drop Down Menu'!$G$2:$H$4,2,0)</f>
        <v>ý</v>
      </c>
      <c r="N180" s="30"/>
    </row>
    <row r="181" spans="1:14" ht="30" x14ac:dyDescent="0.4">
      <c r="A181" s="7"/>
      <c r="B181" s="8"/>
      <c r="C181" s="8"/>
      <c r="D181" s="8"/>
      <c r="E181" s="13"/>
      <c r="F181" s="16"/>
      <c r="G181" s="17"/>
      <c r="H181" s="17"/>
      <c r="I181" s="18"/>
      <c r="J181" s="16"/>
      <c r="K181" s="6"/>
      <c r="L181" s="27" t="s">
        <v>40</v>
      </c>
      <c r="M181" s="28" t="str">
        <f>VLOOKUP(Tabel2[[#This Row],[Social Return uitgevoerd ("ja" of "nee")]],'Drop Down Menu'!$G$2:$H$4,2,0)</f>
        <v>ý</v>
      </c>
      <c r="N181" s="30"/>
    </row>
    <row r="182" spans="1:14" ht="30" x14ac:dyDescent="0.4">
      <c r="A182" s="7"/>
      <c r="B182" s="8"/>
      <c r="C182" s="8"/>
      <c r="D182" s="8"/>
      <c r="E182" s="13"/>
      <c r="F182" s="16"/>
      <c r="G182" s="17"/>
      <c r="H182" s="17"/>
      <c r="I182" s="18"/>
      <c r="J182" s="16"/>
      <c r="K182" s="6"/>
      <c r="L182" s="27" t="s">
        <v>40</v>
      </c>
      <c r="M182" s="28" t="str">
        <f>VLOOKUP(Tabel2[[#This Row],[Social Return uitgevoerd ("ja" of "nee")]],'Drop Down Menu'!$G$2:$H$4,2,0)</f>
        <v>ý</v>
      </c>
      <c r="N182" s="30"/>
    </row>
    <row r="183" spans="1:14" ht="30" x14ac:dyDescent="0.4">
      <c r="A183" s="7"/>
      <c r="B183" s="8"/>
      <c r="C183" s="8"/>
      <c r="D183" s="8"/>
      <c r="E183" s="13"/>
      <c r="F183" s="16"/>
      <c r="G183" s="17"/>
      <c r="H183" s="17"/>
      <c r="I183" s="18"/>
      <c r="J183" s="16"/>
      <c r="K183" s="6"/>
      <c r="L183" s="27" t="s">
        <v>40</v>
      </c>
      <c r="M183" s="28" t="str">
        <f>VLOOKUP(Tabel2[[#This Row],[Social Return uitgevoerd ("ja" of "nee")]],'Drop Down Menu'!$G$2:$H$4,2,0)</f>
        <v>ý</v>
      </c>
      <c r="N183" s="30"/>
    </row>
    <row r="184" spans="1:14" ht="30" x14ac:dyDescent="0.4">
      <c r="A184" s="7"/>
      <c r="B184" s="8"/>
      <c r="C184" s="8"/>
      <c r="D184" s="8"/>
      <c r="E184" s="13"/>
      <c r="F184" s="16"/>
      <c r="G184" s="17"/>
      <c r="H184" s="17"/>
      <c r="I184" s="18"/>
      <c r="J184" s="16"/>
      <c r="K184" s="6"/>
      <c r="L184" s="27" t="s">
        <v>40</v>
      </c>
      <c r="M184" s="28" t="str">
        <f>VLOOKUP(Tabel2[[#This Row],[Social Return uitgevoerd ("ja" of "nee")]],'Drop Down Menu'!$G$2:$H$4,2,0)</f>
        <v>ý</v>
      </c>
      <c r="N184" s="30"/>
    </row>
    <row r="185" spans="1:14" ht="30" x14ac:dyDescent="0.4">
      <c r="A185" s="7"/>
      <c r="B185" s="8"/>
      <c r="C185" s="8"/>
      <c r="D185" s="8"/>
      <c r="E185" s="13"/>
      <c r="F185" s="16"/>
      <c r="G185" s="17"/>
      <c r="H185" s="17"/>
      <c r="I185" s="18"/>
      <c r="J185" s="16"/>
      <c r="K185" s="6"/>
      <c r="L185" s="27" t="s">
        <v>40</v>
      </c>
      <c r="M185" s="28" t="str">
        <f>VLOOKUP(Tabel2[[#This Row],[Social Return uitgevoerd ("ja" of "nee")]],'Drop Down Menu'!$G$2:$H$4,2,0)</f>
        <v>ý</v>
      </c>
      <c r="N185" s="30"/>
    </row>
    <row r="186" spans="1:14" ht="30" x14ac:dyDescent="0.4">
      <c r="A186" s="7"/>
      <c r="B186" s="8"/>
      <c r="C186" s="8"/>
      <c r="D186" s="8"/>
      <c r="E186" s="13"/>
      <c r="F186" s="16"/>
      <c r="G186" s="17"/>
      <c r="H186" s="17"/>
      <c r="I186" s="18"/>
      <c r="J186" s="16"/>
      <c r="K186" s="6"/>
      <c r="L186" s="27" t="s">
        <v>40</v>
      </c>
      <c r="M186" s="28" t="str">
        <f>VLOOKUP(Tabel2[[#This Row],[Social Return uitgevoerd ("ja" of "nee")]],'Drop Down Menu'!$G$2:$H$4,2,0)</f>
        <v>ý</v>
      </c>
      <c r="N186" s="30"/>
    </row>
    <row r="187" spans="1:14" ht="30" x14ac:dyDescent="0.4">
      <c r="A187" s="7"/>
      <c r="B187" s="8"/>
      <c r="C187" s="8"/>
      <c r="D187" s="8"/>
      <c r="E187" s="13"/>
      <c r="F187" s="16"/>
      <c r="G187" s="17"/>
      <c r="H187" s="17"/>
      <c r="I187" s="18"/>
      <c r="J187" s="16"/>
      <c r="K187" s="6"/>
      <c r="L187" s="27" t="s">
        <v>40</v>
      </c>
      <c r="M187" s="28" t="str">
        <f>VLOOKUP(Tabel2[[#This Row],[Social Return uitgevoerd ("ja" of "nee")]],'Drop Down Menu'!$G$2:$H$4,2,0)</f>
        <v>ý</v>
      </c>
      <c r="N187" s="30"/>
    </row>
    <row r="188" spans="1:14" ht="30" x14ac:dyDescent="0.4">
      <c r="A188" s="7"/>
      <c r="B188" s="8"/>
      <c r="C188" s="8"/>
      <c r="D188" s="8"/>
      <c r="E188" s="13"/>
      <c r="F188" s="16"/>
      <c r="G188" s="17"/>
      <c r="H188" s="17"/>
      <c r="I188" s="18"/>
      <c r="J188" s="16"/>
      <c r="K188" s="6"/>
      <c r="L188" s="27" t="s">
        <v>40</v>
      </c>
      <c r="M188" s="28" t="str">
        <f>VLOOKUP(Tabel2[[#This Row],[Social Return uitgevoerd ("ja" of "nee")]],'Drop Down Menu'!$G$2:$H$4,2,0)</f>
        <v>ý</v>
      </c>
      <c r="N188" s="30"/>
    </row>
    <row r="189" spans="1:14" ht="30" x14ac:dyDescent="0.4">
      <c r="A189" s="7"/>
      <c r="B189" s="8"/>
      <c r="C189" s="8"/>
      <c r="D189" s="8"/>
      <c r="E189" s="13"/>
      <c r="F189" s="16"/>
      <c r="G189" s="17"/>
      <c r="H189" s="17"/>
      <c r="I189" s="18"/>
      <c r="J189" s="16"/>
      <c r="K189" s="6"/>
      <c r="L189" s="27" t="s">
        <v>40</v>
      </c>
      <c r="M189" s="28" t="str">
        <f>VLOOKUP(Tabel2[[#This Row],[Social Return uitgevoerd ("ja" of "nee")]],'Drop Down Menu'!$G$2:$H$4,2,0)</f>
        <v>ý</v>
      </c>
      <c r="N189" s="30"/>
    </row>
    <row r="190" spans="1:14" ht="30" x14ac:dyDescent="0.4">
      <c r="A190" s="7"/>
      <c r="B190" s="8"/>
      <c r="C190" s="8"/>
      <c r="D190" s="8"/>
      <c r="E190" s="13"/>
      <c r="F190" s="16"/>
      <c r="G190" s="17"/>
      <c r="H190" s="17"/>
      <c r="I190" s="18"/>
      <c r="J190" s="16"/>
      <c r="K190" s="6"/>
      <c r="L190" s="27" t="s">
        <v>40</v>
      </c>
      <c r="M190" s="28" t="str">
        <f>VLOOKUP(Tabel2[[#This Row],[Social Return uitgevoerd ("ja" of "nee")]],'Drop Down Menu'!$G$2:$H$4,2,0)</f>
        <v>ý</v>
      </c>
      <c r="N190" s="30"/>
    </row>
    <row r="191" spans="1:14" ht="30" x14ac:dyDescent="0.4">
      <c r="A191" s="7"/>
      <c r="B191" s="8"/>
      <c r="C191" s="8"/>
      <c r="D191" s="8"/>
      <c r="E191" s="13"/>
      <c r="F191" s="16"/>
      <c r="G191" s="17"/>
      <c r="H191" s="17"/>
      <c r="I191" s="18"/>
      <c r="J191" s="16"/>
      <c r="K191" s="6"/>
      <c r="L191" s="27" t="s">
        <v>40</v>
      </c>
      <c r="M191" s="28" t="str">
        <f>VLOOKUP(Tabel2[[#This Row],[Social Return uitgevoerd ("ja" of "nee")]],'Drop Down Menu'!$G$2:$H$4,2,0)</f>
        <v>ý</v>
      </c>
      <c r="N191" s="30"/>
    </row>
    <row r="192" spans="1:14" ht="30" x14ac:dyDescent="0.4">
      <c r="A192" s="7"/>
      <c r="B192" s="8"/>
      <c r="C192" s="8"/>
      <c r="D192" s="8"/>
      <c r="E192" s="13"/>
      <c r="F192" s="16"/>
      <c r="G192" s="17"/>
      <c r="H192" s="17"/>
      <c r="I192" s="18"/>
      <c r="J192" s="16"/>
      <c r="K192" s="6"/>
      <c r="L192" s="27" t="s">
        <v>40</v>
      </c>
      <c r="M192" s="28" t="str">
        <f>VLOOKUP(Tabel2[[#This Row],[Social Return uitgevoerd ("ja" of "nee")]],'Drop Down Menu'!$G$2:$H$4,2,0)</f>
        <v>ý</v>
      </c>
      <c r="N192" s="30"/>
    </row>
    <row r="193" spans="1:14" ht="30" x14ac:dyDescent="0.4">
      <c r="A193" s="7"/>
      <c r="B193" s="8"/>
      <c r="C193" s="8"/>
      <c r="D193" s="8"/>
      <c r="E193" s="13"/>
      <c r="F193" s="16"/>
      <c r="G193" s="17"/>
      <c r="H193" s="17"/>
      <c r="I193" s="18"/>
      <c r="J193" s="16"/>
      <c r="K193" s="6"/>
      <c r="L193" s="27" t="s">
        <v>40</v>
      </c>
      <c r="M193" s="28" t="str">
        <f>VLOOKUP(Tabel2[[#This Row],[Social Return uitgevoerd ("ja" of "nee")]],'Drop Down Menu'!$G$2:$H$4,2,0)</f>
        <v>ý</v>
      </c>
      <c r="N193" s="30"/>
    </row>
    <row r="194" spans="1:14" ht="30" x14ac:dyDescent="0.4">
      <c r="A194" s="7"/>
      <c r="B194" s="8"/>
      <c r="C194" s="8"/>
      <c r="D194" s="8"/>
      <c r="E194" s="13"/>
      <c r="F194" s="16"/>
      <c r="G194" s="17"/>
      <c r="H194" s="17"/>
      <c r="I194" s="18"/>
      <c r="J194" s="16"/>
      <c r="K194" s="6"/>
      <c r="L194" s="27" t="s">
        <v>40</v>
      </c>
      <c r="M194" s="28" t="str">
        <f>VLOOKUP(Tabel2[[#This Row],[Social Return uitgevoerd ("ja" of "nee")]],'Drop Down Menu'!$G$2:$H$4,2,0)</f>
        <v>ý</v>
      </c>
      <c r="N194" s="30"/>
    </row>
    <row r="195" spans="1:14" ht="30" x14ac:dyDescent="0.4">
      <c r="A195" s="7"/>
      <c r="B195" s="8"/>
      <c r="C195" s="8"/>
      <c r="D195" s="8"/>
      <c r="E195" s="13"/>
      <c r="F195" s="16"/>
      <c r="G195" s="17"/>
      <c r="H195" s="17"/>
      <c r="I195" s="18"/>
      <c r="J195" s="16"/>
      <c r="K195" s="6"/>
      <c r="L195" s="27" t="s">
        <v>40</v>
      </c>
      <c r="M195" s="28" t="str">
        <f>VLOOKUP(Tabel2[[#This Row],[Social Return uitgevoerd ("ja" of "nee")]],'Drop Down Menu'!$G$2:$H$4,2,0)</f>
        <v>ý</v>
      </c>
      <c r="N195" s="30"/>
    </row>
    <row r="196" spans="1:14" ht="30" x14ac:dyDescent="0.4">
      <c r="A196" s="7"/>
      <c r="B196" s="8"/>
      <c r="C196" s="8"/>
      <c r="D196" s="8"/>
      <c r="E196" s="13"/>
      <c r="F196" s="16"/>
      <c r="G196" s="17"/>
      <c r="H196" s="17"/>
      <c r="I196" s="18"/>
      <c r="J196" s="16"/>
      <c r="K196" s="6"/>
      <c r="L196" s="27" t="s">
        <v>40</v>
      </c>
      <c r="M196" s="28" t="str">
        <f>VLOOKUP(Tabel2[[#This Row],[Social Return uitgevoerd ("ja" of "nee")]],'Drop Down Menu'!$G$2:$H$4,2,0)</f>
        <v>ý</v>
      </c>
      <c r="N196" s="30"/>
    </row>
    <row r="197" spans="1:14" ht="30" x14ac:dyDescent="0.4">
      <c r="A197" s="7"/>
      <c r="B197" s="8"/>
      <c r="C197" s="8"/>
      <c r="D197" s="8"/>
      <c r="E197" s="13"/>
      <c r="F197" s="16"/>
      <c r="G197" s="17"/>
      <c r="H197" s="17"/>
      <c r="I197" s="18"/>
      <c r="J197" s="16"/>
      <c r="K197" s="6"/>
      <c r="L197" s="27" t="s">
        <v>40</v>
      </c>
      <c r="M197" s="28" t="str">
        <f>VLOOKUP(Tabel2[[#This Row],[Social Return uitgevoerd ("ja" of "nee")]],'Drop Down Menu'!$G$2:$H$4,2,0)</f>
        <v>ý</v>
      </c>
      <c r="N197" s="30"/>
    </row>
    <row r="198" spans="1:14" ht="30" x14ac:dyDescent="0.4">
      <c r="A198" s="7"/>
      <c r="B198" s="8"/>
      <c r="C198" s="8"/>
      <c r="D198" s="8"/>
      <c r="E198" s="13"/>
      <c r="F198" s="16"/>
      <c r="G198" s="17"/>
      <c r="H198" s="17"/>
      <c r="I198" s="18"/>
      <c r="J198" s="16"/>
      <c r="K198" s="6"/>
      <c r="L198" s="27" t="s">
        <v>40</v>
      </c>
      <c r="M198" s="28" t="str">
        <f>VLOOKUP(Tabel2[[#This Row],[Social Return uitgevoerd ("ja" of "nee")]],'Drop Down Menu'!$G$2:$H$4,2,0)</f>
        <v>ý</v>
      </c>
      <c r="N198" s="30"/>
    </row>
    <row r="199" spans="1:14" ht="30" x14ac:dyDescent="0.4">
      <c r="A199" s="7"/>
      <c r="B199" s="8"/>
      <c r="C199" s="8"/>
      <c r="D199" s="8"/>
      <c r="E199" s="13"/>
      <c r="F199" s="16"/>
      <c r="G199" s="17"/>
      <c r="H199" s="17"/>
      <c r="I199" s="18"/>
      <c r="J199" s="16"/>
      <c r="K199" s="6"/>
      <c r="L199" s="27" t="s">
        <v>40</v>
      </c>
      <c r="M199" s="28" t="str">
        <f>VLOOKUP(Tabel2[[#This Row],[Social Return uitgevoerd ("ja" of "nee")]],'Drop Down Menu'!$G$2:$H$4,2,0)</f>
        <v>ý</v>
      </c>
      <c r="N199" s="30"/>
    </row>
    <row r="200" spans="1:14" ht="30" x14ac:dyDescent="0.4">
      <c r="A200" s="7"/>
      <c r="B200" s="8"/>
      <c r="C200" s="8"/>
      <c r="D200" s="8"/>
      <c r="E200" s="13"/>
      <c r="F200" s="16"/>
      <c r="G200" s="17"/>
      <c r="H200" s="17"/>
      <c r="I200" s="18"/>
      <c r="J200" s="16"/>
      <c r="K200" s="6"/>
      <c r="L200" s="27" t="s">
        <v>40</v>
      </c>
      <c r="M200" s="28" t="str">
        <f>VLOOKUP(Tabel2[[#This Row],[Social Return uitgevoerd ("ja" of "nee")]],'Drop Down Menu'!$G$2:$H$4,2,0)</f>
        <v>ý</v>
      </c>
      <c r="N200" s="30"/>
    </row>
  </sheetData>
  <sheetProtection algorithmName="SHA-512" hashValue="W7lK++SG2NHwuqYxe95i7HUt+4jkS9Ct6yUBiN3Eik3+BNIAnrdWg6SxFIuf/MbQIbKN2lET92+Ut0U5tPP2MA==" saltValue="HOZunU9cHyFxZ4dAKWzneg==" spinCount="100000" sheet="1" objects="1" scenarios="1" selectLockedCells="1"/>
  <conditionalFormatting sqref="A2:M200">
    <cfRule type="containsBlanks" dxfId="45" priority="43">
      <formula>LEN(TRIM(A2))=0</formula>
    </cfRule>
  </conditionalFormatting>
  <conditionalFormatting sqref="A2:K200">
    <cfRule type="expression" dxfId="44" priority="39">
      <formula>$J2="Lopend"</formula>
    </cfRule>
    <cfRule type="expression" dxfId="43" priority="40">
      <formula>$J2="Afgerond"</formula>
    </cfRule>
  </conditionalFormatting>
  <conditionalFormatting sqref="L2:L200">
    <cfRule type="cellIs" dxfId="42" priority="1" operator="equal">
      <formula>"Ja"</formula>
    </cfRule>
    <cfRule type="cellIs" dxfId="41" priority="2" operator="equal">
      <formula>"Nee"</formula>
    </cfRule>
  </conditionalFormatting>
  <dataValidations count="13">
    <dataValidation allowBlank="1" showInputMessage="1" showErrorMessage="1" prompt="Vul hier het inkoopordernummer (6060....) in " sqref="A1"/>
    <dataValidation allowBlank="1" showInputMessage="1" showErrorMessage="1" prompt="Vul hier het inkoopordernummer in van de hoofdopdracht als bij kolom 'B' 'uitbreiding' is geselecteerd" sqref="C1"/>
    <dataValidation allowBlank="1" showInputMessage="1" showErrorMessage="1" prompt="Kies uit het drop down menu" sqref="D1:E1 G1"/>
    <dataValidation allowBlank="1" showInputMessage="1" showErrorMessage="1" prompt="Kies het jaartal van afronding opdracht indien bij kolom 'J' 'afgerond' is geselecteerd" sqref="K1"/>
    <dataValidation allowBlank="1" showInputMessage="1" showErrorMessage="1" prompt="Vul hier de naam in van de opdrachtgever" sqref="F3:F200"/>
    <dataValidation allowBlank="1" showInputMessage="1" showErrorMessage="1" prompt="Selecteer 'hoofdopdracht' of 'uitbreiding'" sqref="B1"/>
    <dataValidation allowBlank="1" showInputMessage="1" showErrorMessage="1" prompt="Selecteer 'afgerond' indien opdracht (inkoopordernummer) volledig is afgerond inlcusief de facturatie._x000a__x000a_Selecteer 'lopend' als de opdracht (inkoopordernummer) niet volledig is afgerond inclusief de facturatie." sqref="J1"/>
    <dataValidation type="whole" allowBlank="1" showInputMessage="1" showErrorMessage="1" error="Vul hier een getal in startend met: 6060......" prompt="Vul hier het inkoopordernummer (6060....) in " sqref="A2:A200">
      <formula1>0</formula1>
      <formula2>70000000000</formula2>
    </dataValidation>
    <dataValidation type="whole" allowBlank="1" showInputMessage="1" showErrorMessage="1" error="Vul hier een getal in startend met: 6060......" prompt="Vul hier het inkoopordernummer in van de hoofdopdracht als bij kolom 'B' 'uitbreiding' is geselecteerd" sqref="C2:C200">
      <formula1>0</formula1>
      <formula2>70000000000</formula2>
    </dataValidation>
    <dataValidation type="whole" allowBlank="1" showInputMessage="1" showErrorMessage="1" error="Vul hier het offertebedrag in" sqref="I2:I200">
      <formula1>0</formula1>
      <formula2>99999999999999900</formula2>
    </dataValidation>
    <dataValidation allowBlank="1" showInputMessage="1" showErrorMessage="1" prompt="Vul hier de volledige naam in van de opdrachtgever (1ste of 2de echelon)" sqref="F2"/>
    <dataValidation allowBlank="1" showInputMessage="1" showErrorMessage="1" prompt="Selecteer &quot;nee&quot; indien opdracht nog lopend is._x000a__x000a_Selecteer &quot;nee&quot; indien opdracht afgerond is en Social Return nog niet uitgevoerd is voor deze opdracht._x000a__x000a_Selecteer &quot;ja&quot; indien opdracht is afgerond en Social Return is uitgevoerd voor deze opdracht." sqref="L1"/>
    <dataValidation allowBlank="1" showInputMessage="1" showErrorMessage="1" prompt="Vul hier de volledige naam in van de opdrachtgever (1ste of 2de echelon)" sqref="F1"/>
  </dataValidations>
  <pageMargins left="0.7" right="0.7" top="0.75" bottom="0.75" header="0.3" footer="0.3"/>
  <pageSetup paperSize="9" orientation="portrait" r:id="rId1"/>
  <ignoredErrors>
    <ignoredError sqref="M2:M200" unlockedFormula="1"/>
  </ignoredErrors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D3745797-0DFC-442C-913F-DA6DFD517690}">
            <xm:f>'Drop Down Menu'!$H$2</xm:f>
            <x14:dxf>
              <font>
                <color rgb="FFC4D600"/>
              </font>
              <fill>
                <patternFill patternType="none">
                  <bgColor auto="1"/>
                </patternFill>
              </fill>
            </x14:dxf>
          </x14:cfRule>
          <x14:cfRule type="cellIs" priority="4" operator="equal" id="{1875E511-1CEE-4F3E-8E8B-36F74B4D232F}">
            <xm:f>'Drop Down Menu'!$H$3</xm:f>
            <x14:dxf>
              <font>
                <color rgb="FFBE0028"/>
              </font>
              <fill>
                <patternFill patternType="none">
                  <fgColor auto="1"/>
                  <bgColor auto="1"/>
                </patternFill>
              </fill>
            </x14:dxf>
          </x14:cfRule>
          <xm:sqref>M2:M200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="Selecteer 'hoofdopdracht' of 'uitbreiding'">
          <x14:formula1>
            <xm:f>'Drop Down Menu'!$A$2:$A$3</xm:f>
          </x14:formula1>
          <xm:sqref>B2:B200</xm:sqref>
        </x14:dataValidation>
        <x14:dataValidation type="list" allowBlank="1" showInputMessage="1" showErrorMessage="1" prompt="Kies uit het drop down menu">
          <x14:formula1>
            <xm:f>'Drop Down Menu'!$C$2:$C$3</xm:f>
          </x14:formula1>
          <xm:sqref>D2:D200</xm:sqref>
        </x14:dataValidation>
        <x14:dataValidation type="list" allowBlank="1" showInputMessage="1" showErrorMessage="1" prompt="Selecteer 'afgerond' indien opdracht (inkoopordernummer) volledig is afgerond inlcusief de facturatie._x000a__x000a_Selecteer 'lopend' als de opdracht (inkoopordernummer) niet volledig is afgerond inclusief de facturatie.">
          <x14:formula1>
            <xm:f>'Drop Down Menu'!$E$2:$E$3</xm:f>
          </x14:formula1>
          <xm:sqref>J2:J200</xm:sqref>
        </x14:dataValidation>
        <x14:dataValidation type="list" allowBlank="1" showInputMessage="1" showErrorMessage="1" prompt="Kies het jaartal van afronding opdracht indien bij kolom 'J' 'afgerond' is geselecteerd">
          <x14:formula1>
            <xm:f>'Drop Down Menu'!$F$2:$F$7</xm:f>
          </x14:formula1>
          <xm:sqref>K2:K200</xm:sqref>
        </x14:dataValidation>
        <x14:dataValidation type="list" allowBlank="1" showInputMessage="1" showErrorMessage="1" prompt="Selecteer &quot;nee&quot; indien opdracht nog lopend is._x000a__x000a_Selecteer &quot;nee&quot; indien opdracht afgerond is en Social Return nog niet uitgevoerd is voor deze opdracht._x000a__x000a_Selecteer &quot;ja&quot; indien opdracht is afgerond en Social Return is uitgevoerd voor deze opdracht.">
          <x14:formula1>
            <xm:f>'Drop Down Menu'!$G$2:$G$3</xm:f>
          </x14:formula1>
          <xm:sqref>L3:L200</xm:sqref>
        </x14:dataValidation>
        <x14:dataValidation type="list" allowBlank="1" showInputMessage="1" showErrorMessage="1" prompt="Kies uit het drop down menu">
          <x14:formula1>
            <xm:f>'Drop Down Menu'!$B$2:$B$13</xm:f>
          </x14:formula1>
          <xm:sqref>E2:E200</xm:sqref>
        </x14:dataValidation>
        <x14:dataValidation type="list" allowBlank="1" showInputMessage="1" showErrorMessage="1" prompt="Selecteer &quot;nee&quot; indien opdracht nog lopend is._x000a__x000a_Selecteer &quot;nee&quot; indien opdracht afgerond is en Social Return nog niet uitgevoerd is voor deze opdracht._x000a__x000a_Selecteer &quot;ja&quot; indien opdracht is afgerond en Social Return is uitgevoerd voor deze opdracht.">
          <x14:formula1>
            <xm:f>'Drop Down Menu'!$G$2:$G$3</xm:f>
          </x14:formula1>
          <xm:sqref>L2</xm:sqref>
        </x14:dataValidation>
        <x14:dataValidation type="list" allowBlank="1" showInputMessage="1" showErrorMessage="1" prompt="Kies uit het drop down menu">
          <x14:formula1>
            <xm:f>'Drop Down Menu'!$D$2:$D$15</xm:f>
          </x14:formula1>
          <xm:sqref>G2:G200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showGridLines="0" zoomScale="145" zoomScaleNormal="145" workbookViewId="0">
      <selection activeCell="C3" sqref="C3"/>
    </sheetView>
  </sheetViews>
  <sheetFormatPr defaultRowHeight="11.25" x14ac:dyDescent="0.15"/>
  <cols>
    <col min="1" max="1" width="9" style="29"/>
    <col min="2" max="2" width="9.25" style="29" bestFit="1" customWidth="1"/>
    <col min="3" max="3" width="17.625" style="29" bestFit="1" customWidth="1"/>
    <col min="4" max="4" width="17.625" style="29" customWidth="1"/>
    <col min="5" max="5" width="15.75" style="29" bestFit="1" customWidth="1"/>
    <col min="6" max="16384" width="9" style="29"/>
  </cols>
  <sheetData>
    <row r="2" spans="2:5" ht="22.5" x14ac:dyDescent="0.15">
      <c r="B2" s="22" t="s">
        <v>54</v>
      </c>
      <c r="C2" s="22" t="s">
        <v>33</v>
      </c>
      <c r="D2" s="22" t="s">
        <v>72</v>
      </c>
      <c r="E2" s="22" t="s">
        <v>34</v>
      </c>
    </row>
    <row r="3" spans="2:5" x14ac:dyDescent="0.15">
      <c r="B3" s="32" t="s">
        <v>55</v>
      </c>
      <c r="C3" s="10"/>
      <c r="D3" s="10"/>
      <c r="E3" s="9"/>
    </row>
    <row r="4" spans="2:5" x14ac:dyDescent="0.15">
      <c r="B4" s="33" t="s">
        <v>60</v>
      </c>
      <c r="C4" s="19"/>
      <c r="D4" s="10"/>
      <c r="E4" s="20"/>
    </row>
    <row r="5" spans="2:5" x14ac:dyDescent="0.15">
      <c r="B5" s="33" t="s">
        <v>61</v>
      </c>
      <c r="C5" s="19"/>
      <c r="D5" s="10"/>
      <c r="E5" s="20"/>
    </row>
    <row r="6" spans="2:5" x14ac:dyDescent="0.15">
      <c r="B6" s="33" t="s">
        <v>68</v>
      </c>
      <c r="C6" s="19"/>
      <c r="D6" s="10"/>
      <c r="E6" s="20"/>
    </row>
    <row r="7" spans="2:5" x14ac:dyDescent="0.15">
      <c r="B7" s="33" t="s">
        <v>56</v>
      </c>
      <c r="C7" s="19"/>
      <c r="D7" s="10"/>
      <c r="E7" s="20"/>
    </row>
    <row r="8" spans="2:5" x14ac:dyDescent="0.15">
      <c r="B8" s="33" t="s">
        <v>62</v>
      </c>
      <c r="C8" s="10"/>
      <c r="D8" s="10"/>
      <c r="E8" s="21"/>
    </row>
    <row r="9" spans="2:5" x14ac:dyDescent="0.15">
      <c r="B9" s="33" t="s">
        <v>63</v>
      </c>
      <c r="C9" s="10"/>
      <c r="D9" s="10"/>
      <c r="E9" s="21"/>
    </row>
    <row r="10" spans="2:5" x14ac:dyDescent="0.15">
      <c r="B10" s="33" t="s">
        <v>69</v>
      </c>
      <c r="C10" s="10"/>
      <c r="D10" s="10"/>
      <c r="E10" s="21"/>
    </row>
    <row r="11" spans="2:5" x14ac:dyDescent="0.15">
      <c r="B11" s="33" t="s">
        <v>57</v>
      </c>
      <c r="C11" s="10"/>
      <c r="D11" s="10"/>
      <c r="E11" s="21"/>
    </row>
    <row r="12" spans="2:5" x14ac:dyDescent="0.15">
      <c r="B12" s="33" t="s">
        <v>64</v>
      </c>
      <c r="C12" s="10"/>
      <c r="D12" s="10"/>
      <c r="E12" s="21"/>
    </row>
    <row r="13" spans="2:5" x14ac:dyDescent="0.15">
      <c r="B13" s="33" t="s">
        <v>65</v>
      </c>
      <c r="C13" s="10"/>
      <c r="D13" s="10"/>
      <c r="E13" s="21"/>
    </row>
    <row r="14" spans="2:5" x14ac:dyDescent="0.15">
      <c r="B14" s="33" t="s">
        <v>70</v>
      </c>
      <c r="C14" s="10"/>
      <c r="D14" s="10"/>
      <c r="E14" s="21"/>
    </row>
    <row r="15" spans="2:5" x14ac:dyDescent="0.15">
      <c r="B15" s="33" t="s">
        <v>58</v>
      </c>
      <c r="C15" s="10"/>
      <c r="D15" s="10"/>
      <c r="E15" s="21"/>
    </row>
    <row r="16" spans="2:5" x14ac:dyDescent="0.15">
      <c r="B16" s="33" t="s">
        <v>66</v>
      </c>
      <c r="C16" s="10"/>
      <c r="D16" s="10"/>
      <c r="E16" s="21"/>
    </row>
    <row r="17" spans="2:5" x14ac:dyDescent="0.15">
      <c r="B17" s="33" t="s">
        <v>67</v>
      </c>
      <c r="C17" s="10"/>
      <c r="D17" s="10"/>
      <c r="E17" s="21"/>
    </row>
    <row r="18" spans="2:5" x14ac:dyDescent="0.15">
      <c r="B18" s="33" t="s">
        <v>71</v>
      </c>
      <c r="C18" s="10"/>
      <c r="D18" s="10"/>
      <c r="E18" s="21"/>
    </row>
    <row r="19" spans="2:5" x14ac:dyDescent="0.15">
      <c r="B19" s="33" t="s">
        <v>59</v>
      </c>
      <c r="C19" s="10"/>
      <c r="D19" s="10"/>
      <c r="E19" s="21"/>
    </row>
    <row r="20" spans="2:5" ht="12" thickBot="1" x14ac:dyDescent="0.2">
      <c r="B20" s="34" t="s">
        <v>73</v>
      </c>
      <c r="C20" s="35">
        <f>SUBTOTAL(109,Tabel22[Aantal uitgebrachte one-pagers])</f>
        <v>0</v>
      </c>
      <c r="D20" s="35">
        <f>SUBTOTAL(109,Tabel22[Aantal uitgebrachte offertes])</f>
        <v>0</v>
      </c>
      <c r="E20" s="36">
        <f>SUBTOTAL(109,Tabel22[Aantal gegunde opdrachten])</f>
        <v>0</v>
      </c>
    </row>
    <row r="21" spans="2:5" ht="12.75" thickTop="1" thickBot="1" x14ac:dyDescent="0.2">
      <c r="B21" s="37" t="s">
        <v>75</v>
      </c>
      <c r="C21" s="38" t="e">
        <f>AVERAGE(Tabel22[Aantal uitgebrachte one-pagers])</f>
        <v>#DIV/0!</v>
      </c>
      <c r="D21" s="38" t="e">
        <f>AVERAGE(Tabel22[Aantal uitgebrachte offertes])</f>
        <v>#DIV/0!</v>
      </c>
      <c r="E21" s="38" t="e">
        <f>AVERAGE(Tabel22[Aantal gegunde opdrachten])</f>
        <v>#DIV/0!</v>
      </c>
    </row>
  </sheetData>
  <sheetProtection algorithmName="SHA-512" hashValue="vdQQE8AfdE9/C1Ntw6GEuhTtIjnlGuGc2L4PG4yJlGIYY7sgN7OMa8pMQk5HdAcd/Hp3Z+LfZ3+jupo8dClQ5w==" saltValue="IJ/kTrOVL7muWroB1axdOg==" spinCount="100000" sheet="1" objects="1" scenarios="1" selectLockedCells="1"/>
  <conditionalFormatting sqref="B3:E19">
    <cfRule type="containsBlanks" dxfId="22" priority="57">
      <formula>LEN(TRIM(B3))=0</formula>
    </cfRule>
  </conditionalFormatting>
  <conditionalFormatting sqref="C3:C19">
    <cfRule type="containsBlanks" dxfId="21" priority="3">
      <formula>LEN(TRIM(C3))=0</formula>
    </cfRule>
  </conditionalFormatting>
  <conditionalFormatting sqref="D3:D19">
    <cfRule type="containsBlanks" dxfId="20" priority="2">
      <formula>LEN(TRIM(D3))=0</formula>
    </cfRule>
  </conditionalFormatting>
  <conditionalFormatting sqref="E3:E19">
    <cfRule type="containsBlanks" dxfId="19" priority="1">
      <formula>LEN(TRIM(E3))=0</formula>
    </cfRule>
  </conditionalFormatting>
  <dataValidations count="1">
    <dataValidation type="whole" allowBlank="1" showInputMessage="1" showErrorMessage="1" sqref="C3:E19">
      <formula1>0</formula1>
      <formula2>10000</formula2>
    </dataValidation>
  </dataValidations>
  <pageMargins left="0.7" right="0.7" top="0.75" bottom="0.75" header="0.3" footer="0.3"/>
  <pageSetup paperSize="9" orientation="portrait" r:id="rId1"/>
  <ignoredErrors>
    <ignoredError sqref="C21:E21" unlockedFormula="1"/>
  </ignoredError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showGridLines="0" zoomScaleNormal="100" workbookViewId="0">
      <selection activeCell="B3" sqref="B3"/>
    </sheetView>
  </sheetViews>
  <sheetFormatPr defaultRowHeight="11.25" x14ac:dyDescent="0.15"/>
  <cols>
    <col min="1" max="1" width="9" style="29"/>
    <col min="2" max="2" width="71.375" style="29" customWidth="1"/>
    <col min="3" max="3" width="24.5" style="29" customWidth="1"/>
    <col min="4" max="4" width="65.125" style="29" customWidth="1"/>
    <col min="5" max="16384" width="9" style="29"/>
  </cols>
  <sheetData>
    <row r="2" spans="2:4" ht="33.75" x14ac:dyDescent="0.15">
      <c r="B2" s="22" t="s">
        <v>35</v>
      </c>
      <c r="C2" s="22" t="s">
        <v>37</v>
      </c>
      <c r="D2" s="22" t="s">
        <v>36</v>
      </c>
    </row>
    <row r="3" spans="2:4" s="39" customFormat="1" ht="96.75" customHeight="1" x14ac:dyDescent="0.4">
      <c r="B3" s="3"/>
      <c r="C3" s="24"/>
      <c r="D3" s="25"/>
    </row>
    <row r="4" spans="2:4" s="39" customFormat="1" ht="96.75" customHeight="1" x14ac:dyDescent="0.4">
      <c r="B4" s="24"/>
      <c r="C4" s="24"/>
      <c r="D4" s="24"/>
    </row>
    <row r="5" spans="2:4" s="39" customFormat="1" ht="96.75" customHeight="1" x14ac:dyDescent="0.4">
      <c r="B5" s="24"/>
      <c r="C5" s="24"/>
      <c r="D5" s="24"/>
    </row>
    <row r="6" spans="2:4" s="39" customFormat="1" ht="96.75" customHeight="1" x14ac:dyDescent="0.4">
      <c r="B6" s="24"/>
      <c r="C6" s="24"/>
      <c r="D6" s="24"/>
    </row>
    <row r="7" spans="2:4" s="39" customFormat="1" ht="96.75" customHeight="1" x14ac:dyDescent="0.4">
      <c r="B7" s="24"/>
      <c r="C7" s="24"/>
      <c r="D7" s="24"/>
    </row>
    <row r="8" spans="2:4" s="39" customFormat="1" ht="96.75" customHeight="1" x14ac:dyDescent="0.4">
      <c r="B8" s="24"/>
      <c r="C8" s="24"/>
      <c r="D8" s="24"/>
    </row>
    <row r="9" spans="2:4" s="39" customFormat="1" ht="96.75" customHeight="1" x14ac:dyDescent="0.4">
      <c r="B9" s="24"/>
      <c r="C9" s="24"/>
      <c r="D9" s="24"/>
    </row>
    <row r="10" spans="2:4" s="39" customFormat="1" ht="96.75" customHeight="1" x14ac:dyDescent="0.4">
      <c r="B10" s="24"/>
      <c r="C10" s="24"/>
      <c r="D10" s="24"/>
    </row>
    <row r="11" spans="2:4" s="39" customFormat="1" ht="96.75" customHeight="1" x14ac:dyDescent="0.4">
      <c r="B11" s="24"/>
      <c r="C11" s="24"/>
      <c r="D11" s="24"/>
    </row>
  </sheetData>
  <sheetProtection algorithmName="SHA-512" hashValue="mpEB73JohSoCCzoNt0a0zSu5CDraftap1rmjbtK08WTXm9jwffzo/1FHf6rLLVpYD9nHyFJa1HUOaQx7j/anCA==" saltValue="44Y2K2WuHCEHOShyjVkv0w==" spinCount="100000" sheet="1" objects="1" scenarios="1" selectLockedCells="1"/>
  <conditionalFormatting sqref="B3:D11">
    <cfRule type="containsBlanks" dxfId="10" priority="4">
      <formula>LEN(TRIM(B3))=0</formula>
    </cfRule>
  </conditionalFormatting>
  <dataValidations count="1">
    <dataValidation allowBlank="1" showInputMessage="1" showErrorMessage="1" prompt="Vul hier het inkoopordernummer (6060....) in " sqref="C2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Opdrachten!$A$2:$A$200</xm:f>
          </x14:formula1>
          <xm:sqref>C3:C11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XFD1048576"/>
    </sheetView>
  </sheetViews>
  <sheetFormatPr defaultRowHeight="11.25" x14ac:dyDescent="0.15"/>
  <cols>
    <col min="1" max="1" width="23.75" bestFit="1" customWidth="1"/>
    <col min="2" max="2" width="116.5" bestFit="1" customWidth="1"/>
    <col min="3" max="3" width="19.875" bestFit="1" customWidth="1"/>
    <col min="4" max="4" width="29" bestFit="1" customWidth="1"/>
    <col min="5" max="5" width="13.875" bestFit="1" customWidth="1"/>
    <col min="6" max="6" width="6.875" bestFit="1" customWidth="1"/>
  </cols>
  <sheetData>
    <row r="1" spans="1:8" x14ac:dyDescent="0.15">
      <c r="A1" s="2" t="s">
        <v>13</v>
      </c>
      <c r="B1" s="2" t="s">
        <v>1</v>
      </c>
      <c r="C1" s="2" t="s">
        <v>2</v>
      </c>
      <c r="D1" s="2" t="s">
        <v>23</v>
      </c>
      <c r="E1" s="2" t="s">
        <v>7</v>
      </c>
      <c r="F1" s="2" t="s">
        <v>17</v>
      </c>
    </row>
    <row r="2" spans="1:8" ht="12" x14ac:dyDescent="0.2">
      <c r="A2" s="1" t="s">
        <v>11</v>
      </c>
      <c r="B2" t="s">
        <v>42</v>
      </c>
      <c r="C2" t="s">
        <v>3</v>
      </c>
      <c r="D2" s="26" t="s">
        <v>32</v>
      </c>
      <c r="E2" t="s">
        <v>5</v>
      </c>
      <c r="F2">
        <v>2023</v>
      </c>
      <c r="G2" t="s">
        <v>39</v>
      </c>
      <c r="H2" s="4" t="str">
        <f>CHAR(254)</f>
        <v>þ</v>
      </c>
    </row>
    <row r="3" spans="1:8" ht="12" x14ac:dyDescent="0.2">
      <c r="A3" s="1" t="s">
        <v>12</v>
      </c>
      <c r="B3" t="s">
        <v>43</v>
      </c>
      <c r="C3" t="s">
        <v>4</v>
      </c>
      <c r="D3" s="26" t="s">
        <v>24</v>
      </c>
      <c r="E3" t="s">
        <v>6</v>
      </c>
      <c r="F3">
        <v>2024</v>
      </c>
      <c r="G3" t="s">
        <v>40</v>
      </c>
      <c r="H3" s="4" t="str">
        <f>CHAR(253)</f>
        <v>ý</v>
      </c>
    </row>
    <row r="4" spans="1:8" ht="12" x14ac:dyDescent="0.2">
      <c r="A4" s="1"/>
      <c r="B4" t="s">
        <v>44</v>
      </c>
      <c r="D4" s="26" t="s">
        <v>27</v>
      </c>
      <c r="F4">
        <v>2025</v>
      </c>
      <c r="H4" s="4" t="str">
        <f>CHAR(253)</f>
        <v>ý</v>
      </c>
    </row>
    <row r="5" spans="1:8" x14ac:dyDescent="0.15">
      <c r="A5" s="1"/>
      <c r="B5" t="s">
        <v>45</v>
      </c>
      <c r="D5" s="26" t="s">
        <v>77</v>
      </c>
      <c r="F5">
        <v>2026</v>
      </c>
    </row>
    <row r="6" spans="1:8" x14ac:dyDescent="0.15">
      <c r="A6" s="1"/>
      <c r="B6" t="s">
        <v>46</v>
      </c>
      <c r="D6" s="26" t="s">
        <v>76</v>
      </c>
      <c r="F6">
        <v>2027</v>
      </c>
    </row>
    <row r="7" spans="1:8" x14ac:dyDescent="0.15">
      <c r="A7" s="1"/>
      <c r="B7" t="s">
        <v>47</v>
      </c>
      <c r="D7" s="26" t="s">
        <v>74</v>
      </c>
      <c r="F7">
        <v>2028</v>
      </c>
    </row>
    <row r="8" spans="1:8" x14ac:dyDescent="0.15">
      <c r="A8" s="1"/>
      <c r="B8" t="s">
        <v>48</v>
      </c>
      <c r="D8" s="26" t="s">
        <v>30</v>
      </c>
    </row>
    <row r="9" spans="1:8" x14ac:dyDescent="0.15">
      <c r="A9" s="1"/>
      <c r="B9" t="s">
        <v>49</v>
      </c>
      <c r="D9" s="26" t="s">
        <v>28</v>
      </c>
    </row>
    <row r="10" spans="1:8" x14ac:dyDescent="0.15">
      <c r="A10" s="1"/>
      <c r="B10" t="s">
        <v>50</v>
      </c>
      <c r="D10" s="26" t="s">
        <v>19</v>
      </c>
    </row>
    <row r="11" spans="1:8" x14ac:dyDescent="0.15">
      <c r="A11" s="1"/>
      <c r="B11" t="s">
        <v>51</v>
      </c>
      <c r="D11" s="26" t="s">
        <v>20</v>
      </c>
    </row>
    <row r="12" spans="1:8" x14ac:dyDescent="0.15">
      <c r="A12" s="1"/>
      <c r="B12" t="s">
        <v>52</v>
      </c>
      <c r="D12" s="26" t="s">
        <v>31</v>
      </c>
    </row>
    <row r="13" spans="1:8" x14ac:dyDescent="0.15">
      <c r="A13" s="1"/>
      <c r="B13" t="s">
        <v>53</v>
      </c>
      <c r="D13" s="26" t="s">
        <v>25</v>
      </c>
    </row>
    <row r="14" spans="1:8" x14ac:dyDescent="0.15">
      <c r="A14" s="1"/>
      <c r="D14" s="26" t="s">
        <v>26</v>
      </c>
    </row>
    <row r="15" spans="1:8" x14ac:dyDescent="0.15">
      <c r="A15" s="1"/>
      <c r="D15" s="26" t="s">
        <v>29</v>
      </c>
    </row>
    <row r="16" spans="1:8" x14ac:dyDescent="0.15">
      <c r="A16" s="1"/>
      <c r="D16" s="26" t="s">
        <v>21</v>
      </c>
    </row>
    <row r="17" spans="1:4" x14ac:dyDescent="0.15">
      <c r="A17" s="1"/>
      <c r="D17" s="26" t="s">
        <v>22</v>
      </c>
    </row>
    <row r="18" spans="1:4" x14ac:dyDescent="0.15">
      <c r="A18" s="1"/>
    </row>
  </sheetData>
  <sheetProtection algorithmName="SHA-512" hashValue="dCVjTmOthEDL6oFDEXaG/ZnGuYwbJW1tb6oKyCcV3smdNL9LduF0CUeVT7hRltfvW5h2PeQDZZbChItosEmJ8A==" saltValue="XicDQjmQN4AUKUJm0VwK5w==" spinCount="100000" sheet="1" objects="1" scenarios="1" selectLockedCells="1" selectUnlockedCells="1"/>
  <sortState ref="D2:D17">
    <sortCondition ref="D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Opdrachten</vt:lpstr>
      <vt:lpstr>Nadere opdrachten</vt:lpstr>
      <vt:lpstr>Klachten</vt:lpstr>
      <vt:lpstr>Drop Down 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Bilgin, Atilla  (A.)</dc:creator>
  <cp:lastModifiedBy>Bilgin, Atilla  (A.)</cp:lastModifiedBy>
  <dcterms:created xsi:type="dcterms:W3CDTF">2020-10-09T07:55:21Z</dcterms:created>
  <dcterms:modified xsi:type="dcterms:W3CDTF">2022-07-06T13:56:34Z</dcterms:modified>
</cp:coreProperties>
</file>