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Veenendaal-Parkeerapparatuurslagboomlozegarages/Intern/Werkdocumenten/Publicatieklaar/"/>
    </mc:Choice>
  </mc:AlternateContent>
  <xr:revisionPtr revIDLastSave="0" documentId="8_{46509127-9532-42C9-A0EF-1AA1AEA8342D}" xr6:coauthVersionLast="47" xr6:coauthVersionMax="47" xr10:uidLastSave="{00000000-0000-0000-0000-000000000000}"/>
  <bookViews>
    <workbookView xWindow="4416" yWindow="-17076" windowWidth="21672" windowHeight="16572" xr2:uid="{00000000-000D-0000-FFFF-FFFF00000000}"/>
  </bookViews>
  <sheets>
    <sheet name="Prijsformulier" sheetId="3" r:id="rId1"/>
  </sheets>
  <definedNames>
    <definedName name="_xlnm.Print_Area" localSheetId="0">Prijsformulier!$A$1:$L$84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3" l="1"/>
  <c r="K26" i="3"/>
  <c r="K7" i="3"/>
  <c r="J21" i="3"/>
  <c r="K21" i="3" s="1"/>
  <c r="B74" i="3"/>
  <c r="B73" i="3"/>
  <c r="B72" i="3"/>
  <c r="B71" i="3"/>
  <c r="C66" i="3"/>
  <c r="C74" i="3" s="1"/>
  <c r="C65" i="3"/>
  <c r="C64" i="3"/>
  <c r="J56" i="3"/>
  <c r="K56" i="3" s="1"/>
  <c r="J55" i="3"/>
  <c r="K55" i="3" s="1"/>
  <c r="J54" i="3"/>
  <c r="K54" i="3" s="1"/>
  <c r="J53" i="3"/>
  <c r="K53" i="3" s="1"/>
  <c r="J52" i="3"/>
  <c r="C47" i="3"/>
  <c r="C73" i="3" s="1"/>
  <c r="J33" i="3"/>
  <c r="K44" i="3" s="1"/>
  <c r="E33" i="3"/>
  <c r="C28" i="3"/>
  <c r="C72" i="3" s="1"/>
  <c r="K25" i="3"/>
  <c r="K24" i="3"/>
  <c r="K23" i="3"/>
  <c r="J22" i="3"/>
  <c r="K22" i="3" s="1"/>
  <c r="J20" i="3"/>
  <c r="K20" i="3" s="1"/>
  <c r="J19" i="3"/>
  <c r="K19" i="3" s="1"/>
  <c r="K28" i="3" s="1"/>
  <c r="C13" i="3"/>
  <c r="C71" i="3" s="1"/>
  <c r="J12" i="3"/>
  <c r="K12" i="3" s="1"/>
  <c r="K11" i="3"/>
  <c r="K10" i="3"/>
  <c r="J9" i="3"/>
  <c r="K9" i="3" s="1"/>
  <c r="K8" i="3"/>
  <c r="K6" i="3"/>
  <c r="K5" i="3"/>
  <c r="K43" i="3" l="1"/>
  <c r="K13" i="3"/>
  <c r="K46" i="3"/>
  <c r="K72" i="3"/>
  <c r="K38" i="3"/>
  <c r="K41" i="3"/>
  <c r="J60" i="3"/>
  <c r="J61" i="3" s="1"/>
  <c r="K61" i="3" s="1"/>
  <c r="K42" i="3"/>
  <c r="K39" i="3"/>
  <c r="K45" i="3"/>
  <c r="K37" i="3"/>
  <c r="K71" i="3"/>
  <c r="K52" i="3"/>
  <c r="K57" i="3" s="1"/>
  <c r="K64" i="3" s="1"/>
  <c r="K40" i="3"/>
  <c r="K60" i="3" l="1"/>
  <c r="K62" i="3" s="1"/>
  <c r="K65" i="3" s="1"/>
  <c r="K66" i="3" s="1"/>
  <c r="K47" i="3"/>
  <c r="K73" i="3" s="1"/>
  <c r="K74" i="3"/>
  <c r="K75" i="3" l="1"/>
</calcChain>
</file>

<file path=xl/sharedStrings.xml><?xml version="1.0" encoding="utf-8"?>
<sst xmlns="http://schemas.openxmlformats.org/spreadsheetml/2006/main" count="143" uniqueCount="107">
  <si>
    <t>Prijs/stuk</t>
  </si>
  <si>
    <t>Aantal</t>
  </si>
  <si>
    <t>Totaal</t>
  </si>
  <si>
    <t>Positie</t>
  </si>
  <si>
    <t>Prijs</t>
  </si>
  <si>
    <t>Ondertekening rechtsgeldig vertegenwoordiger</t>
  </si>
  <si>
    <t>Datum:</t>
  </si>
  <si>
    <t>Naam :</t>
  </si>
  <si>
    <t>1.1</t>
  </si>
  <si>
    <t>1.2</t>
  </si>
  <si>
    <t>2.1</t>
  </si>
  <si>
    <t>2.2</t>
  </si>
  <si>
    <t>3.1</t>
  </si>
  <si>
    <t>2.3</t>
  </si>
  <si>
    <t>2.4</t>
  </si>
  <si>
    <t>2.5</t>
  </si>
  <si>
    <t>2.6</t>
  </si>
  <si>
    <t>2.7</t>
  </si>
  <si>
    <t>3.2</t>
  </si>
  <si>
    <t>3.3</t>
  </si>
  <si>
    <t>3.4</t>
  </si>
  <si>
    <t xml:space="preserve">
</t>
  </si>
  <si>
    <t>Totaal storingsherstel buiten onderhoudscontract</t>
  </si>
  <si>
    <t>Onderhoud</t>
  </si>
  <si>
    <t>jaar 2</t>
  </si>
  <si>
    <t>jaar 3</t>
  </si>
  <si>
    <t>jaar 4</t>
  </si>
  <si>
    <t>jaar 5</t>
  </si>
  <si>
    <t>jaar 6</t>
  </si>
  <si>
    <t>jaar 7</t>
  </si>
  <si>
    <t>jaar 8</t>
  </si>
  <si>
    <t>Alleen de nietgeblokkeerde paarse cellen invullen de overige cellen zijn vastgesteld of worden automatisch gevuld.</t>
  </si>
  <si>
    <t>jaar 1 (incl. garantie)</t>
  </si>
  <si>
    <t>Jaar</t>
  </si>
  <si>
    <t>Onderhoud 
EMV lezers</t>
  </si>
  <si>
    <t>TCO onderdeel</t>
  </si>
  <si>
    <t>1.3</t>
  </si>
  <si>
    <t xml:space="preserve">Onderdeel </t>
  </si>
  <si>
    <t>3.5</t>
  </si>
  <si>
    <t>Totaal schade en vandalisme</t>
  </si>
  <si>
    <t>Uurtarief</t>
  </si>
  <si>
    <t>Storingsherstel buiten onderhoudscontract (uurtarief, inclusief eventuele voorrijkosten)</t>
  </si>
  <si>
    <t>overzicht van de meest te vervangen onderdelen /componenten bij schade en of vandalisme</t>
  </si>
  <si>
    <t>Stukprijs</t>
  </si>
  <si>
    <t>Bedrag per Parkeerautomaat per jaar</t>
  </si>
  <si>
    <t>jaar 9</t>
  </si>
  <si>
    <t>jaar 10</t>
  </si>
  <si>
    <t>Scherm gebruikersinterface (touchscreen)</t>
  </si>
  <si>
    <t>3.6</t>
  </si>
  <si>
    <t>3.7</t>
  </si>
  <si>
    <t>3.8</t>
  </si>
  <si>
    <t>TCO gedurende 10 jaar</t>
  </si>
  <si>
    <t xml:space="preserve">Aantal Parkeerautomaten conform levering: </t>
  </si>
  <si>
    <t>Handtekening:</t>
  </si>
  <si>
    <t>Total Cost of Ownership gedurende 10 jaar</t>
  </si>
  <si>
    <t>Kaartlezer</t>
  </si>
  <si>
    <t>Moederboard/hoofdkaart Parkeerautomaat</t>
  </si>
  <si>
    <t xml:space="preserve">voor werkzaamheden die worden uitgevoerd op maandag - zaterdag tussen 8.00 en 18.00 uur. </t>
  </si>
  <si>
    <t xml:space="preserve">voor werkzaamheden die worden uitgevoerd op maandag - zaterdag tussen 18:00 en 8:00 uur. </t>
  </si>
  <si>
    <t>VDL2022</t>
  </si>
  <si>
    <t>Alle prijzen op basis prijspeil 1-1-2023, exclusief btw.</t>
  </si>
  <si>
    <t xml:space="preserve">Installatie en plaatsing per Parkeerautomaat </t>
  </si>
  <si>
    <t>Camera's met software ten behoeve van Kentekenherkenning incl. licenties</t>
  </si>
  <si>
    <t>Installatie en plaatsing per KTH camera</t>
  </si>
  <si>
    <t>1.4</t>
  </si>
  <si>
    <t>Behuizing en bevestigingsmateriaal KTH camera</t>
  </si>
  <si>
    <t>1.5</t>
  </si>
  <si>
    <r>
      <t xml:space="preserve">Parkeerautomaten op basis van omschrijving Programma van Eisen </t>
    </r>
    <r>
      <rPr>
        <u/>
        <sz val="8"/>
        <rFont val="Arial"/>
        <family val="2"/>
      </rPr>
      <t>zonder</t>
    </r>
    <r>
      <rPr>
        <sz val="8"/>
        <rFont val="Arial"/>
        <family val="2"/>
      </rPr>
      <t xml:space="preserve"> muntgeldacceptatie</t>
    </r>
  </si>
  <si>
    <t xml:space="preserve">Positie 1: Levering </t>
  </si>
  <si>
    <t>Positie 2: Installatie</t>
  </si>
  <si>
    <t>Positie 3: Jaarlijkse kosten</t>
  </si>
  <si>
    <t>Telsysteem uitritten Parkeervoorzieningen en inrit eigen deel Vergunninghouders Tricotage</t>
  </si>
  <si>
    <t>1.6</t>
  </si>
  <si>
    <t>Deurlezers op basis van omschrijving Programma van Eisen</t>
  </si>
  <si>
    <t>Installatie en plaatsing per deurlezer</t>
  </si>
  <si>
    <t>Muntgeld eindcassette</t>
  </si>
  <si>
    <r>
      <t xml:space="preserve">Parkeerautomaten op basis van omschrijving Programma van Eisen </t>
    </r>
    <r>
      <rPr>
        <u/>
        <sz val="8"/>
        <rFont val="Arial"/>
        <family val="2"/>
      </rPr>
      <t>met</t>
    </r>
    <r>
      <rPr>
        <sz val="8"/>
        <rFont val="Arial"/>
        <family val="2"/>
      </rPr>
      <t xml:space="preserve"> muntgeldacceptatie (prijs zonder muntgeld eindcassette)</t>
    </r>
  </si>
  <si>
    <t>Installatie en plaatsing per tellocatie</t>
  </si>
  <si>
    <t>1.7</t>
  </si>
  <si>
    <t>Camera KTH inclusief behuizing</t>
  </si>
  <si>
    <t>Positie 4: Schade, vandalisme en storingsherstel buiten het contract</t>
  </si>
  <si>
    <t>3.9</t>
  </si>
  <si>
    <t>3.10</t>
  </si>
  <si>
    <t>Hosting, beveiliging en licenties Beheersysteem</t>
  </si>
  <si>
    <t>Hosting, beveiliging en licenties Kenteken-database</t>
  </si>
  <si>
    <t>Muntselector compleet</t>
  </si>
  <si>
    <t>4.1</t>
  </si>
  <si>
    <t>4.2</t>
  </si>
  <si>
    <t>4.3</t>
  </si>
  <si>
    <t>4.4</t>
  </si>
  <si>
    <t>4.5</t>
  </si>
  <si>
    <t>4.6</t>
  </si>
  <si>
    <t>4.7</t>
  </si>
  <si>
    <t>Bedrag per jaar</t>
  </si>
  <si>
    <r>
      <rPr>
        <b/>
        <sz val="9"/>
        <color indexed="9"/>
        <rFont val="Arial"/>
        <family val="2"/>
      </rPr>
      <t>Forfaittair</t>
    </r>
    <r>
      <rPr>
        <sz val="9"/>
        <color indexed="9"/>
        <rFont val="Arial"/>
        <family val="2"/>
      </rPr>
      <t xml:space="preserve"> aantal in 10 jaar</t>
    </r>
  </si>
  <si>
    <t>Helpdesk-functionaliteit en beheer op afstand</t>
  </si>
  <si>
    <t>In stand houden koppelvlakken Beheersysteem en Kenteken-database</t>
  </si>
  <si>
    <t>Levering router/aansluiting op internetaansluiting van Opdrachtgever</t>
  </si>
  <si>
    <t>1.8</t>
  </si>
  <si>
    <t>Installatie en inrichting router/aansluiting op internetaansluiting van Opdrachtgever</t>
  </si>
  <si>
    <t>2.8</t>
  </si>
  <si>
    <t>Levering en plaatsen bekabeling (data en voeding) Parkeervoorziening Gemeentehuis</t>
  </si>
  <si>
    <t>Levering en plaatsen bekabeling (data en voeding) Parkeervoorziening Arie van Hensbergen</t>
  </si>
  <si>
    <t>Levering en plaatsen bekabeling (data en voeding) Parkeervoorziening Tricotage</t>
  </si>
  <si>
    <t>Opleiding gebruik (web)applicatie ten behoeve van verstrekken 'gratis' parkeertijd</t>
  </si>
  <si>
    <t>2.9</t>
  </si>
  <si>
    <t>Beveiligde (web)applicatie conform hoofdstuk 8 PvE en het betreffende gunnings-criterium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</si>
</sst>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[$-413]mmm/yy;@"/>
    <numFmt numFmtId="167" formatCode="_-&quot;€&quot;\ * #,##0_-;_-&quot;€&quot;\ * #,##0\-;_-&quot;€&quot;\ * &quot;-&quot;_-;_-@_-"/>
    <numFmt numFmtId="168" formatCode="_-&quot;€&quot;\ * #,##0.00_-;_-&quot;€&quot;\ * #,##0.00\-;_-&quot;€&quot;\ * &quot;-&quot;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anklin Gothic Book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indexed="9"/>
      <name val="Arial"/>
      <family val="2"/>
    </font>
    <font>
      <sz val="10"/>
      <color theme="0" tint="-0.249977111117893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99"/>
        <bgColor rgb="FF000000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2" borderId="0" xfId="0" applyFont="1" applyFill="1" applyBorder="1" applyProtection="1"/>
    <xf numFmtId="167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3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4" borderId="1" xfId="7" applyNumberFormat="1" applyFont="1" applyFill="1" applyBorder="1" applyAlignment="1" applyProtection="1">
      <alignment horizontal="left" vertical="center" indent="1"/>
    </xf>
    <xf numFmtId="0" fontId="8" fillId="4" borderId="1" xfId="7" applyNumberFormat="1" applyFont="1" applyFill="1" applyBorder="1" applyAlignment="1" applyProtection="1">
      <alignment horizontal="right" vertical="center" indent="1"/>
    </xf>
    <xf numFmtId="9" fontId="8" fillId="6" borderId="1" xfId="1" applyFont="1" applyFill="1" applyBorder="1" applyAlignment="1" applyProtection="1">
      <alignment horizontal="left" vertical="center" indent="1"/>
    </xf>
    <xf numFmtId="0" fontId="8" fillId="6" borderId="1" xfId="1" applyNumberFormat="1" applyFont="1" applyFill="1" applyBorder="1" applyAlignment="1" applyProtection="1">
      <alignment horizontal="right" vertical="center" indent="1"/>
    </xf>
    <xf numFmtId="1" fontId="7" fillId="3" borderId="1" xfId="0" applyNumberFormat="1" applyFont="1" applyFill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vertical="center"/>
    </xf>
    <xf numFmtId="9" fontId="8" fillId="4" borderId="1" xfId="1" applyFont="1" applyFill="1" applyBorder="1" applyAlignment="1" applyProtection="1">
      <alignment horizontal="left" indent="1"/>
    </xf>
    <xf numFmtId="9" fontId="8" fillId="6" borderId="1" xfId="1" applyFont="1" applyFill="1" applyBorder="1" applyAlignment="1" applyProtection="1">
      <alignment horizontal="left" indent="1"/>
    </xf>
    <xf numFmtId="0" fontId="2" fillId="0" borderId="0" xfId="0" applyFont="1" applyBorder="1" applyProtection="1"/>
    <xf numFmtId="166" fontId="7" fillId="3" borderId="1" xfId="0" applyNumberFormat="1" applyFont="1" applyFill="1" applyBorder="1" applyAlignment="1" applyProtection="1">
      <alignment vertical="center" wrapText="1"/>
    </xf>
    <xf numFmtId="0" fontId="8" fillId="4" borderId="1" xfId="7" applyNumberFormat="1" applyFont="1" applyFill="1" applyBorder="1" applyAlignment="1" applyProtection="1">
      <alignment horizontal="left" vertical="top" indent="1"/>
    </xf>
    <xf numFmtId="0" fontId="6" fillId="0" borderId="0" xfId="0" applyFont="1" applyBorder="1" applyProtection="1"/>
    <xf numFmtId="165" fontId="6" fillId="0" borderId="0" xfId="0" applyNumberFormat="1" applyFont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2"/>
    </xf>
    <xf numFmtId="0" fontId="0" fillId="0" borderId="0" xfId="0" applyProtection="1"/>
    <xf numFmtId="1" fontId="8" fillId="4" borderId="1" xfId="7" applyNumberFormat="1" applyFont="1" applyFill="1" applyBorder="1" applyAlignment="1" applyProtection="1">
      <alignment horizontal="left" vertical="top" indent="1"/>
    </xf>
    <xf numFmtId="1" fontId="8" fillId="6" borderId="1" xfId="7" applyNumberFormat="1" applyFont="1" applyFill="1" applyBorder="1" applyAlignment="1" applyProtection="1">
      <alignment horizontal="left" vertical="top" indent="1"/>
    </xf>
    <xf numFmtId="1" fontId="8" fillId="4" borderId="1" xfId="1" applyNumberFormat="1" applyFont="1" applyFill="1" applyBorder="1" applyAlignment="1" applyProtection="1">
      <alignment horizontal="left" indent="1"/>
    </xf>
    <xf numFmtId="1" fontId="8" fillId="6" borderId="1" xfId="1" applyNumberFormat="1" applyFont="1" applyFill="1" applyBorder="1" applyAlignment="1" applyProtection="1">
      <alignment horizontal="left" indent="1"/>
    </xf>
    <xf numFmtId="168" fontId="8" fillId="4" borderId="1" xfId="7" applyNumberFormat="1" applyFont="1" applyFill="1" applyBorder="1" applyAlignment="1" applyProtection="1">
      <alignment horizontal="right" vertical="center"/>
    </xf>
    <xf numFmtId="168" fontId="8" fillId="5" borderId="1" xfId="7" applyNumberFormat="1" applyFont="1" applyFill="1" applyBorder="1" applyAlignment="1" applyProtection="1">
      <alignment horizontal="right" vertical="center"/>
      <protection locked="0"/>
    </xf>
    <xf numFmtId="168" fontId="8" fillId="7" borderId="1" xfId="7" applyNumberFormat="1" applyFont="1" applyFill="1" applyBorder="1" applyAlignment="1" applyProtection="1">
      <alignment horizontal="right" vertical="center"/>
      <protection locked="0"/>
    </xf>
    <xf numFmtId="168" fontId="8" fillId="6" borderId="1" xfId="7" applyNumberFormat="1" applyFont="1" applyFill="1" applyBorder="1" applyAlignment="1" applyProtection="1">
      <alignment horizontal="right" vertical="center"/>
    </xf>
    <xf numFmtId="168" fontId="8" fillId="4" borderId="1" xfId="7" applyNumberFormat="1" applyFont="1" applyFill="1" applyBorder="1" applyAlignment="1" applyProtection="1">
      <alignment horizontal="right"/>
    </xf>
    <xf numFmtId="168" fontId="8" fillId="6" borderId="1" xfId="7" applyNumberFormat="1" applyFont="1" applyFill="1" applyBorder="1" applyAlignment="1" applyProtection="1">
      <alignment horizontal="right"/>
    </xf>
    <xf numFmtId="168" fontId="7" fillId="3" borderId="1" xfId="0" applyNumberFormat="1" applyFont="1" applyFill="1" applyBorder="1" applyAlignment="1" applyProtection="1">
      <alignment horizontal="center" vertical="center" wrapText="1"/>
    </xf>
    <xf numFmtId="168" fontId="8" fillId="5" borderId="1" xfId="7" applyNumberFormat="1" applyFont="1" applyFill="1" applyBorder="1" applyAlignment="1" applyProtection="1">
      <alignment horizontal="right" vertical="top"/>
      <protection locked="0"/>
    </xf>
    <xf numFmtId="168" fontId="8" fillId="4" borderId="1" xfId="7" applyNumberFormat="1" applyFont="1" applyFill="1" applyBorder="1" applyAlignment="1" applyProtection="1">
      <alignment horizontal="right" vertical="top"/>
    </xf>
    <xf numFmtId="168" fontId="8" fillId="7" borderId="1" xfId="7" applyNumberFormat="1" applyFont="1" applyFill="1" applyBorder="1" applyAlignment="1" applyProtection="1">
      <alignment horizontal="right" vertical="top"/>
      <protection locked="0"/>
    </xf>
    <xf numFmtId="168" fontId="8" fillId="6" borderId="1" xfId="7" applyNumberFormat="1" applyFont="1" applyFill="1" applyBorder="1" applyAlignment="1" applyProtection="1">
      <alignment horizontal="right" vertical="top"/>
    </xf>
    <xf numFmtId="0" fontId="8" fillId="4" borderId="1" xfId="7" applyNumberFormat="1" applyFont="1" applyFill="1" applyBorder="1" applyAlignment="1" applyProtection="1">
      <alignment horizontal="right" vertical="top"/>
    </xf>
    <xf numFmtId="0" fontId="8" fillId="6" borderId="1" xfId="7" applyNumberFormat="1" applyFont="1" applyFill="1" applyBorder="1" applyAlignment="1" applyProtection="1">
      <alignment horizontal="right" vertical="top"/>
    </xf>
    <xf numFmtId="166" fontId="7" fillId="3" borderId="4" xfId="0" applyNumberFormat="1" applyFont="1" applyFill="1" applyBorder="1" applyAlignment="1" applyProtection="1">
      <alignment vertical="center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" fontId="9" fillId="9" borderId="3" xfId="0" applyNumberFormat="1" applyFont="1" applyFill="1" applyBorder="1" applyAlignment="1" applyProtection="1">
      <alignment horizontal="center" vertical="center" wrapText="1"/>
    </xf>
    <xf numFmtId="1" fontId="9" fillId="9" borderId="4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166" fontId="11" fillId="3" borderId="1" xfId="0" applyNumberFormat="1" applyFont="1" applyFill="1" applyBorder="1" applyAlignment="1" applyProtection="1">
      <alignment vertical="center" wrapText="1"/>
    </xf>
    <xf numFmtId="168" fontId="11" fillId="3" borderId="1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Protection="1"/>
    <xf numFmtId="0" fontId="12" fillId="2" borderId="0" xfId="0" applyFont="1" applyFill="1" applyBorder="1" applyProtection="1">
      <protection locked="0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166" fontId="7" fillId="3" borderId="3" xfId="0" applyNumberFormat="1" applyFont="1" applyFill="1" applyBorder="1" applyAlignment="1" applyProtection="1">
      <alignment vertical="center" wrapText="1"/>
    </xf>
    <xf numFmtId="166" fontId="7" fillId="3" borderId="4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9" fontId="8" fillId="4" borderId="1" xfId="1" applyFont="1" applyFill="1" applyBorder="1" applyAlignment="1" applyProtection="1"/>
    <xf numFmtId="9" fontId="8" fillId="6" borderId="1" xfId="1" applyFont="1" applyFill="1" applyBorder="1" applyAlignment="1" applyProtection="1"/>
    <xf numFmtId="166" fontId="8" fillId="4" borderId="6" xfId="1" applyNumberFormat="1" applyFont="1" applyFill="1" applyBorder="1" applyAlignment="1" applyProtection="1">
      <alignment horizontal="left" indent="1"/>
    </xf>
    <xf numFmtId="9" fontId="8" fillId="4" borderId="0" xfId="1" applyFont="1" applyFill="1" applyBorder="1" applyAlignment="1" applyProtection="1">
      <alignment horizontal="left" indent="1"/>
    </xf>
    <xf numFmtId="9" fontId="8" fillId="4" borderId="7" xfId="1" applyFont="1" applyFill="1" applyBorder="1" applyAlignment="1" applyProtection="1">
      <alignment horizontal="left" indent="1"/>
    </xf>
    <xf numFmtId="166" fontId="8" fillId="6" borderId="6" xfId="1" applyNumberFormat="1" applyFont="1" applyFill="1" applyBorder="1" applyAlignment="1" applyProtection="1">
      <alignment horizontal="left" indent="1"/>
    </xf>
    <xf numFmtId="9" fontId="8" fillId="6" borderId="0" xfId="1" applyFont="1" applyFill="1" applyBorder="1" applyAlignment="1" applyProtection="1">
      <alignment horizontal="left" indent="1"/>
    </xf>
    <xf numFmtId="9" fontId="8" fillId="6" borderId="7" xfId="1" applyFont="1" applyFill="1" applyBorder="1" applyAlignment="1" applyProtection="1">
      <alignment horizontal="left" indent="1"/>
    </xf>
    <xf numFmtId="166" fontId="7" fillId="3" borderId="2" xfId="0" applyNumberFormat="1" applyFont="1" applyFill="1" applyBorder="1" applyAlignment="1" applyProtection="1">
      <alignment vertical="center" wrapText="1"/>
    </xf>
    <xf numFmtId="166" fontId="7" fillId="3" borderId="3" xfId="0" applyNumberFormat="1" applyFont="1" applyFill="1" applyBorder="1" applyAlignment="1" applyProtection="1">
      <alignment vertical="center" wrapText="1"/>
    </xf>
    <xf numFmtId="166" fontId="8" fillId="4" borderId="6" xfId="7" applyNumberFormat="1" applyFont="1" applyFill="1" applyBorder="1" applyAlignment="1" applyProtection="1">
      <alignment vertical="center" wrapText="1"/>
    </xf>
    <xf numFmtId="166" fontId="8" fillId="4" borderId="0" xfId="7" applyNumberFormat="1" applyFont="1" applyFill="1" applyBorder="1" applyAlignment="1" applyProtection="1">
      <alignment vertical="center" wrapText="1"/>
    </xf>
    <xf numFmtId="166" fontId="8" fillId="4" borderId="7" xfId="7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Protection="1"/>
    <xf numFmtId="167" fontId="8" fillId="8" borderId="0" xfId="7" applyNumberFormat="1" applyFont="1" applyFill="1" applyBorder="1" applyAlignment="1" applyProtection="1">
      <alignment horizontal="left" vertical="center" wrapText="1"/>
    </xf>
    <xf numFmtId="166" fontId="10" fillId="9" borderId="2" xfId="0" applyNumberFormat="1" applyFont="1" applyFill="1" applyBorder="1" applyAlignment="1" applyProtection="1">
      <alignment horizontal="left" vertical="center" wrapText="1"/>
    </xf>
    <xf numFmtId="166" fontId="10" fillId="9" borderId="3" xfId="0" applyNumberFormat="1" applyFont="1" applyFill="1" applyBorder="1" applyAlignment="1" applyProtection="1">
      <alignment horizontal="left" vertical="center" wrapText="1"/>
    </xf>
    <xf numFmtId="166" fontId="10" fillId="9" borderId="4" xfId="0" applyNumberFormat="1" applyFont="1" applyFill="1" applyBorder="1" applyAlignment="1" applyProtection="1">
      <alignment horizontal="left" vertical="center" wrapText="1"/>
    </xf>
    <xf numFmtId="1" fontId="9" fillId="9" borderId="2" xfId="0" applyNumberFormat="1" applyFont="1" applyFill="1" applyBorder="1" applyAlignment="1" applyProtection="1">
      <alignment horizontal="left" vertical="center" wrapText="1"/>
    </xf>
    <xf numFmtId="1" fontId="9" fillId="9" borderId="3" xfId="0" applyNumberFormat="1" applyFont="1" applyFill="1" applyBorder="1" applyAlignment="1" applyProtection="1">
      <alignment horizontal="left" vertical="center" wrapText="1"/>
    </xf>
    <xf numFmtId="1" fontId="9" fillId="9" borderId="4" xfId="0" applyNumberFormat="1" applyFont="1" applyFill="1" applyBorder="1" applyAlignment="1" applyProtection="1">
      <alignment horizontal="left" vertical="center" wrapText="1"/>
    </xf>
    <xf numFmtId="166" fontId="9" fillId="9" borderId="3" xfId="0" applyNumberFormat="1" applyFont="1" applyFill="1" applyBorder="1" applyAlignment="1" applyProtection="1">
      <alignment vertical="center" wrapText="1"/>
    </xf>
    <xf numFmtId="166" fontId="9" fillId="9" borderId="6" xfId="0" applyNumberFormat="1" applyFont="1" applyFill="1" applyBorder="1" applyAlignment="1" applyProtection="1">
      <alignment horizontal="center" vertical="center" wrapText="1"/>
    </xf>
    <xf numFmtId="166" fontId="9" fillId="9" borderId="0" xfId="0" applyNumberFormat="1" applyFont="1" applyFill="1" applyBorder="1" applyAlignment="1" applyProtection="1">
      <alignment horizontal="center" vertical="center" wrapText="1"/>
    </xf>
    <xf numFmtId="166" fontId="9" fillId="9" borderId="6" xfId="0" applyNumberFormat="1" applyFont="1" applyFill="1" applyBorder="1" applyAlignment="1" applyProtection="1">
      <alignment horizontal="right" vertical="center" wrapText="1"/>
    </xf>
    <xf numFmtId="166" fontId="9" fillId="9" borderId="0" xfId="0" applyNumberFormat="1" applyFont="1" applyFill="1" applyBorder="1" applyAlignment="1" applyProtection="1">
      <alignment horizontal="right" vertical="center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3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14" fontId="8" fillId="5" borderId="2" xfId="7" applyNumberFormat="1" applyFont="1" applyFill="1" applyBorder="1" applyAlignment="1" applyProtection="1">
      <alignment horizontal="center"/>
      <protection locked="0"/>
    </xf>
    <xf numFmtId="14" fontId="8" fillId="5" borderId="3" xfId="7" applyNumberFormat="1" applyFont="1" applyFill="1" applyBorder="1" applyAlignment="1" applyProtection="1">
      <alignment horizontal="center"/>
      <protection locked="0"/>
    </xf>
    <xf numFmtId="14" fontId="8" fillId="5" borderId="4" xfId="7" applyNumberFormat="1" applyFont="1" applyFill="1" applyBorder="1" applyAlignment="1" applyProtection="1">
      <alignment horizontal="center"/>
      <protection locked="0"/>
    </xf>
    <xf numFmtId="167" fontId="8" fillId="7" borderId="2" xfId="7" applyNumberFormat="1" applyFont="1" applyFill="1" applyBorder="1" applyAlignment="1" applyProtection="1">
      <alignment horizontal="center"/>
      <protection locked="0"/>
    </xf>
    <xf numFmtId="167" fontId="8" fillId="7" borderId="3" xfId="7" applyNumberFormat="1" applyFont="1" applyFill="1" applyBorder="1" applyAlignment="1" applyProtection="1">
      <alignment horizontal="center"/>
      <protection locked="0"/>
    </xf>
    <xf numFmtId="167" fontId="8" fillId="7" borderId="4" xfId="7" applyNumberFormat="1" applyFont="1" applyFill="1" applyBorder="1" applyAlignment="1" applyProtection="1">
      <alignment horizontal="center"/>
      <protection locked="0"/>
    </xf>
    <xf numFmtId="167" fontId="8" fillId="8" borderId="0" xfId="7" applyNumberFormat="1" applyFont="1" applyFill="1" applyBorder="1" applyAlignment="1" applyProtection="1">
      <alignment horizontal="center" vertical="center" wrapText="1"/>
    </xf>
    <xf numFmtId="166" fontId="8" fillId="6" borderId="6" xfId="1" applyNumberFormat="1" applyFont="1" applyFill="1" applyBorder="1" applyAlignment="1" applyProtection="1">
      <alignment vertical="center" wrapText="1"/>
    </xf>
    <xf numFmtId="166" fontId="8" fillId="6" borderId="0" xfId="1" applyNumberFormat="1" applyFont="1" applyFill="1" applyBorder="1" applyAlignment="1" applyProtection="1">
      <alignment vertical="center" wrapText="1"/>
    </xf>
    <xf numFmtId="166" fontId="8" fillId="6" borderId="7" xfId="1" applyNumberFormat="1" applyFont="1" applyFill="1" applyBorder="1" applyAlignment="1" applyProtection="1">
      <alignment vertical="center" wrapText="1"/>
    </xf>
    <xf numFmtId="167" fontId="8" fillId="7" borderId="8" xfId="7" applyNumberFormat="1" applyFont="1" applyFill="1" applyBorder="1" applyAlignment="1" applyProtection="1">
      <alignment horizontal="center"/>
      <protection locked="0"/>
    </xf>
    <xf numFmtId="167" fontId="8" fillId="7" borderId="9" xfId="7" applyNumberFormat="1" applyFont="1" applyFill="1" applyBorder="1" applyAlignment="1" applyProtection="1">
      <alignment horizontal="center"/>
      <protection locked="0"/>
    </xf>
    <xf numFmtId="167" fontId="8" fillId="7" borderId="10" xfId="7" applyNumberFormat="1" applyFont="1" applyFill="1" applyBorder="1" applyAlignment="1" applyProtection="1">
      <alignment horizontal="center"/>
      <protection locked="0"/>
    </xf>
    <xf numFmtId="167" fontId="8" fillId="7" borderId="5" xfId="7" applyNumberFormat="1" applyFont="1" applyFill="1" applyBorder="1" applyAlignment="1" applyProtection="1">
      <alignment horizontal="center"/>
      <protection locked="0"/>
    </xf>
    <xf numFmtId="0" fontId="8" fillId="4" borderId="8" xfId="7" applyNumberFormat="1" applyFont="1" applyFill="1" applyBorder="1" applyAlignment="1" applyProtection="1">
      <alignment horizontal="left" vertical="center"/>
    </xf>
    <xf numFmtId="0" fontId="8" fillId="4" borderId="9" xfId="7" applyNumberFormat="1" applyFont="1" applyFill="1" applyBorder="1" applyAlignment="1" applyProtection="1">
      <alignment horizontal="left" vertical="center"/>
    </xf>
    <xf numFmtId="0" fontId="8" fillId="4" borderId="11" xfId="7" applyNumberFormat="1" applyFont="1" applyFill="1" applyBorder="1" applyAlignment="1" applyProtection="1">
      <alignment horizontal="left" vertical="center"/>
    </xf>
    <xf numFmtId="9" fontId="8" fillId="6" borderId="6" xfId="1" applyFont="1" applyFill="1" applyBorder="1" applyAlignment="1" applyProtection="1">
      <alignment horizontal="left" vertical="center"/>
    </xf>
    <xf numFmtId="9" fontId="8" fillId="6" borderId="0" xfId="1" applyFont="1" applyFill="1" applyBorder="1" applyAlignment="1" applyProtection="1">
      <alignment horizontal="left" vertical="center"/>
    </xf>
    <xf numFmtId="9" fontId="8" fillId="6" borderId="7" xfId="1" applyFont="1" applyFill="1" applyBorder="1" applyAlignment="1" applyProtection="1">
      <alignment horizontal="left" vertical="center"/>
    </xf>
    <xf numFmtId="0" fontId="8" fillId="4" borderId="8" xfId="7" applyNumberFormat="1" applyFont="1" applyFill="1" applyBorder="1" applyAlignment="1" applyProtection="1">
      <alignment horizontal="left" vertical="center" wrapText="1"/>
    </xf>
    <xf numFmtId="0" fontId="8" fillId="4" borderId="9" xfId="7" applyNumberFormat="1" applyFont="1" applyFill="1" applyBorder="1" applyAlignment="1" applyProtection="1">
      <alignment horizontal="left" vertical="center" wrapText="1"/>
    </xf>
    <xf numFmtId="0" fontId="8" fillId="4" borderId="11" xfId="7" applyNumberFormat="1" applyFont="1" applyFill="1" applyBorder="1" applyAlignment="1" applyProtection="1">
      <alignment horizontal="left" vertical="center" wrapText="1"/>
    </xf>
    <xf numFmtId="166" fontId="7" fillId="3" borderId="2" xfId="0" applyNumberFormat="1" applyFont="1" applyFill="1" applyBorder="1" applyAlignment="1" applyProtection="1">
      <alignment horizontal="center" vertical="center" wrapText="1"/>
    </xf>
    <xf numFmtId="166" fontId="7" fillId="3" borderId="3" xfId="0" applyNumberFormat="1" applyFont="1" applyFill="1" applyBorder="1" applyAlignment="1" applyProtection="1">
      <alignment horizontal="center" vertical="center" wrapText="1"/>
    </xf>
    <xf numFmtId="166" fontId="7" fillId="3" borderId="4" xfId="0" applyNumberFormat="1" applyFont="1" applyFill="1" applyBorder="1" applyAlignment="1" applyProtection="1">
      <alignment horizontal="center" vertical="center" wrapText="1"/>
    </xf>
    <xf numFmtId="166" fontId="7" fillId="3" borderId="2" xfId="0" applyNumberFormat="1" applyFont="1" applyFill="1" applyBorder="1" applyAlignment="1" applyProtection="1">
      <alignment vertical="center"/>
    </xf>
    <xf numFmtId="166" fontId="7" fillId="3" borderId="3" xfId="0" applyNumberFormat="1" applyFont="1" applyFill="1" applyBorder="1" applyAlignment="1" applyProtection="1">
      <alignment vertical="center"/>
    </xf>
    <xf numFmtId="166" fontId="7" fillId="3" borderId="4" xfId="0" applyNumberFormat="1" applyFont="1" applyFill="1" applyBorder="1" applyAlignment="1" applyProtection="1">
      <alignment vertical="center" wrapText="1"/>
    </xf>
  </cellXfs>
  <cellStyles count="8">
    <cellStyle name="Procent" xfId="1" builtinId="5"/>
    <cellStyle name="Procent 2" xfId="3" xr:uid="{00000000-0005-0000-0000-000001000000}"/>
    <cellStyle name="Procent 3" xfId="4" xr:uid="{00000000-0005-0000-0000-000002000000}"/>
    <cellStyle name="Standaard" xfId="0" builtinId="0"/>
    <cellStyle name="Standaard 2" xfId="2" xr:uid="{00000000-0005-0000-0000-000004000000}"/>
    <cellStyle name="Standaard 3" xfId="5" xr:uid="{00000000-0005-0000-0000-000005000000}"/>
    <cellStyle name="Standaard 4" xfId="7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CE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5"/>
  <sheetViews>
    <sheetView tabSelected="1" zoomScaleNormal="100" workbookViewId="0">
      <selection activeCell="I36" sqref="I36"/>
    </sheetView>
  </sheetViews>
  <sheetFormatPr defaultColWidth="0" defaultRowHeight="12.75" zeroHeight="1" x14ac:dyDescent="0.35"/>
  <cols>
    <col min="1" max="1" width="2.46484375" style="16" customWidth="1"/>
    <col min="2" max="2" width="10.46484375" style="22" customWidth="1"/>
    <col min="3" max="3" width="14.59765625" style="22" customWidth="1"/>
    <col min="4" max="9" width="12.59765625" style="22" customWidth="1"/>
    <col min="10" max="10" width="12.59765625" style="16" customWidth="1"/>
    <col min="11" max="11" width="14.59765625" style="22" customWidth="1"/>
    <col min="12" max="12" width="2.46484375" style="22" customWidth="1"/>
    <col min="13" max="16384" width="23.19921875" style="22" hidden="1"/>
  </cols>
  <sheetData>
    <row r="1" spans="1:12" s="16" customFormat="1" x14ac:dyDescent="0.35">
      <c r="A1" s="49"/>
      <c r="B1" s="1"/>
      <c r="C1" s="70"/>
      <c r="D1" s="70"/>
      <c r="E1" s="1"/>
      <c r="F1" s="52"/>
      <c r="G1" s="52"/>
      <c r="H1" s="55"/>
      <c r="I1" s="1"/>
      <c r="J1" s="1"/>
      <c r="K1" s="1"/>
      <c r="L1" s="1"/>
    </row>
    <row r="2" spans="1:12" s="16" customFormat="1" ht="25.05" customHeight="1" x14ac:dyDescent="0.35">
      <c r="A2" s="1"/>
      <c r="B2" s="72" t="s">
        <v>68</v>
      </c>
      <c r="C2" s="73"/>
      <c r="D2" s="73"/>
      <c r="E2" s="73"/>
      <c r="F2" s="73"/>
      <c r="G2" s="73"/>
      <c r="H2" s="73"/>
      <c r="I2" s="73"/>
      <c r="J2" s="73"/>
      <c r="K2" s="74"/>
      <c r="L2" s="1"/>
    </row>
    <row r="3" spans="1:12" s="16" customFormat="1" x14ac:dyDescent="0.35">
      <c r="A3" s="1"/>
      <c r="B3" s="1"/>
      <c r="C3" s="70"/>
      <c r="D3" s="70"/>
      <c r="E3" s="70"/>
      <c r="F3" s="70"/>
      <c r="G3" s="70"/>
      <c r="H3" s="70"/>
      <c r="I3" s="70"/>
      <c r="J3" s="1"/>
      <c r="K3" s="1"/>
      <c r="L3" s="1"/>
    </row>
    <row r="4" spans="1:12" x14ac:dyDescent="0.35">
      <c r="A4" s="1"/>
      <c r="B4" s="41" t="s">
        <v>3</v>
      </c>
      <c r="C4" s="75" t="s">
        <v>37</v>
      </c>
      <c r="D4" s="76"/>
      <c r="E4" s="76"/>
      <c r="F4" s="76"/>
      <c r="G4" s="76"/>
      <c r="H4" s="77"/>
      <c r="I4" s="21" t="s">
        <v>0</v>
      </c>
      <c r="J4" s="41" t="s">
        <v>1</v>
      </c>
      <c r="K4" s="41" t="s">
        <v>2</v>
      </c>
      <c r="L4" s="1"/>
    </row>
    <row r="5" spans="1:12" ht="22.05" customHeight="1" x14ac:dyDescent="0.35">
      <c r="A5" s="1"/>
      <c r="B5" s="23" t="s">
        <v>8</v>
      </c>
      <c r="C5" s="107" t="s">
        <v>76</v>
      </c>
      <c r="D5" s="108"/>
      <c r="E5" s="108"/>
      <c r="F5" s="108"/>
      <c r="G5" s="108"/>
      <c r="H5" s="109"/>
      <c r="I5" s="34">
        <v>0</v>
      </c>
      <c r="J5" s="38">
        <v>3</v>
      </c>
      <c r="K5" s="35">
        <f t="shared" ref="K5:K12" si="0">I5*J5</f>
        <v>0</v>
      </c>
      <c r="L5" s="1"/>
    </row>
    <row r="6" spans="1:12" ht="12.5" customHeight="1" x14ac:dyDescent="0.35">
      <c r="A6" s="1"/>
      <c r="B6" s="24" t="s">
        <v>9</v>
      </c>
      <c r="C6" s="104" t="s">
        <v>67</v>
      </c>
      <c r="D6" s="105"/>
      <c r="E6" s="105"/>
      <c r="F6" s="105"/>
      <c r="G6" s="105"/>
      <c r="H6" s="106"/>
      <c r="I6" s="36">
        <v>0</v>
      </c>
      <c r="J6" s="39">
        <v>8</v>
      </c>
      <c r="K6" s="37">
        <f t="shared" si="0"/>
        <v>0</v>
      </c>
      <c r="L6" s="1"/>
    </row>
    <row r="7" spans="1:12" ht="12.5" customHeight="1" x14ac:dyDescent="0.35">
      <c r="A7" s="55"/>
      <c r="B7" s="23" t="s">
        <v>36</v>
      </c>
      <c r="C7" s="101" t="s">
        <v>97</v>
      </c>
      <c r="D7" s="102"/>
      <c r="E7" s="102"/>
      <c r="F7" s="102"/>
      <c r="G7" s="102"/>
      <c r="H7" s="103"/>
      <c r="I7" s="34">
        <v>0</v>
      </c>
      <c r="J7" s="38">
        <v>3</v>
      </c>
      <c r="K7" s="35">
        <f t="shared" si="0"/>
        <v>0</v>
      </c>
      <c r="L7" s="55"/>
    </row>
    <row r="8" spans="1:12" ht="12.5" customHeight="1" x14ac:dyDescent="0.35">
      <c r="A8" s="55"/>
      <c r="B8" s="24" t="s">
        <v>64</v>
      </c>
      <c r="C8" s="104" t="s">
        <v>62</v>
      </c>
      <c r="D8" s="105"/>
      <c r="E8" s="105"/>
      <c r="F8" s="105"/>
      <c r="G8" s="105"/>
      <c r="H8" s="106"/>
      <c r="I8" s="36">
        <v>0</v>
      </c>
      <c r="J8" s="39">
        <v>3</v>
      </c>
      <c r="K8" s="37">
        <f t="shared" si="0"/>
        <v>0</v>
      </c>
      <c r="L8" s="55"/>
    </row>
    <row r="9" spans="1:12" ht="12.5" customHeight="1" x14ac:dyDescent="0.35">
      <c r="A9" s="55"/>
      <c r="B9" s="23" t="s">
        <v>66</v>
      </c>
      <c r="C9" s="101" t="s">
        <v>65</v>
      </c>
      <c r="D9" s="102"/>
      <c r="E9" s="102"/>
      <c r="F9" s="102"/>
      <c r="G9" s="102"/>
      <c r="H9" s="103"/>
      <c r="I9" s="34">
        <v>0</v>
      </c>
      <c r="J9" s="38">
        <f>J8</f>
        <v>3</v>
      </c>
      <c r="K9" s="35">
        <f t="shared" si="0"/>
        <v>0</v>
      </c>
      <c r="L9" s="55"/>
    </row>
    <row r="10" spans="1:12" ht="12.5" customHeight="1" x14ac:dyDescent="0.35">
      <c r="A10" s="55"/>
      <c r="B10" s="24" t="s">
        <v>72</v>
      </c>
      <c r="C10" s="104" t="s">
        <v>71</v>
      </c>
      <c r="D10" s="105"/>
      <c r="E10" s="105"/>
      <c r="F10" s="105"/>
      <c r="G10" s="105"/>
      <c r="H10" s="106"/>
      <c r="I10" s="36">
        <v>0</v>
      </c>
      <c r="J10" s="39">
        <v>5</v>
      </c>
      <c r="K10" s="37">
        <f t="shared" si="0"/>
        <v>0</v>
      </c>
      <c r="L10" s="55"/>
    </row>
    <row r="11" spans="1:12" ht="12.5" customHeight="1" x14ac:dyDescent="0.35">
      <c r="A11" s="55"/>
      <c r="B11" s="23" t="s">
        <v>78</v>
      </c>
      <c r="C11" s="101" t="s">
        <v>73</v>
      </c>
      <c r="D11" s="102"/>
      <c r="E11" s="102"/>
      <c r="F11" s="102"/>
      <c r="G11" s="102"/>
      <c r="H11" s="103"/>
      <c r="I11" s="34">
        <v>0</v>
      </c>
      <c r="J11" s="38">
        <v>4</v>
      </c>
      <c r="K11" s="35">
        <f t="shared" si="0"/>
        <v>0</v>
      </c>
      <c r="L11" s="55"/>
    </row>
    <row r="12" spans="1:12" ht="12.5" customHeight="1" x14ac:dyDescent="0.35">
      <c r="A12" s="55"/>
      <c r="B12" s="24" t="s">
        <v>98</v>
      </c>
      <c r="C12" s="104" t="s">
        <v>75</v>
      </c>
      <c r="D12" s="105"/>
      <c r="E12" s="105"/>
      <c r="F12" s="105"/>
      <c r="G12" s="105"/>
      <c r="H12" s="106"/>
      <c r="I12" s="36">
        <v>0</v>
      </c>
      <c r="J12" s="39">
        <f>(2*J5)+1</f>
        <v>7</v>
      </c>
      <c r="K12" s="37">
        <f t="shared" si="0"/>
        <v>0</v>
      </c>
      <c r="L12" s="55"/>
    </row>
    <row r="13" spans="1:12" ht="24.5" customHeight="1" x14ac:dyDescent="0.35">
      <c r="A13" s="1"/>
      <c r="B13" s="12">
        <v>1</v>
      </c>
      <c r="C13" s="3" t="str">
        <f>B2</f>
        <v xml:space="preserve">Positie 1: Levering </v>
      </c>
      <c r="D13" s="3"/>
      <c r="E13" s="3"/>
      <c r="F13" s="3"/>
      <c r="G13" s="3"/>
      <c r="H13" s="53"/>
      <c r="I13" s="3"/>
      <c r="J13" s="3"/>
      <c r="K13" s="33">
        <f>SUM(K5:K12)</f>
        <v>0</v>
      </c>
      <c r="L13" s="1"/>
    </row>
    <row r="14" spans="1:12" s="16" customFormat="1" x14ac:dyDescent="0.35">
      <c r="A14" s="1"/>
      <c r="B14" s="71"/>
      <c r="C14" s="71"/>
      <c r="D14" s="71"/>
      <c r="E14" s="71"/>
      <c r="F14" s="71"/>
      <c r="G14" s="71"/>
      <c r="H14" s="71"/>
      <c r="I14" s="71"/>
      <c r="J14" s="1"/>
      <c r="K14" s="1"/>
      <c r="L14" s="1"/>
    </row>
    <row r="15" spans="1:12" s="16" customFormat="1" x14ac:dyDescent="0.35">
      <c r="A15" s="49"/>
      <c r="B15" s="52"/>
      <c r="C15" s="70"/>
      <c r="D15" s="70"/>
      <c r="E15" s="52"/>
      <c r="F15" s="52"/>
      <c r="G15" s="52"/>
      <c r="H15" s="55"/>
      <c r="I15" s="52"/>
      <c r="J15" s="52"/>
      <c r="K15" s="52"/>
      <c r="L15" s="52"/>
    </row>
    <row r="16" spans="1:12" s="16" customFormat="1" ht="25.05" customHeight="1" x14ac:dyDescent="0.35">
      <c r="A16" s="52"/>
      <c r="B16" s="72" t="s">
        <v>69</v>
      </c>
      <c r="C16" s="73"/>
      <c r="D16" s="73"/>
      <c r="E16" s="73"/>
      <c r="F16" s="73"/>
      <c r="G16" s="73"/>
      <c r="H16" s="73"/>
      <c r="I16" s="73"/>
      <c r="J16" s="73"/>
      <c r="K16" s="74"/>
      <c r="L16" s="52"/>
    </row>
    <row r="17" spans="1:12" s="16" customFormat="1" x14ac:dyDescent="0.35">
      <c r="A17" s="52"/>
      <c r="B17" s="52"/>
      <c r="C17" s="70"/>
      <c r="D17" s="70"/>
      <c r="E17" s="70"/>
      <c r="F17" s="70"/>
      <c r="G17" s="70"/>
      <c r="H17" s="70"/>
      <c r="I17" s="70"/>
      <c r="J17" s="52"/>
      <c r="K17" s="52"/>
      <c r="L17" s="52"/>
    </row>
    <row r="18" spans="1:12" x14ac:dyDescent="0.35">
      <c r="A18" s="52"/>
      <c r="B18" s="51" t="s">
        <v>3</v>
      </c>
      <c r="C18" s="75" t="s">
        <v>37</v>
      </c>
      <c r="D18" s="76"/>
      <c r="E18" s="76"/>
      <c r="F18" s="76"/>
      <c r="G18" s="76"/>
      <c r="H18" s="77"/>
      <c r="I18" s="21" t="s">
        <v>0</v>
      </c>
      <c r="J18" s="51" t="s">
        <v>1</v>
      </c>
      <c r="K18" s="51" t="s">
        <v>2</v>
      </c>
      <c r="L18" s="52"/>
    </row>
    <row r="19" spans="1:12" ht="12.5" customHeight="1" x14ac:dyDescent="0.35">
      <c r="A19" s="52"/>
      <c r="B19" s="23" t="s">
        <v>10</v>
      </c>
      <c r="C19" s="101" t="s">
        <v>61</v>
      </c>
      <c r="D19" s="102"/>
      <c r="E19" s="102"/>
      <c r="F19" s="102"/>
      <c r="G19" s="102"/>
      <c r="H19" s="103"/>
      <c r="I19" s="34">
        <v>0</v>
      </c>
      <c r="J19" s="38">
        <f>J5+J6</f>
        <v>11</v>
      </c>
      <c r="K19" s="35">
        <f t="shared" ref="K19:K27" si="1">I19*J19</f>
        <v>0</v>
      </c>
      <c r="L19" s="52"/>
    </row>
    <row r="20" spans="1:12" ht="12.5" customHeight="1" x14ac:dyDescent="0.35">
      <c r="A20" s="52"/>
      <c r="B20" s="24" t="s">
        <v>11</v>
      </c>
      <c r="C20" s="104" t="s">
        <v>63</v>
      </c>
      <c r="D20" s="105"/>
      <c r="E20" s="105"/>
      <c r="F20" s="105"/>
      <c r="G20" s="105"/>
      <c r="H20" s="106"/>
      <c r="I20" s="36">
        <v>0</v>
      </c>
      <c r="J20" s="39">
        <f>J8</f>
        <v>3</v>
      </c>
      <c r="K20" s="37">
        <f t="shared" si="1"/>
        <v>0</v>
      </c>
      <c r="L20" s="52"/>
    </row>
    <row r="21" spans="1:12" ht="12.5" customHeight="1" x14ac:dyDescent="0.35">
      <c r="A21" s="52"/>
      <c r="B21" s="23" t="s">
        <v>13</v>
      </c>
      <c r="C21" s="101" t="s">
        <v>77</v>
      </c>
      <c r="D21" s="102"/>
      <c r="E21" s="102"/>
      <c r="F21" s="102"/>
      <c r="G21" s="102"/>
      <c r="H21" s="103"/>
      <c r="I21" s="34">
        <v>0</v>
      </c>
      <c r="J21" s="38">
        <f>J11</f>
        <v>4</v>
      </c>
      <c r="K21" s="35">
        <f t="shared" si="1"/>
        <v>0</v>
      </c>
      <c r="L21" s="52"/>
    </row>
    <row r="22" spans="1:12" ht="12.5" customHeight="1" x14ac:dyDescent="0.35">
      <c r="A22" s="52"/>
      <c r="B22" s="24" t="s">
        <v>14</v>
      </c>
      <c r="C22" s="104" t="s">
        <v>74</v>
      </c>
      <c r="D22" s="105"/>
      <c r="E22" s="105"/>
      <c r="F22" s="105"/>
      <c r="G22" s="105"/>
      <c r="H22" s="106"/>
      <c r="I22" s="36">
        <v>0</v>
      </c>
      <c r="J22" s="39">
        <f>J10</f>
        <v>5</v>
      </c>
      <c r="K22" s="37">
        <f t="shared" si="1"/>
        <v>0</v>
      </c>
      <c r="L22" s="52"/>
    </row>
    <row r="23" spans="1:12" ht="12.5" customHeight="1" x14ac:dyDescent="0.35">
      <c r="A23" s="52"/>
      <c r="B23" s="23" t="s">
        <v>15</v>
      </c>
      <c r="C23" s="101" t="s">
        <v>101</v>
      </c>
      <c r="D23" s="102"/>
      <c r="E23" s="102"/>
      <c r="F23" s="102"/>
      <c r="G23" s="102"/>
      <c r="H23" s="103"/>
      <c r="I23" s="34">
        <v>0</v>
      </c>
      <c r="J23" s="38">
        <v>1</v>
      </c>
      <c r="K23" s="35">
        <f t="shared" si="1"/>
        <v>0</v>
      </c>
      <c r="L23" s="52"/>
    </row>
    <row r="24" spans="1:12" ht="12.5" customHeight="1" x14ac:dyDescent="0.35">
      <c r="A24" s="52"/>
      <c r="B24" s="24" t="s">
        <v>16</v>
      </c>
      <c r="C24" s="104" t="s">
        <v>102</v>
      </c>
      <c r="D24" s="105"/>
      <c r="E24" s="105"/>
      <c r="F24" s="105"/>
      <c r="G24" s="105"/>
      <c r="H24" s="106"/>
      <c r="I24" s="36">
        <v>0</v>
      </c>
      <c r="J24" s="39">
        <v>1</v>
      </c>
      <c r="K24" s="37">
        <f t="shared" si="1"/>
        <v>0</v>
      </c>
      <c r="L24" s="52"/>
    </row>
    <row r="25" spans="1:12" ht="12.5" customHeight="1" x14ac:dyDescent="0.35">
      <c r="A25" s="52"/>
      <c r="B25" s="23" t="s">
        <v>17</v>
      </c>
      <c r="C25" s="101" t="s">
        <v>103</v>
      </c>
      <c r="D25" s="102"/>
      <c r="E25" s="102"/>
      <c r="F25" s="102"/>
      <c r="G25" s="102"/>
      <c r="H25" s="103"/>
      <c r="I25" s="34">
        <v>0</v>
      </c>
      <c r="J25" s="38">
        <v>1</v>
      </c>
      <c r="K25" s="35">
        <f t="shared" si="1"/>
        <v>0</v>
      </c>
      <c r="L25" s="52"/>
    </row>
    <row r="26" spans="1:12" ht="12.5" customHeight="1" x14ac:dyDescent="0.35">
      <c r="A26" s="55"/>
      <c r="B26" s="24" t="s">
        <v>100</v>
      </c>
      <c r="C26" s="104" t="s">
        <v>99</v>
      </c>
      <c r="D26" s="105"/>
      <c r="E26" s="105"/>
      <c r="F26" s="105"/>
      <c r="G26" s="105"/>
      <c r="H26" s="106"/>
      <c r="I26" s="36">
        <v>0</v>
      </c>
      <c r="J26" s="39">
        <v>3</v>
      </c>
      <c r="K26" s="37">
        <f t="shared" si="1"/>
        <v>0</v>
      </c>
      <c r="L26" s="55"/>
    </row>
    <row r="27" spans="1:12" ht="12.5" customHeight="1" x14ac:dyDescent="0.35">
      <c r="A27" s="55"/>
      <c r="B27" s="23" t="s">
        <v>105</v>
      </c>
      <c r="C27" s="101" t="s">
        <v>104</v>
      </c>
      <c r="D27" s="102"/>
      <c r="E27" s="102"/>
      <c r="F27" s="102"/>
      <c r="G27" s="102"/>
      <c r="H27" s="103"/>
      <c r="I27" s="34">
        <v>0</v>
      </c>
      <c r="J27" s="38">
        <v>1</v>
      </c>
      <c r="K27" s="35">
        <f t="shared" si="1"/>
        <v>0</v>
      </c>
      <c r="L27" s="55"/>
    </row>
    <row r="28" spans="1:12" ht="24.5" customHeight="1" x14ac:dyDescent="0.35">
      <c r="A28" s="52"/>
      <c r="B28" s="12">
        <v>2</v>
      </c>
      <c r="C28" s="3" t="str">
        <f>B16</f>
        <v>Positie 2: Installatie</v>
      </c>
      <c r="D28" s="3"/>
      <c r="E28" s="3"/>
      <c r="F28" s="3"/>
      <c r="G28" s="3"/>
      <c r="H28" s="53"/>
      <c r="I28" s="3"/>
      <c r="J28" s="3"/>
      <c r="K28" s="33">
        <f>SUM(K19:K27)</f>
        <v>0</v>
      </c>
      <c r="L28" s="52"/>
    </row>
    <row r="29" spans="1:12" s="16" customFormat="1" x14ac:dyDescent="0.35">
      <c r="A29" s="52"/>
      <c r="B29" s="71"/>
      <c r="C29" s="71"/>
      <c r="D29" s="71"/>
      <c r="E29" s="71"/>
      <c r="F29" s="71"/>
      <c r="G29" s="71"/>
      <c r="H29" s="71"/>
      <c r="I29" s="71"/>
      <c r="J29" s="52"/>
      <c r="K29" s="52"/>
      <c r="L29" s="52"/>
    </row>
    <row r="30" spans="1:12" s="16" customFormat="1" x14ac:dyDescent="0.35">
      <c r="A30" s="1"/>
      <c r="B30" s="1"/>
      <c r="C30" s="1"/>
      <c r="D30" s="1"/>
      <c r="E30" s="1"/>
      <c r="F30" s="52"/>
      <c r="G30" s="52"/>
      <c r="H30" s="55"/>
      <c r="I30" s="1"/>
      <c r="J30" s="1"/>
      <c r="K30" s="1"/>
      <c r="L30" s="1"/>
    </row>
    <row r="31" spans="1:12" s="16" customFormat="1" ht="25.5" x14ac:dyDescent="0.35">
      <c r="A31" s="1"/>
      <c r="B31" s="72" t="s">
        <v>70</v>
      </c>
      <c r="C31" s="73"/>
      <c r="D31" s="73"/>
      <c r="E31" s="73"/>
      <c r="F31" s="73"/>
      <c r="G31" s="73"/>
      <c r="H31" s="73"/>
      <c r="I31" s="73"/>
      <c r="J31" s="73"/>
      <c r="K31" s="74"/>
      <c r="L31" s="4" t="s">
        <v>21</v>
      </c>
    </row>
    <row r="32" spans="1:12" s="16" customFormat="1" x14ac:dyDescent="0.35">
      <c r="A32" s="1"/>
      <c r="B32" s="1"/>
      <c r="C32" s="1"/>
      <c r="D32" s="1"/>
      <c r="E32" s="1"/>
      <c r="F32" s="52"/>
      <c r="G32" s="52"/>
      <c r="H32" s="55"/>
      <c r="I32" s="1"/>
      <c r="J32" s="1"/>
      <c r="K32" s="1"/>
      <c r="L32" s="1"/>
    </row>
    <row r="33" spans="1:13" s="16" customFormat="1" ht="12.5" customHeight="1" x14ac:dyDescent="0.35">
      <c r="A33" s="1"/>
      <c r="B33" s="81" t="s">
        <v>52</v>
      </c>
      <c r="C33" s="82"/>
      <c r="D33" s="82"/>
      <c r="E33" s="78" t="str">
        <f>"(zie positie "&amp;B5&amp;" en "&amp;B6&amp;"):"</f>
        <v>(zie positie 1.1 en 1.2):</v>
      </c>
      <c r="F33" s="78"/>
      <c r="G33" s="78"/>
      <c r="H33" s="78"/>
      <c r="I33" s="78"/>
      <c r="J33" s="42">
        <f>J5+J6</f>
        <v>11</v>
      </c>
      <c r="K33" s="43"/>
      <c r="L33" s="1"/>
    </row>
    <row r="34" spans="1:13" s="16" customFormat="1" x14ac:dyDescent="0.35">
      <c r="A34" s="1"/>
      <c r="B34" s="1"/>
      <c r="C34" s="1"/>
      <c r="D34" s="1"/>
      <c r="E34" s="1"/>
      <c r="F34" s="52"/>
      <c r="G34" s="52"/>
      <c r="H34" s="55"/>
      <c r="I34" s="1"/>
      <c r="J34" s="1"/>
      <c r="K34" s="1"/>
      <c r="L34" s="1"/>
    </row>
    <row r="35" spans="1:13" s="16" customFormat="1" ht="12.5" customHeight="1" x14ac:dyDescent="0.35">
      <c r="A35" s="1"/>
      <c r="B35" s="1"/>
      <c r="C35" s="1"/>
      <c r="D35" s="110" t="s">
        <v>44</v>
      </c>
      <c r="E35" s="111"/>
      <c r="F35" s="112"/>
      <c r="G35" s="110" t="s">
        <v>93</v>
      </c>
      <c r="H35" s="111"/>
      <c r="I35" s="111"/>
      <c r="J35" s="112"/>
      <c r="K35" s="1"/>
      <c r="L35" s="1"/>
    </row>
    <row r="36" spans="1:13" s="16" customFormat="1" ht="93" x14ac:dyDescent="0.35">
      <c r="A36" s="1"/>
      <c r="B36" s="56" t="s">
        <v>3</v>
      </c>
      <c r="C36" s="17" t="s">
        <v>33</v>
      </c>
      <c r="D36" s="17" t="s">
        <v>23</v>
      </c>
      <c r="E36" s="17" t="s">
        <v>34</v>
      </c>
      <c r="F36" s="17" t="s">
        <v>83</v>
      </c>
      <c r="G36" s="17" t="s">
        <v>95</v>
      </c>
      <c r="H36" s="17" t="s">
        <v>84</v>
      </c>
      <c r="I36" s="17" t="s">
        <v>106</v>
      </c>
      <c r="J36" s="17" t="s">
        <v>96</v>
      </c>
      <c r="K36" s="44" t="s">
        <v>2</v>
      </c>
      <c r="L36" s="1"/>
    </row>
    <row r="37" spans="1:13" s="19" customFormat="1" x14ac:dyDescent="0.35">
      <c r="A37" s="1"/>
      <c r="B37" s="18" t="s">
        <v>12</v>
      </c>
      <c r="C37" s="57" t="s">
        <v>32</v>
      </c>
      <c r="D37" s="31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31">
        <f>(SUM(D37:F37)*$J$33)+SUM(G37:J37)</f>
        <v>0</v>
      </c>
      <c r="L37" s="1"/>
    </row>
    <row r="38" spans="1:13" s="19" customFormat="1" x14ac:dyDescent="0.35">
      <c r="A38" s="1"/>
      <c r="B38" s="15" t="s">
        <v>18</v>
      </c>
      <c r="C38" s="58" t="s">
        <v>24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32">
        <f t="shared" ref="K38:K46" si="2">(SUM(D38:F38)*$J$33)+SUM(G38:J38)</f>
        <v>0</v>
      </c>
      <c r="L38" s="1"/>
    </row>
    <row r="39" spans="1:13" s="19" customFormat="1" x14ac:dyDescent="0.35">
      <c r="A39" s="1"/>
      <c r="B39" s="14" t="s">
        <v>19</v>
      </c>
      <c r="C39" s="57" t="s">
        <v>25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31">
        <f t="shared" si="2"/>
        <v>0</v>
      </c>
      <c r="L39" s="1"/>
      <c r="M39" s="20"/>
    </row>
    <row r="40" spans="1:13" s="19" customFormat="1" x14ac:dyDescent="0.35">
      <c r="A40" s="1"/>
      <c r="B40" s="15" t="s">
        <v>20</v>
      </c>
      <c r="C40" s="58" t="s">
        <v>26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32">
        <f t="shared" si="2"/>
        <v>0</v>
      </c>
      <c r="L40" s="1"/>
      <c r="M40" s="20"/>
    </row>
    <row r="41" spans="1:13" s="19" customFormat="1" x14ac:dyDescent="0.35">
      <c r="A41" s="1"/>
      <c r="B41" s="14" t="s">
        <v>38</v>
      </c>
      <c r="C41" s="57" t="s">
        <v>27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31">
        <f t="shared" si="2"/>
        <v>0</v>
      </c>
      <c r="L41" s="1"/>
      <c r="M41" s="20"/>
    </row>
    <row r="42" spans="1:13" s="19" customFormat="1" x14ac:dyDescent="0.35">
      <c r="A42" s="1"/>
      <c r="B42" s="15" t="s">
        <v>48</v>
      </c>
      <c r="C42" s="58" t="s">
        <v>28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32">
        <f t="shared" si="2"/>
        <v>0</v>
      </c>
      <c r="L42" s="1"/>
      <c r="M42" s="20"/>
    </row>
    <row r="43" spans="1:13" s="19" customFormat="1" x14ac:dyDescent="0.35">
      <c r="A43" s="1"/>
      <c r="B43" s="14" t="s">
        <v>49</v>
      </c>
      <c r="C43" s="57" t="s">
        <v>29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31">
        <f t="shared" si="2"/>
        <v>0</v>
      </c>
      <c r="L43" s="1"/>
      <c r="M43" s="20"/>
    </row>
    <row r="44" spans="1:13" s="19" customFormat="1" x14ac:dyDescent="0.35">
      <c r="A44" s="1"/>
      <c r="B44" s="15" t="s">
        <v>50</v>
      </c>
      <c r="C44" s="58" t="s">
        <v>30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32">
        <f t="shared" si="2"/>
        <v>0</v>
      </c>
      <c r="L44" s="1"/>
      <c r="M44" s="20"/>
    </row>
    <row r="45" spans="1:13" s="19" customFormat="1" x14ac:dyDescent="0.35">
      <c r="A45" s="1"/>
      <c r="B45" s="14" t="s">
        <v>81</v>
      </c>
      <c r="C45" s="57" t="s">
        <v>45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31">
        <f t="shared" si="2"/>
        <v>0</v>
      </c>
      <c r="L45" s="1"/>
      <c r="M45" s="20"/>
    </row>
    <row r="46" spans="1:13" s="19" customFormat="1" x14ac:dyDescent="0.35">
      <c r="A46" s="1"/>
      <c r="B46" s="15" t="s">
        <v>82</v>
      </c>
      <c r="C46" s="58" t="s">
        <v>46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32">
        <f t="shared" si="2"/>
        <v>0</v>
      </c>
      <c r="L46" s="1"/>
      <c r="M46" s="20"/>
    </row>
    <row r="47" spans="1:13" s="16" customFormat="1" ht="25.5" x14ac:dyDescent="0.35">
      <c r="A47" s="4" t="s">
        <v>21</v>
      </c>
      <c r="B47" s="12">
        <v>3</v>
      </c>
      <c r="C47" s="83" t="str">
        <f>B31</f>
        <v>Positie 3: Jaarlijkse kosten</v>
      </c>
      <c r="D47" s="83"/>
      <c r="E47" s="83"/>
      <c r="F47" s="83"/>
      <c r="G47" s="83"/>
      <c r="H47" s="83"/>
      <c r="I47" s="83"/>
      <c r="J47" s="83"/>
      <c r="K47" s="33">
        <f>SUM(K37:K46)</f>
        <v>0</v>
      </c>
      <c r="L47" s="4" t="s">
        <v>21</v>
      </c>
    </row>
    <row r="48" spans="1:13" s="6" customFormat="1" ht="25.5" x14ac:dyDescent="0.35">
      <c r="A48" s="1"/>
      <c r="B48" s="5"/>
      <c r="C48" s="5"/>
      <c r="D48" s="5"/>
      <c r="E48" s="5"/>
      <c r="F48" s="5"/>
      <c r="G48" s="5"/>
      <c r="H48" s="5"/>
      <c r="I48" s="5"/>
      <c r="J48" s="1"/>
      <c r="K48" s="1"/>
      <c r="L48" s="4" t="s">
        <v>21</v>
      </c>
    </row>
    <row r="49" spans="1:12" s="6" customFormat="1" ht="25.5" customHeight="1" x14ac:dyDescent="0.35">
      <c r="A49" s="1"/>
      <c r="B49" s="72" t="s">
        <v>80</v>
      </c>
      <c r="C49" s="73"/>
      <c r="D49" s="73"/>
      <c r="E49" s="73"/>
      <c r="F49" s="73"/>
      <c r="G49" s="73"/>
      <c r="H49" s="73"/>
      <c r="I49" s="73"/>
      <c r="J49" s="73"/>
      <c r="K49" s="74"/>
      <c r="L49" s="4" t="s">
        <v>21</v>
      </c>
    </row>
    <row r="50" spans="1:12" s="7" customFormat="1" ht="12.75" customHeight="1" x14ac:dyDescent="0.35">
      <c r="A50" s="1"/>
      <c r="B50" s="5"/>
      <c r="C50" s="5"/>
      <c r="D50" s="5"/>
      <c r="E50" s="5"/>
      <c r="F50" s="5"/>
      <c r="G50" s="5"/>
      <c r="H50" s="5"/>
      <c r="I50" s="5"/>
      <c r="J50" s="1"/>
      <c r="K50" s="1"/>
      <c r="L50" s="4" t="s">
        <v>21</v>
      </c>
    </row>
    <row r="51" spans="1:12" s="7" customFormat="1" ht="25.05" customHeight="1" x14ac:dyDescent="0.35">
      <c r="A51" s="1"/>
      <c r="B51" s="41" t="s">
        <v>3</v>
      </c>
      <c r="C51" s="65" t="s">
        <v>42</v>
      </c>
      <c r="D51" s="66"/>
      <c r="E51" s="66"/>
      <c r="F51" s="66"/>
      <c r="G51" s="66"/>
      <c r="H51" s="115"/>
      <c r="I51" s="44" t="s">
        <v>43</v>
      </c>
      <c r="J51" s="44" t="s">
        <v>94</v>
      </c>
      <c r="K51" s="44" t="s">
        <v>4</v>
      </c>
      <c r="L51" s="4" t="s">
        <v>21</v>
      </c>
    </row>
    <row r="52" spans="1:12" s="7" customFormat="1" ht="12.5" customHeight="1" x14ac:dyDescent="0.35">
      <c r="A52" s="1"/>
      <c r="B52" s="8" t="s">
        <v>86</v>
      </c>
      <c r="C52" s="101" t="s">
        <v>47</v>
      </c>
      <c r="D52" s="102"/>
      <c r="E52" s="102"/>
      <c r="F52" s="102"/>
      <c r="G52" s="102"/>
      <c r="H52" s="103"/>
      <c r="I52" s="28">
        <v>0</v>
      </c>
      <c r="J52" s="9">
        <f>CEILING(10%*(Prijsformulier!$J$5)*10,1)</f>
        <v>3</v>
      </c>
      <c r="K52" s="27">
        <f>J52*I52</f>
        <v>0</v>
      </c>
      <c r="L52" s="4" t="s">
        <v>21</v>
      </c>
    </row>
    <row r="53" spans="1:12" s="7" customFormat="1" ht="12.5" customHeight="1" x14ac:dyDescent="0.35">
      <c r="A53" s="1"/>
      <c r="B53" s="10" t="s">
        <v>87</v>
      </c>
      <c r="C53" s="104" t="s">
        <v>56</v>
      </c>
      <c r="D53" s="105"/>
      <c r="E53" s="105"/>
      <c r="F53" s="105"/>
      <c r="G53" s="105"/>
      <c r="H53" s="106"/>
      <c r="I53" s="29">
        <v>0</v>
      </c>
      <c r="J53" s="11">
        <f>CEILING(5%*(Prijsformulier!$J$5)*10,1)</f>
        <v>2</v>
      </c>
      <c r="K53" s="30">
        <f>J53*I53</f>
        <v>0</v>
      </c>
      <c r="L53" s="4" t="s">
        <v>21</v>
      </c>
    </row>
    <row r="54" spans="1:12" s="7" customFormat="1" ht="12.5" customHeight="1" x14ac:dyDescent="0.35">
      <c r="A54" s="1"/>
      <c r="B54" s="8" t="s">
        <v>88</v>
      </c>
      <c r="C54" s="101" t="s">
        <v>55</v>
      </c>
      <c r="D54" s="102"/>
      <c r="E54" s="102"/>
      <c r="F54" s="102"/>
      <c r="G54" s="102"/>
      <c r="H54" s="103"/>
      <c r="I54" s="28">
        <v>0</v>
      </c>
      <c r="J54" s="9">
        <f>CEILING(10%*(Prijsformulier!$J$5)*10,1)</f>
        <v>3</v>
      </c>
      <c r="K54" s="27">
        <f>J54*I54</f>
        <v>0</v>
      </c>
      <c r="L54" s="4"/>
    </row>
    <row r="55" spans="1:12" s="7" customFormat="1" ht="13.05" customHeight="1" x14ac:dyDescent="0.35">
      <c r="A55" s="1"/>
      <c r="B55" s="10" t="s">
        <v>89</v>
      </c>
      <c r="C55" s="104" t="s">
        <v>79</v>
      </c>
      <c r="D55" s="105"/>
      <c r="E55" s="105"/>
      <c r="F55" s="105"/>
      <c r="G55" s="105"/>
      <c r="H55" s="106"/>
      <c r="I55" s="29">
        <v>0</v>
      </c>
      <c r="J55" s="11">
        <f>CEILING(5%*(Prijsformulier!$J$5)*10,1)</f>
        <v>2</v>
      </c>
      <c r="K55" s="30">
        <f>J55*I55</f>
        <v>0</v>
      </c>
      <c r="L55" s="4" t="s">
        <v>21</v>
      </c>
    </row>
    <row r="56" spans="1:12" s="7" customFormat="1" ht="12.5" customHeight="1" x14ac:dyDescent="0.35">
      <c r="A56" s="1"/>
      <c r="B56" s="8" t="s">
        <v>90</v>
      </c>
      <c r="C56" s="101" t="s">
        <v>85</v>
      </c>
      <c r="D56" s="102"/>
      <c r="E56" s="102"/>
      <c r="F56" s="102"/>
      <c r="G56" s="102"/>
      <c r="H56" s="103"/>
      <c r="I56" s="28">
        <v>0</v>
      </c>
      <c r="J56" s="9">
        <f>CEILING(5%*(Prijsformulier!$J$5)*10,1)</f>
        <v>2</v>
      </c>
      <c r="K56" s="27">
        <f>J56*I56</f>
        <v>0</v>
      </c>
      <c r="L56" s="4" t="s">
        <v>21</v>
      </c>
    </row>
    <row r="57" spans="1:12" s="13" customFormat="1" ht="24.5" customHeight="1" x14ac:dyDescent="0.35">
      <c r="A57" s="1"/>
      <c r="B57" s="12"/>
      <c r="C57" s="65" t="s">
        <v>39</v>
      </c>
      <c r="D57" s="66"/>
      <c r="E57" s="66"/>
      <c r="F57" s="3"/>
      <c r="G57" s="3"/>
      <c r="H57" s="53"/>
      <c r="I57" s="3"/>
      <c r="J57" s="40"/>
      <c r="K57" s="2">
        <f>SUM(K52:K56)</f>
        <v>0</v>
      </c>
      <c r="L57" s="4" t="s">
        <v>21</v>
      </c>
    </row>
    <row r="58" spans="1:12" s="7" customFormat="1" ht="12.5" customHeight="1" x14ac:dyDescent="0.35">
      <c r="A58" s="1"/>
      <c r="B58" s="1"/>
      <c r="C58" s="1"/>
      <c r="D58" s="1"/>
      <c r="E58" s="1"/>
      <c r="F58" s="52"/>
      <c r="G58" s="52"/>
      <c r="H58" s="55"/>
      <c r="I58" s="1"/>
      <c r="J58" s="1"/>
      <c r="K58" s="1"/>
      <c r="L58" s="4" t="s">
        <v>21</v>
      </c>
    </row>
    <row r="59" spans="1:12" s="6" customFormat="1" ht="25.05" customHeight="1" x14ac:dyDescent="0.35">
      <c r="A59" s="1"/>
      <c r="B59" s="41"/>
      <c r="C59" s="65" t="s">
        <v>41</v>
      </c>
      <c r="D59" s="66"/>
      <c r="E59" s="66"/>
      <c r="F59" s="66"/>
      <c r="G59" s="66"/>
      <c r="H59" s="115"/>
      <c r="I59" s="44" t="s">
        <v>40</v>
      </c>
      <c r="J59" s="44" t="s">
        <v>94</v>
      </c>
      <c r="K59" s="44" t="s">
        <v>4</v>
      </c>
      <c r="L59" s="4" t="s">
        <v>21</v>
      </c>
    </row>
    <row r="60" spans="1:12" s="7" customFormat="1" ht="12.5" customHeight="1" x14ac:dyDescent="0.35">
      <c r="A60" s="52"/>
      <c r="B60" s="8" t="s">
        <v>91</v>
      </c>
      <c r="C60" s="101" t="s">
        <v>57</v>
      </c>
      <c r="D60" s="102"/>
      <c r="E60" s="102"/>
      <c r="F60" s="102"/>
      <c r="G60" s="102"/>
      <c r="H60" s="103"/>
      <c r="I60" s="28">
        <v>0</v>
      </c>
      <c r="J60" s="9">
        <f>SUM(J52:J56)</f>
        <v>12</v>
      </c>
      <c r="K60" s="27">
        <f>J60*I60</f>
        <v>0</v>
      </c>
      <c r="L60" s="4" t="s">
        <v>21</v>
      </c>
    </row>
    <row r="61" spans="1:12" s="7" customFormat="1" ht="13.05" customHeight="1" x14ac:dyDescent="0.35">
      <c r="A61" s="52"/>
      <c r="B61" s="10" t="s">
        <v>92</v>
      </c>
      <c r="C61" s="104" t="s">
        <v>58</v>
      </c>
      <c r="D61" s="105"/>
      <c r="E61" s="105"/>
      <c r="F61" s="105"/>
      <c r="G61" s="105"/>
      <c r="H61" s="106"/>
      <c r="I61" s="29">
        <v>0</v>
      </c>
      <c r="J61" s="11">
        <f>J60/2</f>
        <v>6</v>
      </c>
      <c r="K61" s="30">
        <f>J61*I61</f>
        <v>0</v>
      </c>
      <c r="L61" s="4" t="s">
        <v>21</v>
      </c>
    </row>
    <row r="62" spans="1:12" s="13" customFormat="1" ht="25.05" customHeight="1" x14ac:dyDescent="0.35">
      <c r="A62" s="1"/>
      <c r="B62" s="12"/>
      <c r="C62" s="65" t="s">
        <v>22</v>
      </c>
      <c r="D62" s="66"/>
      <c r="E62" s="66"/>
      <c r="F62" s="3"/>
      <c r="G62" s="3"/>
      <c r="H62" s="53"/>
      <c r="I62" s="3"/>
      <c r="J62" s="40"/>
      <c r="K62" s="2">
        <f>SUM(K60:K61)</f>
        <v>0</v>
      </c>
      <c r="L62" s="4" t="s">
        <v>21</v>
      </c>
    </row>
    <row r="63" spans="1:12" s="13" customFormat="1" ht="12.5" customHeight="1" x14ac:dyDescent="0.35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4" t="s">
        <v>21</v>
      </c>
    </row>
    <row r="64" spans="1:12" s="13" customFormat="1" ht="12.5" customHeight="1" x14ac:dyDescent="0.35">
      <c r="A64" s="4"/>
      <c r="B64" s="4"/>
      <c r="C64" s="67" t="str">
        <f>C57</f>
        <v>Totaal schade en vandalisme</v>
      </c>
      <c r="D64" s="68"/>
      <c r="E64" s="68"/>
      <c r="F64" s="68"/>
      <c r="G64" s="68"/>
      <c r="H64" s="68"/>
      <c r="I64" s="68"/>
      <c r="J64" s="69"/>
      <c r="K64" s="27">
        <f>K57</f>
        <v>0</v>
      </c>
      <c r="L64" s="4" t="s">
        <v>21</v>
      </c>
    </row>
    <row r="65" spans="1:13" s="13" customFormat="1" ht="12.5" customHeight="1" x14ac:dyDescent="0.35">
      <c r="A65" s="4"/>
      <c r="B65" s="4"/>
      <c r="C65" s="94" t="str">
        <f>C62</f>
        <v>Totaal storingsherstel buiten onderhoudscontract</v>
      </c>
      <c r="D65" s="95"/>
      <c r="E65" s="95"/>
      <c r="F65" s="95"/>
      <c r="G65" s="95"/>
      <c r="H65" s="95"/>
      <c r="I65" s="95"/>
      <c r="J65" s="96"/>
      <c r="K65" s="30">
        <f>K62</f>
        <v>0</v>
      </c>
      <c r="L65" s="4" t="s">
        <v>21</v>
      </c>
    </row>
    <row r="66" spans="1:13" s="6" customFormat="1" ht="25.05" customHeight="1" x14ac:dyDescent="0.35">
      <c r="A66" s="1"/>
      <c r="B66" s="12">
        <v>4</v>
      </c>
      <c r="C66" s="113" t="str">
        <f>B49</f>
        <v>Positie 4: Schade, vandalisme en storingsherstel buiten het contract</v>
      </c>
      <c r="D66" s="114"/>
      <c r="E66" s="114"/>
      <c r="F66" s="114"/>
      <c r="G66" s="53"/>
      <c r="H66" s="53"/>
      <c r="I66" s="53"/>
      <c r="J66" s="54"/>
      <c r="K66" s="2">
        <f>SUM(K64:K65)</f>
        <v>0</v>
      </c>
      <c r="L66" s="4" t="s">
        <v>21</v>
      </c>
    </row>
    <row r="67" spans="1:13" s="6" customFormat="1" ht="25.5" x14ac:dyDescent="0.35">
      <c r="A67" s="1"/>
      <c r="B67" s="5"/>
      <c r="C67" s="5"/>
      <c r="D67" s="5"/>
      <c r="E67" s="5"/>
      <c r="F67" s="5"/>
      <c r="G67" s="5"/>
      <c r="H67" s="5"/>
      <c r="I67" s="5"/>
      <c r="J67" s="5"/>
      <c r="K67" s="1"/>
      <c r="L67" s="4" t="s">
        <v>21</v>
      </c>
    </row>
    <row r="68" spans="1:13" s="6" customFormat="1" ht="25.5" customHeight="1" x14ac:dyDescent="0.35">
      <c r="A68" s="1"/>
      <c r="B68" s="72" t="s">
        <v>54</v>
      </c>
      <c r="C68" s="73"/>
      <c r="D68" s="73"/>
      <c r="E68" s="73"/>
      <c r="F68" s="73"/>
      <c r="G68" s="73"/>
      <c r="H68" s="73"/>
      <c r="I68" s="73"/>
      <c r="J68" s="73"/>
      <c r="K68" s="74"/>
      <c r="L68" s="4" t="s">
        <v>21</v>
      </c>
    </row>
    <row r="69" spans="1:13" s="6" customFormat="1" x14ac:dyDescent="0.35">
      <c r="A69" s="1"/>
      <c r="B69" s="5"/>
      <c r="C69" s="5"/>
      <c r="D69" s="5"/>
      <c r="E69" s="5"/>
      <c r="F69" s="5"/>
      <c r="G69" s="5"/>
      <c r="H69" s="5"/>
      <c r="I69" s="5"/>
      <c r="J69" s="5"/>
      <c r="K69" s="1"/>
      <c r="L69" s="4"/>
    </row>
    <row r="70" spans="1:13" s="16" customFormat="1" x14ac:dyDescent="0.35">
      <c r="A70" s="1"/>
      <c r="B70" s="41" t="s">
        <v>3</v>
      </c>
      <c r="C70" s="113" t="s">
        <v>35</v>
      </c>
      <c r="D70" s="114"/>
      <c r="E70" s="114"/>
      <c r="F70" s="114"/>
      <c r="G70" s="53"/>
      <c r="H70" s="53"/>
      <c r="I70" s="53"/>
      <c r="J70" s="54"/>
      <c r="K70" s="44" t="s">
        <v>2</v>
      </c>
      <c r="L70" s="1"/>
    </row>
    <row r="71" spans="1:13" s="19" customFormat="1" x14ac:dyDescent="0.35">
      <c r="A71" s="1"/>
      <c r="B71" s="25">
        <f>B13</f>
        <v>1</v>
      </c>
      <c r="C71" s="59" t="str">
        <f>C13</f>
        <v xml:space="preserve">Positie 1: Levering </v>
      </c>
      <c r="D71" s="60"/>
      <c r="E71" s="60"/>
      <c r="F71" s="60"/>
      <c r="G71" s="60"/>
      <c r="H71" s="60"/>
      <c r="I71" s="60"/>
      <c r="J71" s="61"/>
      <c r="K71" s="31">
        <f>K13</f>
        <v>0</v>
      </c>
      <c r="L71" s="1"/>
    </row>
    <row r="72" spans="1:13" s="19" customFormat="1" x14ac:dyDescent="0.35">
      <c r="A72" s="52"/>
      <c r="B72" s="26">
        <f>B28</f>
        <v>2</v>
      </c>
      <c r="C72" s="62" t="str">
        <f>C28</f>
        <v>Positie 2: Installatie</v>
      </c>
      <c r="D72" s="63"/>
      <c r="E72" s="63"/>
      <c r="F72" s="63"/>
      <c r="G72" s="63"/>
      <c r="H72" s="63"/>
      <c r="I72" s="63"/>
      <c r="J72" s="64"/>
      <c r="K72" s="32">
        <f>K28</f>
        <v>0</v>
      </c>
      <c r="L72" s="52"/>
    </row>
    <row r="73" spans="1:13" s="19" customFormat="1" x14ac:dyDescent="0.35">
      <c r="A73" s="52"/>
      <c r="B73" s="25">
        <f>B47</f>
        <v>3</v>
      </c>
      <c r="C73" s="59" t="str">
        <f>C47</f>
        <v>Positie 3: Jaarlijkse kosten</v>
      </c>
      <c r="D73" s="60"/>
      <c r="E73" s="60"/>
      <c r="F73" s="60"/>
      <c r="G73" s="60"/>
      <c r="H73" s="60"/>
      <c r="I73" s="60"/>
      <c r="J73" s="61"/>
      <c r="K73" s="31">
        <f>K47</f>
        <v>0</v>
      </c>
      <c r="L73" s="52"/>
    </row>
    <row r="74" spans="1:13" s="19" customFormat="1" x14ac:dyDescent="0.35">
      <c r="A74" s="52"/>
      <c r="B74" s="26">
        <f>B66</f>
        <v>4</v>
      </c>
      <c r="C74" s="62" t="str">
        <f>C66</f>
        <v>Positie 4: Schade, vandalisme en storingsherstel buiten het contract</v>
      </c>
      <c r="D74" s="63"/>
      <c r="E74" s="63"/>
      <c r="F74" s="63"/>
      <c r="G74" s="63"/>
      <c r="H74" s="63"/>
      <c r="I74" s="63"/>
      <c r="J74" s="64"/>
      <c r="K74" s="32">
        <f>K66</f>
        <v>0</v>
      </c>
      <c r="L74" s="52"/>
    </row>
    <row r="75" spans="1:13" s="16" customFormat="1" ht="25.5" x14ac:dyDescent="0.35">
      <c r="A75" s="4" t="s">
        <v>21</v>
      </c>
      <c r="B75" s="47"/>
      <c r="C75" s="113" t="s">
        <v>51</v>
      </c>
      <c r="D75" s="114"/>
      <c r="E75" s="114"/>
      <c r="F75" s="114"/>
      <c r="G75" s="53"/>
      <c r="H75" s="53"/>
      <c r="I75" s="53"/>
      <c r="J75" s="54"/>
      <c r="K75" s="48">
        <f>SUM(K71:K74)</f>
        <v>0</v>
      </c>
      <c r="L75" s="4" t="s">
        <v>21</v>
      </c>
    </row>
    <row r="76" spans="1:13" s="16" customFormat="1" x14ac:dyDescent="0.35">
      <c r="A76" s="1"/>
      <c r="B76" s="1"/>
      <c r="C76" s="1"/>
      <c r="D76" s="1"/>
      <c r="E76" s="1"/>
      <c r="F76" s="52"/>
      <c r="G76" s="52"/>
      <c r="H76" s="55"/>
      <c r="I76" s="1"/>
      <c r="J76" s="1"/>
      <c r="K76" s="1"/>
      <c r="L76" s="1"/>
      <c r="M76" s="6"/>
    </row>
    <row r="77" spans="1:13" s="16" customFormat="1" ht="22.8" customHeight="1" x14ac:dyDescent="0.35">
      <c r="A77" s="1"/>
      <c r="B77" s="84" t="s">
        <v>5</v>
      </c>
      <c r="C77" s="85"/>
      <c r="D77" s="85"/>
      <c r="E77" s="85"/>
      <c r="F77" s="85"/>
      <c r="G77" s="85"/>
      <c r="H77" s="85"/>
      <c r="I77" s="86"/>
      <c r="J77" s="45" t="s">
        <v>53</v>
      </c>
      <c r="K77" s="46"/>
      <c r="L77" s="1"/>
      <c r="M77" s="6"/>
    </row>
    <row r="78" spans="1:13" s="16" customFormat="1" ht="22.8" customHeight="1" x14ac:dyDescent="0.35">
      <c r="A78" s="1"/>
      <c r="B78" s="14" t="s">
        <v>6</v>
      </c>
      <c r="C78" s="87"/>
      <c r="D78" s="88"/>
      <c r="E78" s="88"/>
      <c r="F78" s="88"/>
      <c r="G78" s="88"/>
      <c r="H78" s="88"/>
      <c r="I78" s="89"/>
      <c r="J78" s="97"/>
      <c r="K78" s="98"/>
      <c r="L78" s="1"/>
      <c r="M78" s="6"/>
    </row>
    <row r="79" spans="1:13" s="16" customFormat="1" ht="22.8" customHeight="1" x14ac:dyDescent="0.35">
      <c r="A79" s="1"/>
      <c r="B79" s="15" t="s">
        <v>7</v>
      </c>
      <c r="C79" s="90"/>
      <c r="D79" s="91"/>
      <c r="E79" s="91"/>
      <c r="F79" s="91"/>
      <c r="G79" s="91"/>
      <c r="H79" s="91"/>
      <c r="I79" s="92"/>
      <c r="J79" s="99"/>
      <c r="K79" s="100"/>
      <c r="L79" s="1"/>
      <c r="M79" s="6"/>
    </row>
    <row r="80" spans="1:13" s="16" customFormat="1" x14ac:dyDescent="0.35">
      <c r="A80" s="1"/>
      <c r="B80" s="1"/>
      <c r="C80" s="1"/>
      <c r="D80" s="1"/>
      <c r="E80" s="1"/>
      <c r="F80" s="52"/>
      <c r="G80" s="52"/>
      <c r="H80" s="55"/>
      <c r="I80" s="1"/>
      <c r="J80" s="1"/>
      <c r="K80" s="1"/>
      <c r="L80" s="1"/>
      <c r="M80" s="6"/>
    </row>
    <row r="81" spans="1:12" s="16" customFormat="1" x14ac:dyDescent="0.35">
      <c r="A81" s="1"/>
      <c r="B81" s="93" t="s">
        <v>31</v>
      </c>
      <c r="C81" s="93"/>
      <c r="D81" s="93"/>
      <c r="E81" s="93"/>
      <c r="F81" s="93"/>
      <c r="G81" s="93"/>
      <c r="H81" s="93"/>
      <c r="I81" s="93"/>
      <c r="J81" s="93"/>
      <c r="K81" s="93"/>
      <c r="L81" s="1"/>
    </row>
    <row r="82" spans="1:12" s="16" customFormat="1" x14ac:dyDescent="0.35">
      <c r="A82" s="1"/>
      <c r="B82" s="1"/>
      <c r="C82" s="1"/>
      <c r="D82" s="1"/>
      <c r="E82" s="1"/>
      <c r="F82" s="52"/>
      <c r="G82" s="52"/>
      <c r="H82" s="55"/>
      <c r="I82" s="1"/>
      <c r="J82" s="1"/>
      <c r="K82" s="1"/>
      <c r="L82" s="1"/>
    </row>
    <row r="83" spans="1:12" s="16" customFormat="1" x14ac:dyDescent="0.35">
      <c r="A83" s="1"/>
      <c r="B83" s="79" t="s">
        <v>60</v>
      </c>
      <c r="C83" s="80"/>
      <c r="D83" s="80"/>
      <c r="E83" s="80"/>
      <c r="F83" s="80"/>
      <c r="G83" s="80"/>
      <c r="H83" s="80"/>
      <c r="I83" s="80"/>
      <c r="J83" s="80"/>
      <c r="K83" s="80"/>
      <c r="L83" s="1"/>
    </row>
    <row r="84" spans="1:12" s="16" customFormat="1" x14ac:dyDescent="0.35">
      <c r="A84" s="1"/>
      <c r="B84" s="1"/>
      <c r="C84" s="1"/>
      <c r="D84" s="1"/>
      <c r="E84" s="1"/>
      <c r="F84" s="52"/>
      <c r="G84" s="52"/>
      <c r="H84" s="55"/>
      <c r="I84" s="1"/>
      <c r="J84" s="1"/>
      <c r="K84" s="1"/>
      <c r="L84" s="50" t="s">
        <v>59</v>
      </c>
    </row>
    <row r="85" spans="1:12" ht="18.5" hidden="1" customHeight="1" x14ac:dyDescent="0.35"/>
  </sheetData>
  <sheetProtection algorithmName="SHA-512" hashValue="W+yZoGHovHimzfQd9w6r2k8W97eHnpZX9tO7k51vSN7iz/72xGzr7n5xuBv5RQ7+wL5KAbjR/h9Sw1i8qqYMQw==" saltValue="msWb9uB9CbGUOGxCKOEXfQ==" spinCount="100000" sheet="1"/>
  <mergeCells count="63">
    <mergeCell ref="C75:F75"/>
    <mergeCell ref="C70:F70"/>
    <mergeCell ref="C7:H7"/>
    <mergeCell ref="C26:H26"/>
    <mergeCell ref="C27:H27"/>
    <mergeCell ref="C61:H61"/>
    <mergeCell ref="C24:H24"/>
    <mergeCell ref="C22:H22"/>
    <mergeCell ref="C20:H20"/>
    <mergeCell ref="C11:H11"/>
    <mergeCell ref="C18:H18"/>
    <mergeCell ref="C51:H51"/>
    <mergeCell ref="C59:H59"/>
    <mergeCell ref="C60:H60"/>
    <mergeCell ref="C25:H25"/>
    <mergeCell ref="C55:H55"/>
    <mergeCell ref="C52:H52"/>
    <mergeCell ref="C53:H53"/>
    <mergeCell ref="C54:H54"/>
    <mergeCell ref="C66:F66"/>
    <mergeCell ref="B49:K49"/>
    <mergeCell ref="B16:K16"/>
    <mergeCell ref="C17:D17"/>
    <mergeCell ref="E17:I17"/>
    <mergeCell ref="B29:I29"/>
    <mergeCell ref="D35:F35"/>
    <mergeCell ref="G35:J35"/>
    <mergeCell ref="C23:H23"/>
    <mergeCell ref="C21:H21"/>
    <mergeCell ref="C19:H19"/>
    <mergeCell ref="C15:D15"/>
    <mergeCell ref="E33:I33"/>
    <mergeCell ref="B83:K83"/>
    <mergeCell ref="B31:K31"/>
    <mergeCell ref="B33:D33"/>
    <mergeCell ref="C47:J47"/>
    <mergeCell ref="B77:I77"/>
    <mergeCell ref="C78:I78"/>
    <mergeCell ref="C79:I79"/>
    <mergeCell ref="B81:K81"/>
    <mergeCell ref="C57:E57"/>
    <mergeCell ref="C65:J65"/>
    <mergeCell ref="J78:K79"/>
    <mergeCell ref="B68:K68"/>
    <mergeCell ref="C71:J71"/>
    <mergeCell ref="C56:H56"/>
    <mergeCell ref="C1:D1"/>
    <mergeCell ref="C3:D3"/>
    <mergeCell ref="B14:I14"/>
    <mergeCell ref="B2:K2"/>
    <mergeCell ref="E3:I3"/>
    <mergeCell ref="C4:H4"/>
    <mergeCell ref="C12:H12"/>
    <mergeCell ref="C10:H10"/>
    <mergeCell ref="C8:H8"/>
    <mergeCell ref="C5:H5"/>
    <mergeCell ref="C9:H9"/>
    <mergeCell ref="C6:H6"/>
    <mergeCell ref="C73:J73"/>
    <mergeCell ref="C74:J74"/>
    <mergeCell ref="C72:J72"/>
    <mergeCell ref="C62:E62"/>
    <mergeCell ref="C64:J6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
Prijsformulier Parkeerautomaten en Kentekenherkenning&amp;C&amp;G</oddHeader>
    <oddFooter>&amp;L&amp;F&amp;RBlad: &amp;A</oddFooter>
  </headerFooter>
  <ignoredErrors>
    <ignoredError sqref="J53:J54 J21" 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B870178A01384FAF39DA5E3FCAA96A" ma:contentTypeVersion="8" ma:contentTypeDescription="Een nieuw document maken." ma:contentTypeScope="" ma:versionID="d9e68ece7c47f83027b6b03226ff4842">
  <xsd:schema xmlns:xsd="http://www.w3.org/2001/XMLSchema" xmlns:xs="http://www.w3.org/2001/XMLSchema" xmlns:p="http://schemas.microsoft.com/office/2006/metadata/properties" xmlns:ns2="02a8a738-75fc-4883-a01c-902484bc8bdc" xmlns:ns3="3bbe9b69-5861-47fe-b720-8cc028f2d7d3" targetNamespace="http://schemas.microsoft.com/office/2006/metadata/properties" ma:root="true" ma:fieldsID="5e2aa5f19638648db291d86c0c4fe684" ns2:_="" ns3:_="">
    <xsd:import namespace="02a8a738-75fc-4883-a01c-902484bc8bdc"/>
    <xsd:import namespace="3bbe9b69-5861-47fe-b720-8cc028f2d7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8a738-75fc-4883-a01c-902484bc8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e9b69-5861-47fe-b720-8cc028f2d7d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5f3b3b2-6459-42a8-b6aa-7b21ec71c2a4}" ma:internalName="TaxCatchAll" ma:showField="CatchAllData" ma:web="3bbe9b69-5861-47fe-b720-8cc028f2d7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8a738-75fc-4883-a01c-902484bc8bdc">
      <Terms xmlns="http://schemas.microsoft.com/office/infopath/2007/PartnerControls"/>
    </lcf76f155ced4ddcb4097134ff3c332f>
    <TaxCatchAll xmlns="3bbe9b69-5861-47fe-b720-8cc028f2d7d3" xsi:nil="true"/>
  </documentManagement>
</p:properties>
</file>

<file path=customXml/itemProps1.xml><?xml version="1.0" encoding="utf-8"?>
<ds:datastoreItem xmlns:ds="http://schemas.openxmlformats.org/officeDocument/2006/customXml" ds:itemID="{705CF2F5-FF4F-48A5-B535-2FBEF0F178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BDB82-E9E1-459F-9CFE-615364707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8a738-75fc-4883-a01c-902484bc8bdc"/>
    <ds:schemaRef ds:uri="3bbe9b69-5861-47fe-b720-8cc028f2d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1FF9A9-0D94-469C-AED7-6DECD570795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02a8a738-75fc-4883-a01c-902484bc8bd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3bbe9b69-5861-47fe-b720-8cc028f2d7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</dc:subject>
  <dc:creator>Spark</dc:creator>
  <cp:lastModifiedBy>Arie Pijp</cp:lastModifiedBy>
  <cp:lastPrinted>2018-09-20T06:51:51Z</cp:lastPrinted>
  <dcterms:created xsi:type="dcterms:W3CDTF">2002-11-08T13:13:10Z</dcterms:created>
  <dcterms:modified xsi:type="dcterms:W3CDTF">2022-04-08T09:15:00Z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0x01010017B870178A01384FAF39DA5E3FCAA96A</vt:lpwstr>
  </property>
  <property fmtid="{D5CDD505-2E9C-101B-9397-08002B2CF9AE}" pid="3" name="TaxKeyword">
    <vt:lpwstr/>
  </property>
</Properties>
</file>