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Fioretti Teylingen/Inhuur 2022/OP/6. NvI/"/>
    </mc:Choice>
  </mc:AlternateContent>
  <xr:revisionPtr revIDLastSave="0" documentId="8_{1CED358E-3121-4CA6-82F8-FE63616289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erceel 1" sheetId="1" r:id="rId1"/>
    <sheet name="Perceel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gUxvJfn6f5y+9i8KY3wN2/3IfI4A=="/>
    </ext>
  </extLst>
</workbook>
</file>

<file path=xl/calcChain.xml><?xml version="1.0" encoding="utf-8"?>
<calcChain xmlns="http://schemas.openxmlformats.org/spreadsheetml/2006/main">
  <c r="E36" i="1" l="1"/>
  <c r="C36" i="1"/>
  <c r="C50" i="1" l="1"/>
  <c r="C18" i="2"/>
  <c r="D36" i="2"/>
  <c r="F22" i="2"/>
  <c r="F18" i="2"/>
  <c r="C21" i="2"/>
  <c r="C25" i="2"/>
  <c r="W17" i="2"/>
  <c r="G17" i="2" s="1"/>
  <c r="V28" i="2"/>
  <c r="F28" i="2" s="1"/>
  <c r="V27" i="2"/>
  <c r="F27" i="2" s="1"/>
  <c r="V26" i="2"/>
  <c r="F26" i="2" s="1"/>
  <c r="V25" i="2"/>
  <c r="F25" i="2" s="1"/>
  <c r="V24" i="2"/>
  <c r="F24" i="2" s="1"/>
  <c r="V23" i="2"/>
  <c r="F23" i="2" s="1"/>
  <c r="V22" i="2"/>
  <c r="V21" i="2"/>
  <c r="F21" i="2" s="1"/>
  <c r="V20" i="2"/>
  <c r="F20" i="2" s="1"/>
  <c r="V19" i="2"/>
  <c r="F19" i="2" s="1"/>
  <c r="V18" i="2"/>
  <c r="V17" i="2"/>
  <c r="F17" i="2" s="1"/>
  <c r="U28" i="2"/>
  <c r="E28" i="2" s="1"/>
  <c r="U27" i="2"/>
  <c r="E27" i="2" s="1"/>
  <c r="U26" i="2"/>
  <c r="E26" i="2" s="1"/>
  <c r="U25" i="2"/>
  <c r="E25" i="2" s="1"/>
  <c r="U24" i="2"/>
  <c r="E24" i="2" s="1"/>
  <c r="U23" i="2"/>
  <c r="E23" i="2" s="1"/>
  <c r="U22" i="2"/>
  <c r="E22" i="2" s="1"/>
  <c r="U21" i="2"/>
  <c r="E21" i="2" s="1"/>
  <c r="U20" i="2"/>
  <c r="E20" i="2" s="1"/>
  <c r="U19" i="2"/>
  <c r="E19" i="2" s="1"/>
  <c r="U18" i="2"/>
  <c r="E18" i="2" s="1"/>
  <c r="U17" i="2"/>
  <c r="E17" i="2" s="1"/>
  <c r="T28" i="2"/>
  <c r="D28" i="2" s="1"/>
  <c r="T27" i="2"/>
  <c r="D27" i="2" s="1"/>
  <c r="T26" i="2"/>
  <c r="D26" i="2" s="1"/>
  <c r="T25" i="2"/>
  <c r="D25" i="2" s="1"/>
  <c r="T24" i="2"/>
  <c r="D24" i="2" s="1"/>
  <c r="T23" i="2"/>
  <c r="D23" i="2" s="1"/>
  <c r="T22" i="2"/>
  <c r="D22" i="2" s="1"/>
  <c r="T21" i="2"/>
  <c r="D21" i="2" s="1"/>
  <c r="T20" i="2"/>
  <c r="D20" i="2" s="1"/>
  <c r="T19" i="2"/>
  <c r="D19" i="2" s="1"/>
  <c r="T18" i="2"/>
  <c r="D18" i="2" s="1"/>
  <c r="T17" i="2"/>
  <c r="D17" i="2" s="1"/>
  <c r="S28" i="2"/>
  <c r="C28" i="2" s="1"/>
  <c r="S27" i="2"/>
  <c r="C27" i="2" s="1"/>
  <c r="S26" i="2"/>
  <c r="C26" i="2" s="1"/>
  <c r="S25" i="2"/>
  <c r="S24" i="2"/>
  <c r="C24" i="2" s="1"/>
  <c r="S23" i="2"/>
  <c r="C23" i="2" s="1"/>
  <c r="S22" i="2"/>
  <c r="C22" i="2" s="1"/>
  <c r="S21" i="2"/>
  <c r="S20" i="2"/>
  <c r="C20" i="2" s="1"/>
  <c r="S19" i="2"/>
  <c r="C19" i="2" s="1"/>
  <c r="S18" i="2"/>
  <c r="F33" i="2"/>
  <c r="G75" i="1" l="1"/>
  <c r="E56" i="1"/>
  <c r="C56" i="1"/>
  <c r="E50" i="1"/>
  <c r="E31" i="1"/>
  <c r="C31" i="1"/>
  <c r="F21" i="1"/>
  <c r="D21" i="1"/>
  <c r="D32" i="1" l="1"/>
  <c r="F32" i="1"/>
  <c r="F37" i="1" s="1"/>
  <c r="F51" i="1" s="1"/>
  <c r="F57" i="1" l="1"/>
  <c r="F61" i="1" s="1"/>
  <c r="F62" i="1" s="1"/>
  <c r="D37" i="1"/>
  <c r="D51" i="1" s="1"/>
  <c r="J70" i="1" l="1"/>
  <c r="D57" i="1"/>
  <c r="D61" i="1" l="1"/>
  <c r="D62" i="1" s="1"/>
  <c r="J69" i="1" l="1"/>
  <c r="J77" i="1" s="1"/>
</calcChain>
</file>

<file path=xl/sharedStrings.xml><?xml version="1.0" encoding="utf-8"?>
<sst xmlns="http://schemas.openxmlformats.org/spreadsheetml/2006/main" count="94" uniqueCount="74">
  <si>
    <t>Inschrijver dient de gele cellen in te vullen</t>
  </si>
  <si>
    <t>De som van alle uitgevraagde posten leidt tot een fictief uurtarief.</t>
  </si>
  <si>
    <r>
      <rPr>
        <sz val="11"/>
        <color theme="1"/>
        <rFont val="Calibri"/>
        <family val="2"/>
      </rPr>
      <t xml:space="preserve">Detacheren </t>
    </r>
    <r>
      <rPr>
        <b/>
        <sz val="11"/>
        <color theme="1"/>
        <rFont val="Calibri"/>
        <family val="2"/>
      </rPr>
      <t>(STiPP Plus)</t>
    </r>
  </si>
  <si>
    <t>Fase A-ABU / Fase 1+2-NBBU</t>
  </si>
  <si>
    <t>Fase B-ABU / Fase 3-NBBU</t>
  </si>
  <si>
    <t>Blok 1</t>
  </si>
  <si>
    <t>Brutoloon</t>
  </si>
  <si>
    <t>wachtdagcompensatie</t>
  </si>
  <si>
    <t>Blok 2</t>
  </si>
  <si>
    <t>vakantiedagen</t>
  </si>
  <si>
    <t>feestdagen</t>
  </si>
  <si>
    <t>opleidingsdagen</t>
  </si>
  <si>
    <t>atv dagen</t>
  </si>
  <si>
    <t>kort verzuim</t>
  </si>
  <si>
    <t>ziekte</t>
  </si>
  <si>
    <t>leegloop</t>
  </si>
  <si>
    <t>overige vergoedingen</t>
  </si>
  <si>
    <t>vakantiebijslag</t>
  </si>
  <si>
    <t>Blok 3</t>
  </si>
  <si>
    <t>ZW-premie</t>
  </si>
  <si>
    <t>Reservering AZW</t>
  </si>
  <si>
    <t>WGA-premie</t>
  </si>
  <si>
    <t>WW-premie</t>
  </si>
  <si>
    <t>PAWW</t>
  </si>
  <si>
    <t>AOF-premie (incl. opslag)</t>
  </si>
  <si>
    <t>WGA-vast premie</t>
  </si>
  <si>
    <t>ZVW-premie</t>
  </si>
  <si>
    <t>Transitievergoeding</t>
  </si>
  <si>
    <t>Pensioen (STiPP Plus)</t>
  </si>
  <si>
    <t>Opleiding&amp;social fonds</t>
  </si>
  <si>
    <t>Blok 4</t>
  </si>
  <si>
    <t>overige directe en indirecte lasten</t>
  </si>
  <si>
    <t>marge</t>
  </si>
  <si>
    <t>totaalbedrag</t>
  </si>
  <si>
    <t xml:space="preserve">Fase A/Fase 1+2: gebaseerd op basis van uitsluiting loondoorbetaling </t>
  </si>
  <si>
    <t xml:space="preserve">Betreft gewerkte uren </t>
  </si>
  <si>
    <t>Het uurtarief zoals opgenomen in de groene cellen is het totaal bedrag. Hierin zijn alle kosten en marges inclusief.</t>
  </si>
  <si>
    <t>fictief aantal uren</t>
  </si>
  <si>
    <t>Fictieve totaalprijs</t>
  </si>
  <si>
    <t>Fase A-ABU / Fase 1+2 - NBBU</t>
  </si>
  <si>
    <t>uur</t>
  </si>
  <si>
    <t>Fase B-ABU / Fase 3 - NBBU</t>
  </si>
  <si>
    <t>Prijs per uur</t>
  </si>
  <si>
    <t>Fictief resterend aantal uur t.o.v. 750</t>
  </si>
  <si>
    <t>Afkoopsom overname</t>
  </si>
  <si>
    <t>Totaal</t>
  </si>
  <si>
    <t xml:space="preserve">Inschrijfprijs perceel </t>
  </si>
  <si>
    <t>Fioretti Teylingen</t>
  </si>
  <si>
    <t xml:space="preserve">Detacheren (STiPP Plus)    </t>
  </si>
  <si>
    <t>Naam Inschrijver</t>
  </si>
  <si>
    <t>trede</t>
  </si>
  <si>
    <t>LB</t>
  </si>
  <si>
    <t>LC</t>
  </si>
  <si>
    <t>LD</t>
  </si>
  <si>
    <t>LE</t>
  </si>
  <si>
    <t>LIO</t>
  </si>
  <si>
    <t>Inschrijfprijs perceel 2</t>
  </si>
  <si>
    <t>Toelichting berekening</t>
  </si>
  <si>
    <t>CAO lonen VO 1-10-2021</t>
  </si>
  <si>
    <t>Verhouding t.o.v. LB trede 1</t>
  </si>
  <si>
    <t xml:space="preserve">Inhuur Onderwijzend Personeel </t>
  </si>
  <si>
    <t>Prijzenblad Perceel 1 (uitzend- of detacheringsbasis met een uitzend cao)</t>
  </si>
  <si>
    <t>Inhuur Onderwijzend Personeel</t>
  </si>
  <si>
    <t>Prijzenblad Perceel 2  (detacheringsbasis zonder een uitzend cao)</t>
  </si>
  <si>
    <t>Tarieven zijn exclusief btw maar inclusief vergoeding InhuurMeesters.</t>
  </si>
  <si>
    <t xml:space="preserve">Het maximale totale uurtarief voor LB trede 1 is € 50,- exclusief btw. </t>
  </si>
  <si>
    <t xml:space="preserve">Prijzen boven het maximumtarief leiden tot uitsluiting. </t>
  </si>
  <si>
    <t>Uitzenden (STiPP Plus)</t>
  </si>
  <si>
    <t>ABP (cumulatief op STIPP Plus)</t>
  </si>
  <si>
    <r>
      <rPr>
        <sz val="11"/>
        <color theme="1"/>
        <rFont val="Calibri"/>
        <family val="2"/>
      </rPr>
      <t xml:space="preserve">Uitzenden </t>
    </r>
    <r>
      <rPr>
        <b/>
        <sz val="11"/>
        <color theme="1"/>
        <rFont val="Calibri"/>
        <family val="2"/>
      </rPr>
      <t>(STIPP Plus)</t>
    </r>
  </si>
  <si>
    <t>eindejaarsuitkering</t>
  </si>
  <si>
    <t>marge InhuurMeesters</t>
  </si>
  <si>
    <t>omrekenfactor</t>
  </si>
  <si>
    <t xml:space="preserve">Het maximale totale uurtarief € 50,- exclusief btw.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</si>
</sst>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0.00000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rgb="FF00B0F0"/>
        <bgColor rgb="FF00B0F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96">
    <xf numFmtId="0" fontId="0" fillId="0" borderId="0" xfId="0" applyFont="1" applyAlignment="1"/>
    <xf numFmtId="0" fontId="0" fillId="2" borderId="0" xfId="0" applyFont="1" applyFill="1"/>
    <xf numFmtId="0" fontId="0" fillId="0" borderId="0" xfId="0" applyFont="1"/>
    <xf numFmtId="0" fontId="0" fillId="0" borderId="0" xfId="0" applyFont="1"/>
    <xf numFmtId="14" fontId="6" fillId="0" borderId="0" xfId="0" applyNumberFormat="1" applyFont="1"/>
    <xf numFmtId="14" fontId="6" fillId="2" borderId="0" xfId="0" applyNumberFormat="1" applyFont="1" applyFill="1"/>
    <xf numFmtId="14" fontId="7" fillId="0" borderId="0" xfId="0" applyNumberFormat="1" applyFont="1"/>
    <xf numFmtId="0" fontId="8" fillId="0" borderId="0" xfId="0" applyFont="1"/>
    <xf numFmtId="0" fontId="0" fillId="0" borderId="1" xfId="0" applyFont="1" applyBorder="1"/>
    <xf numFmtId="0" fontId="0" fillId="0" borderId="2" xfId="0" applyFont="1" applyBorder="1"/>
    <xf numFmtId="0" fontId="0" fillId="0" borderId="5" xfId="0" applyFont="1" applyBorder="1"/>
    <xf numFmtId="0" fontId="0" fillId="0" borderId="6" xfId="0" applyFont="1" applyBorder="1"/>
    <xf numFmtId="0" fontId="6" fillId="0" borderId="5" xfId="0" applyFont="1" applyBorder="1"/>
    <xf numFmtId="44" fontId="0" fillId="0" borderId="0" xfId="0" applyNumberFormat="1" applyFont="1"/>
    <xf numFmtId="44" fontId="0" fillId="0" borderId="6" xfId="0" applyNumberFormat="1" applyFont="1" applyBorder="1"/>
    <xf numFmtId="10" fontId="0" fillId="0" borderId="5" xfId="0" applyNumberFormat="1" applyFont="1" applyBorder="1"/>
    <xf numFmtId="0" fontId="0" fillId="0" borderId="6" xfId="0" applyFont="1" applyBorder="1" applyAlignment="1"/>
    <xf numFmtId="0" fontId="6" fillId="0" borderId="5" xfId="0" applyFont="1" applyBorder="1" applyAlignment="1">
      <alignment horizontal="left" vertical="top"/>
    </xf>
    <xf numFmtId="0" fontId="0" fillId="0" borderId="6" xfId="0" applyFont="1" applyBorder="1" applyAlignment="1">
      <alignment wrapText="1"/>
    </xf>
    <xf numFmtId="0" fontId="0" fillId="0" borderId="6" xfId="0" applyFont="1" applyBorder="1" applyAlignment="1">
      <alignment horizontal="left"/>
    </xf>
    <xf numFmtId="0" fontId="6" fillId="0" borderId="6" xfId="0" applyFont="1" applyBorder="1" applyAlignment="1">
      <alignment horizontal="right"/>
    </xf>
    <xf numFmtId="44" fontId="0" fillId="3" borderId="9" xfId="0" applyNumberFormat="1" applyFont="1" applyFill="1" applyBorder="1"/>
    <xf numFmtId="0" fontId="0" fillId="0" borderId="3" xfId="0" applyFont="1" applyBorder="1"/>
    <xf numFmtId="0" fontId="0" fillId="0" borderId="4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3" xfId="0" applyFont="1" applyBorder="1" applyAlignment="1">
      <alignment vertical="center"/>
    </xf>
    <xf numFmtId="44" fontId="0" fillId="0" borderId="13" xfId="0" applyNumberFormat="1" applyFont="1" applyBorder="1" applyAlignment="1">
      <alignment vertical="center"/>
    </xf>
    <xf numFmtId="44" fontId="0" fillId="0" borderId="0" xfId="0" applyNumberFormat="1" applyFont="1" applyAlignment="1">
      <alignment vertical="center"/>
    </xf>
    <xf numFmtId="0" fontId="0" fillId="0" borderId="13" xfId="0" applyFont="1" applyBorder="1" applyAlignment="1">
      <alignment horizontal="left"/>
    </xf>
    <xf numFmtId="44" fontId="0" fillId="3" borderId="13" xfId="0" applyNumberFormat="1" applyFont="1" applyFill="1" applyBorder="1"/>
    <xf numFmtId="44" fontId="0" fillId="4" borderId="13" xfId="0" applyNumberFormat="1" applyFont="1" applyFill="1" applyBorder="1"/>
    <xf numFmtId="0" fontId="14" fillId="5" borderId="13" xfId="0" applyFont="1" applyFill="1" applyBorder="1" applyAlignment="1">
      <alignment horizontal="left"/>
    </xf>
    <xf numFmtId="0" fontId="0" fillId="5" borderId="13" xfId="0" applyFont="1" applyFill="1" applyBorder="1"/>
    <xf numFmtId="44" fontId="0" fillId="5" borderId="0" xfId="0" applyNumberFormat="1" applyFont="1" applyFill="1"/>
    <xf numFmtId="44" fontId="0" fillId="5" borderId="6" xfId="0" applyNumberFormat="1" applyFont="1" applyFill="1" applyBorder="1"/>
    <xf numFmtId="0" fontId="12" fillId="0" borderId="0" xfId="0" applyFont="1"/>
    <xf numFmtId="0" fontId="12" fillId="0" borderId="0" xfId="0" applyFont="1" applyAlignment="1"/>
    <xf numFmtId="0" fontId="15" fillId="0" borderId="0" xfId="0" applyFont="1"/>
    <xf numFmtId="0" fontId="6" fillId="0" borderId="0" xfId="0" applyFont="1" applyFill="1" applyAlignment="1"/>
    <xf numFmtId="0" fontId="0" fillId="0" borderId="0" xfId="0" applyFont="1" applyFill="1"/>
    <xf numFmtId="0" fontId="0" fillId="0" borderId="0" xfId="0" applyFont="1" applyFill="1" applyAlignment="1"/>
    <xf numFmtId="14" fontId="13" fillId="0" borderId="0" xfId="0" applyNumberFormat="1" applyFont="1"/>
    <xf numFmtId="0" fontId="4" fillId="0" borderId="10" xfId="0" applyFont="1" applyBorder="1"/>
    <xf numFmtId="0" fontId="15" fillId="0" borderId="0" xfId="0" applyFont="1" applyFill="1" applyBorder="1"/>
    <xf numFmtId="0" fontId="0" fillId="0" borderId="0" xfId="0"/>
    <xf numFmtId="14" fontId="0" fillId="0" borderId="0" xfId="0" applyNumberFormat="1"/>
    <xf numFmtId="0" fontId="0" fillId="0" borderId="16" xfId="0" applyBorder="1"/>
    <xf numFmtId="44" fontId="0" fillId="7" borderId="16" xfId="1" applyFont="1" applyFill="1" applyBorder="1"/>
    <xf numFmtId="44" fontId="0" fillId="8" borderId="16" xfId="0" applyNumberFormat="1" applyFill="1" applyBorder="1"/>
    <xf numFmtId="0" fontId="4" fillId="0" borderId="0" xfId="0" applyFont="1" applyAlignment="1"/>
    <xf numFmtId="164" fontId="0" fillId="0" borderId="0" xfId="0" applyNumberFormat="1" applyFont="1" applyAlignment="1"/>
    <xf numFmtId="2" fontId="0" fillId="0" borderId="0" xfId="0" applyNumberFormat="1" applyFont="1" applyAlignment="1"/>
    <xf numFmtId="165" fontId="0" fillId="0" borderId="0" xfId="0" applyNumberFormat="1" applyFont="1" applyAlignment="1"/>
    <xf numFmtId="1" fontId="0" fillId="0" borderId="0" xfId="0" applyNumberFormat="1" applyFont="1" applyAlignment="1"/>
    <xf numFmtId="0" fontId="15" fillId="0" borderId="0" xfId="0" applyFont="1" applyAlignment="1"/>
    <xf numFmtId="165" fontId="4" fillId="0" borderId="0" xfId="0" applyNumberFormat="1" applyFont="1" applyAlignment="1"/>
    <xf numFmtId="0" fontId="14" fillId="0" borderId="0" xfId="0" applyFont="1"/>
    <xf numFmtId="44" fontId="14" fillId="6" borderId="16" xfId="1" applyFont="1" applyFill="1" applyBorder="1" applyProtection="1">
      <protection locked="0"/>
    </xf>
    <xf numFmtId="44" fontId="14" fillId="0" borderId="16" xfId="1" applyFont="1" applyFill="1" applyBorder="1"/>
    <xf numFmtId="0" fontId="3" fillId="0" borderId="0" xfId="0" applyFont="1" applyFill="1" applyAlignment="1"/>
    <xf numFmtId="14" fontId="14" fillId="0" borderId="0" xfId="0" applyNumberFormat="1" applyFont="1" applyFill="1" applyAlignment="1">
      <alignment horizontal="left"/>
    </xf>
    <xf numFmtId="14" fontId="17" fillId="0" borderId="0" xfId="0" applyNumberFormat="1" applyFont="1"/>
    <xf numFmtId="0" fontId="2" fillId="0" borderId="10" xfId="0" applyFont="1" applyBorder="1"/>
    <xf numFmtId="0" fontId="2" fillId="0" borderId="13" xfId="0" applyFont="1" applyBorder="1"/>
    <xf numFmtId="10" fontId="0" fillId="2" borderId="7" xfId="0" applyNumberFormat="1" applyFont="1" applyFill="1" applyBorder="1" applyAlignment="1" applyProtection="1">
      <protection locked="0"/>
    </xf>
    <xf numFmtId="10" fontId="0" fillId="2" borderId="7" xfId="0" applyNumberFormat="1" applyFont="1" applyFill="1" applyBorder="1" applyProtection="1">
      <protection locked="0"/>
    </xf>
    <xf numFmtId="10" fontId="0" fillId="2" borderId="8" xfId="0" applyNumberFormat="1" applyFont="1" applyFill="1" applyBorder="1" applyProtection="1">
      <protection locked="0"/>
    </xf>
    <xf numFmtId="10" fontId="0" fillId="2" borderId="8" xfId="0" applyNumberFormat="1" applyFont="1" applyFill="1" applyBorder="1" applyAlignment="1" applyProtection="1">
      <protection locked="0"/>
    </xf>
    <xf numFmtId="44" fontId="0" fillId="2" borderId="13" xfId="0" applyNumberFormat="1" applyFont="1" applyFill="1" applyBorder="1" applyAlignment="1" applyProtection="1">
      <protection locked="0"/>
    </xf>
    <xf numFmtId="10" fontId="0" fillId="2" borderId="13" xfId="0" applyNumberFormat="1" applyFont="1" applyFill="1" applyBorder="1" applyAlignment="1" applyProtection="1">
      <protection locked="0"/>
    </xf>
    <xf numFmtId="0" fontId="6" fillId="0" borderId="7" xfId="0" applyFont="1" applyBorder="1"/>
    <xf numFmtId="0" fontId="0" fillId="0" borderId="9" xfId="0" applyFont="1" applyBorder="1"/>
    <xf numFmtId="0" fontId="0" fillId="0" borderId="7" xfId="0" applyFont="1" applyBorder="1"/>
    <xf numFmtId="0" fontId="6" fillId="0" borderId="9" xfId="0" applyFont="1" applyBorder="1" applyAlignment="1">
      <alignment horizontal="right"/>
    </xf>
    <xf numFmtId="10" fontId="0" fillId="0" borderId="7" xfId="0" applyNumberFormat="1" applyFont="1" applyBorder="1"/>
    <xf numFmtId="44" fontId="0" fillId="0" borderId="9" xfId="0" applyNumberFormat="1" applyFont="1" applyBorder="1"/>
    <xf numFmtId="0" fontId="1" fillId="0" borderId="9" xfId="0" applyFont="1" applyBorder="1" applyAlignment="1">
      <alignment horizontal="left" vertical="top"/>
    </xf>
    <xf numFmtId="0" fontId="0" fillId="6" borderId="14" xfId="0" applyFill="1" applyBorder="1" applyProtection="1">
      <protection locked="0"/>
    </xf>
    <xf numFmtId="0" fontId="0" fillId="6" borderId="15" xfId="0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9" fillId="0" borderId="4" xfId="0" applyFont="1" applyBorder="1"/>
    <xf numFmtId="0" fontId="0" fillId="0" borderId="10" xfId="0" applyFont="1" applyBorder="1" applyAlignment="1">
      <alignment horizontal="right"/>
    </xf>
    <xf numFmtId="0" fontId="9" fillId="0" borderId="11" xfId="0" applyFont="1" applyBorder="1"/>
    <xf numFmtId="0" fontId="9" fillId="0" borderId="12" xfId="0" applyFont="1" applyBorder="1"/>
    <xf numFmtId="0" fontId="5" fillId="5" borderId="10" xfId="0" applyFont="1" applyFill="1" applyBorder="1" applyAlignment="1">
      <alignment horizontal="left"/>
    </xf>
    <xf numFmtId="0" fontId="5" fillId="5" borderId="12" xfId="0" applyFont="1" applyFill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9" fillId="0" borderId="2" xfId="0" applyFont="1" applyBorder="1"/>
    <xf numFmtId="0" fontId="0" fillId="0" borderId="1" xfId="0" applyFont="1" applyBorder="1" applyAlignment="1">
      <alignment horizontal="center"/>
    </xf>
    <xf numFmtId="14" fontId="6" fillId="2" borderId="0" xfId="0" applyNumberFormat="1" applyFont="1" applyFill="1" applyAlignment="1">
      <alignment horizontal="left"/>
    </xf>
    <xf numFmtId="0" fontId="0" fillId="0" borderId="16" xfId="0" applyBorder="1" applyAlignment="1">
      <alignment horizontal="left"/>
    </xf>
    <xf numFmtId="44" fontId="0" fillId="6" borderId="16" xfId="1" applyFont="1" applyFill="1" applyBorder="1" applyAlignment="1" applyProtection="1">
      <alignment horizontal="left"/>
      <protection locked="0"/>
    </xf>
    <xf numFmtId="0" fontId="0" fillId="0" borderId="16" xfId="0" applyBorder="1" applyAlignment="1">
      <alignment horizontal="righ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workbookViewId="0"/>
  </sheetViews>
  <sheetFormatPr defaultColWidth="14.44140625" defaultRowHeight="15" customHeight="1" x14ac:dyDescent="0.3"/>
  <cols>
    <col min="1" max="1" width="10.109375" customWidth="1"/>
    <col min="2" max="2" width="32.44140625" customWidth="1"/>
    <col min="3" max="9" width="12.33203125" customWidth="1"/>
    <col min="10" max="10" width="17.6640625" bestFit="1" customWidth="1"/>
    <col min="11" max="11" width="8.5546875" customWidth="1"/>
    <col min="12" max="26" width="7.5546875" customWidth="1"/>
  </cols>
  <sheetData>
    <row r="1" spans="1:26" ht="14.25" customHeight="1" x14ac:dyDescent="0.3">
      <c r="A1" s="41" t="s">
        <v>47</v>
      </c>
      <c r="B1" s="4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3">
      <c r="A2" s="42" t="s">
        <v>60</v>
      </c>
      <c r="B2" s="42"/>
      <c r="C2" s="42"/>
      <c r="D2" s="42"/>
      <c r="E2" s="4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">
      <c r="A3" s="43" t="s">
        <v>61</v>
      </c>
      <c r="B3" s="4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63">
        <v>44837</v>
      </c>
      <c r="B4" s="4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3">
      <c r="A6" s="5" t="s">
        <v>0</v>
      </c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">
      <c r="A7" s="64" t="s">
        <v>64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3">
      <c r="A8" s="64" t="s">
        <v>73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3">
      <c r="A9" s="44" t="s">
        <v>66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3">
      <c r="A10" s="4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3">
      <c r="A11" s="4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4" x14ac:dyDescent="0.3">
      <c r="A12" s="47"/>
      <c r="B12" s="48" t="s">
        <v>49</v>
      </c>
      <c r="C12" s="80"/>
      <c r="D12" s="81"/>
      <c r="E12" s="47"/>
      <c r="F12" s="47"/>
      <c r="G12" s="47"/>
      <c r="H12" s="47"/>
      <c r="I12" s="47"/>
      <c r="L12" s="57"/>
      <c r="R12" s="56"/>
    </row>
    <row r="13" spans="1:26" ht="14.25" customHeight="1" x14ac:dyDescent="0.3">
      <c r="A13" s="6"/>
      <c r="B13" s="7"/>
      <c r="C13" s="7"/>
      <c r="D13" s="7"/>
      <c r="E13" s="7"/>
      <c r="F13" s="7"/>
      <c r="G13" s="7"/>
      <c r="H13" s="7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4" t="s">
        <v>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4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2"/>
      <c r="B16" s="2"/>
      <c r="C16" s="89" t="s">
        <v>69</v>
      </c>
      <c r="D16" s="90"/>
      <c r="E16" s="91" t="s">
        <v>2</v>
      </c>
      <c r="F16" s="90"/>
      <c r="J16" s="40"/>
      <c r="K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2"/>
      <c r="B17" s="2"/>
      <c r="C17" s="82" t="s">
        <v>3</v>
      </c>
      <c r="D17" s="83"/>
      <c r="E17" s="82" t="s">
        <v>4</v>
      </c>
      <c r="F17" s="83"/>
      <c r="J17" s="40"/>
      <c r="K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8"/>
      <c r="B18" s="9"/>
      <c r="C18" s="10"/>
      <c r="D18" s="11"/>
      <c r="E18" s="10"/>
      <c r="F18" s="11"/>
      <c r="J18" s="40"/>
      <c r="K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2" t="s">
        <v>5</v>
      </c>
      <c r="B19" s="3" t="s">
        <v>6</v>
      </c>
      <c r="C19" s="10"/>
      <c r="D19" s="36">
        <v>20</v>
      </c>
      <c r="E19" s="10"/>
      <c r="F19" s="37">
        <v>20</v>
      </c>
      <c r="J19" s="40"/>
      <c r="K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2"/>
      <c r="B20" s="3" t="s">
        <v>7</v>
      </c>
      <c r="C20" s="67">
        <v>0</v>
      </c>
      <c r="D20" s="13"/>
      <c r="E20" s="68">
        <v>0</v>
      </c>
      <c r="F20" s="14"/>
      <c r="J20" s="40"/>
      <c r="K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2"/>
      <c r="B21" s="3"/>
      <c r="C21" s="10"/>
      <c r="D21" s="13">
        <f>D19+(D19*C20)</f>
        <v>20</v>
      </c>
      <c r="E21" s="10"/>
      <c r="F21" s="14">
        <f>F19+(F19*E20)</f>
        <v>20</v>
      </c>
      <c r="J21" s="40"/>
      <c r="K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12"/>
      <c r="B22" s="11"/>
      <c r="C22" s="10"/>
      <c r="D22" s="11"/>
      <c r="E22" s="10"/>
      <c r="F22" s="1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12" t="s">
        <v>8</v>
      </c>
      <c r="B23" s="11" t="s">
        <v>9</v>
      </c>
      <c r="C23" s="67">
        <v>0</v>
      </c>
      <c r="D23" s="11"/>
      <c r="E23" s="67">
        <v>0</v>
      </c>
      <c r="F23" s="1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12"/>
      <c r="B24" s="11" t="s">
        <v>10</v>
      </c>
      <c r="C24" s="67">
        <v>0</v>
      </c>
      <c r="D24" s="11"/>
      <c r="E24" s="67">
        <v>0</v>
      </c>
      <c r="F24" s="1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3">
      <c r="A25" s="12"/>
      <c r="B25" s="11" t="s">
        <v>11</v>
      </c>
      <c r="C25" s="68">
        <v>0</v>
      </c>
      <c r="D25" s="11"/>
      <c r="E25" s="68">
        <v>0</v>
      </c>
      <c r="F25" s="1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12"/>
      <c r="B26" s="11" t="s">
        <v>12</v>
      </c>
      <c r="C26" s="68">
        <v>0</v>
      </c>
      <c r="D26" s="11"/>
      <c r="E26" s="68">
        <v>0</v>
      </c>
      <c r="F26" s="1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12"/>
      <c r="B27" s="11" t="s">
        <v>13</v>
      </c>
      <c r="C27" s="67">
        <v>0</v>
      </c>
      <c r="D27" s="11"/>
      <c r="E27" s="68">
        <v>0</v>
      </c>
      <c r="F27" s="1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12"/>
      <c r="B28" s="11" t="s">
        <v>14</v>
      </c>
      <c r="C28" s="68">
        <v>0</v>
      </c>
      <c r="D28" s="11"/>
      <c r="E28" s="68">
        <v>0</v>
      </c>
      <c r="F28" s="1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12"/>
      <c r="B29" s="11" t="s">
        <v>15</v>
      </c>
      <c r="C29" s="67">
        <v>0</v>
      </c>
      <c r="D29" s="11"/>
      <c r="E29" s="68">
        <v>0</v>
      </c>
      <c r="F29" s="1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12"/>
      <c r="B30" s="11" t="s">
        <v>16</v>
      </c>
      <c r="C30" s="69">
        <v>0</v>
      </c>
      <c r="D30" s="11"/>
      <c r="E30" s="69">
        <v>0</v>
      </c>
      <c r="F30" s="1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12"/>
      <c r="B31" s="11"/>
      <c r="C31" s="15">
        <f>SUM(C23:C30)</f>
        <v>0</v>
      </c>
      <c r="D31" s="11"/>
      <c r="E31" s="15">
        <f>SUM(E23:E30)</f>
        <v>0</v>
      </c>
      <c r="F31" s="11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12"/>
      <c r="B32" s="11"/>
      <c r="C32" s="15"/>
      <c r="D32" s="14">
        <f>D21+(D21*C31)</f>
        <v>20</v>
      </c>
      <c r="E32" s="15"/>
      <c r="F32" s="14">
        <f>F21+(F21*E31)</f>
        <v>20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2"/>
      <c r="B33" s="11"/>
      <c r="C33" s="15"/>
      <c r="D33" s="14"/>
      <c r="E33" s="15"/>
      <c r="F33" s="14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12"/>
      <c r="B34" s="11" t="s">
        <v>17</v>
      </c>
      <c r="C34" s="67">
        <v>0</v>
      </c>
      <c r="D34" s="11"/>
      <c r="E34" s="67">
        <v>0</v>
      </c>
      <c r="F34" s="1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73"/>
      <c r="B35" s="74" t="s">
        <v>70</v>
      </c>
      <c r="C35" s="67">
        <v>0</v>
      </c>
      <c r="D35" s="74"/>
      <c r="E35" s="67">
        <v>0</v>
      </c>
      <c r="F35" s="74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3">
      <c r="A36" s="12"/>
      <c r="B36" s="11"/>
      <c r="C36" s="15">
        <f>C34+C35</f>
        <v>0</v>
      </c>
      <c r="D36" s="11"/>
      <c r="E36" s="15">
        <f>E34+E35</f>
        <v>0</v>
      </c>
      <c r="F36" s="11"/>
      <c r="J36" s="40"/>
      <c r="K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12"/>
      <c r="B37" s="11"/>
      <c r="C37" s="10"/>
      <c r="D37" s="14">
        <f>D32+(D32*C36)</f>
        <v>20</v>
      </c>
      <c r="E37" s="10"/>
      <c r="F37" s="14">
        <f>F32+(F32*E36)</f>
        <v>20</v>
      </c>
      <c r="J37" s="40"/>
      <c r="K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12"/>
      <c r="B38" s="11"/>
      <c r="C38" s="10"/>
      <c r="D38" s="11"/>
      <c r="E38" s="10"/>
      <c r="F38" s="11"/>
      <c r="J38" s="40"/>
      <c r="K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12" t="s">
        <v>18</v>
      </c>
      <c r="B39" s="11" t="s">
        <v>19</v>
      </c>
      <c r="C39" s="67">
        <v>0</v>
      </c>
      <c r="D39" s="11"/>
      <c r="E39" s="67">
        <v>0</v>
      </c>
      <c r="F39" s="11"/>
      <c r="J39" s="40"/>
      <c r="K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12"/>
      <c r="B40" s="11" t="s">
        <v>20</v>
      </c>
      <c r="C40" s="67">
        <v>0</v>
      </c>
      <c r="D40" s="11"/>
      <c r="E40" s="68">
        <v>0</v>
      </c>
      <c r="F40" s="11"/>
      <c r="J40" s="40"/>
      <c r="K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12"/>
      <c r="B41" s="11" t="s">
        <v>21</v>
      </c>
      <c r="C41" s="67">
        <v>0</v>
      </c>
      <c r="D41" s="11"/>
      <c r="E41" s="67">
        <v>0</v>
      </c>
      <c r="F41" s="1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12"/>
      <c r="B42" s="11" t="s">
        <v>22</v>
      </c>
      <c r="C42" s="67">
        <v>0</v>
      </c>
      <c r="D42" s="11"/>
      <c r="E42" s="67">
        <v>0</v>
      </c>
      <c r="F42" s="1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12"/>
      <c r="B43" s="16" t="s">
        <v>23</v>
      </c>
      <c r="C43" s="67">
        <v>0</v>
      </c>
      <c r="D43" s="11"/>
      <c r="E43" s="67">
        <v>0</v>
      </c>
      <c r="F43" s="1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12"/>
      <c r="B44" s="11" t="s">
        <v>24</v>
      </c>
      <c r="C44" s="67">
        <v>0</v>
      </c>
      <c r="D44" s="11"/>
      <c r="E44" s="68">
        <v>0</v>
      </c>
      <c r="F44" s="1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12"/>
      <c r="B45" s="11" t="s">
        <v>25</v>
      </c>
      <c r="C45" s="67">
        <v>0</v>
      </c>
      <c r="D45" s="11"/>
      <c r="E45" s="67">
        <v>0</v>
      </c>
      <c r="F45" s="1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12"/>
      <c r="B46" s="11" t="s">
        <v>26</v>
      </c>
      <c r="C46" s="67">
        <v>0</v>
      </c>
      <c r="D46" s="11"/>
      <c r="E46" s="67">
        <v>0</v>
      </c>
      <c r="F46" s="11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12"/>
      <c r="B47" s="11" t="s">
        <v>27</v>
      </c>
      <c r="C47" s="67">
        <v>0</v>
      </c>
      <c r="D47" s="11"/>
      <c r="E47" s="67">
        <v>0</v>
      </c>
      <c r="F47" s="11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12"/>
      <c r="B48" s="11" t="s">
        <v>28</v>
      </c>
      <c r="C48" s="67">
        <v>0</v>
      </c>
      <c r="D48" s="11"/>
      <c r="E48" s="67">
        <v>0</v>
      </c>
      <c r="F48" s="11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12"/>
      <c r="B49" s="16" t="s">
        <v>29</v>
      </c>
      <c r="C49" s="70">
        <v>0</v>
      </c>
      <c r="D49" s="11"/>
      <c r="E49" s="69">
        <v>0</v>
      </c>
      <c r="F49" s="1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12"/>
      <c r="B50" s="11"/>
      <c r="C50" s="15">
        <f>SUM(C39:C49)</f>
        <v>0</v>
      </c>
      <c r="D50" s="11"/>
      <c r="E50" s="15">
        <f>SUM(E39:E49)</f>
        <v>0</v>
      </c>
      <c r="F50" s="1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12"/>
      <c r="B51" s="11"/>
      <c r="C51" s="10"/>
      <c r="D51" s="14">
        <f>D37+(D37*C50)</f>
        <v>20</v>
      </c>
      <c r="E51" s="10"/>
      <c r="F51" s="14">
        <f>F37+(F37*E50)</f>
        <v>20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12"/>
      <c r="B52" s="11"/>
      <c r="C52" s="10"/>
      <c r="D52" s="14"/>
      <c r="E52" s="10"/>
      <c r="F52" s="14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12"/>
      <c r="B53" s="11"/>
      <c r="C53" s="10"/>
      <c r="D53" s="14"/>
      <c r="E53" s="10"/>
      <c r="F53" s="14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17" t="s">
        <v>30</v>
      </c>
      <c r="B54" s="18" t="s">
        <v>31</v>
      </c>
      <c r="C54" s="67">
        <v>0</v>
      </c>
      <c r="D54" s="11"/>
      <c r="E54" s="67">
        <v>0</v>
      </c>
      <c r="F54" s="11"/>
      <c r="I54" s="39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10"/>
      <c r="B55" s="19" t="s">
        <v>32</v>
      </c>
      <c r="C55" s="70">
        <v>0</v>
      </c>
      <c r="D55" s="11"/>
      <c r="E55" s="70">
        <v>0</v>
      </c>
      <c r="F55" s="1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10"/>
      <c r="B56" s="20"/>
      <c r="C56" s="15">
        <f>SUM(C54:C55)</f>
        <v>0</v>
      </c>
      <c r="D56" s="11"/>
      <c r="E56" s="15">
        <f>SUM(E54:E55)</f>
        <v>0</v>
      </c>
      <c r="F56" s="11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75"/>
      <c r="B57" s="76"/>
      <c r="C57" s="77"/>
      <c r="D57" s="78">
        <f>D51+(D51*C56)</f>
        <v>20</v>
      </c>
      <c r="E57" s="77"/>
      <c r="F57" s="78">
        <f>F51+(F51*E56)</f>
        <v>20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75"/>
      <c r="B58" s="76"/>
      <c r="C58" s="77"/>
      <c r="D58" s="78"/>
      <c r="E58" s="77"/>
      <c r="F58" s="74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73"/>
      <c r="B59" s="79" t="s">
        <v>71</v>
      </c>
      <c r="C59" s="77">
        <v>0.04</v>
      </c>
      <c r="D59" s="78"/>
      <c r="E59" s="77">
        <v>0.04</v>
      </c>
      <c r="F59" s="74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75"/>
      <c r="B60" s="76"/>
      <c r="C60" s="77"/>
      <c r="D60" s="74"/>
      <c r="E60" s="77"/>
      <c r="F60" s="74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10"/>
      <c r="B61" s="20" t="s">
        <v>33</v>
      </c>
      <c r="C61" s="10"/>
      <c r="D61" s="21">
        <f>(D57+(D57*C59))</f>
        <v>20.8</v>
      </c>
      <c r="E61" s="10"/>
      <c r="F61" s="21">
        <f>(F57+(F57*E59))</f>
        <v>20.8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2"/>
      <c r="B62" s="23" t="s">
        <v>72</v>
      </c>
      <c r="C62" s="22"/>
      <c r="D62" s="23">
        <f>D61/D19</f>
        <v>1.04</v>
      </c>
      <c r="E62" s="22"/>
      <c r="F62" s="23">
        <f>F61/F19</f>
        <v>1.04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3"/>
      <c r="D63" s="3"/>
      <c r="E63" s="3"/>
      <c r="F63" s="3"/>
      <c r="G63" s="3"/>
      <c r="H63" s="3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3" t="s">
        <v>34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3" t="s">
        <v>35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3" t="s">
        <v>36</v>
      </c>
      <c r="B66" s="3"/>
      <c r="C66" s="3"/>
      <c r="D66" s="3"/>
      <c r="E66" s="3"/>
      <c r="F66" s="3"/>
      <c r="G66" s="3"/>
      <c r="H66" s="3"/>
      <c r="I66" s="3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4"/>
      <c r="C68" s="25"/>
      <c r="D68" s="25"/>
      <c r="E68" s="25"/>
      <c r="F68" s="25"/>
      <c r="G68" s="26"/>
      <c r="H68" s="27" t="s">
        <v>37</v>
      </c>
      <c r="I68" s="27"/>
      <c r="J68" s="28" t="s">
        <v>38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65" t="s">
        <v>67</v>
      </c>
      <c r="C69" s="25" t="s">
        <v>39</v>
      </c>
      <c r="D69" s="24"/>
      <c r="E69" s="25"/>
      <c r="F69" s="25"/>
      <c r="G69" s="26"/>
      <c r="H69" s="35">
        <v>50</v>
      </c>
      <c r="I69" s="27" t="s">
        <v>40</v>
      </c>
      <c r="J69" s="29">
        <f>D61*H69</f>
        <v>1040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45" t="s">
        <v>48</v>
      </c>
      <c r="C70" s="25" t="s">
        <v>41</v>
      </c>
      <c r="D70" s="24"/>
      <c r="E70" s="25"/>
      <c r="F70" s="25"/>
      <c r="G70" s="26"/>
      <c r="H70" s="35">
        <v>10</v>
      </c>
      <c r="I70" s="27" t="s">
        <v>40</v>
      </c>
      <c r="J70" s="29">
        <f>F61*H70</f>
        <v>208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38"/>
      <c r="C71" s="3"/>
      <c r="D71" s="3"/>
      <c r="E71" s="3"/>
      <c r="F71" s="3"/>
      <c r="G71" s="3"/>
      <c r="H71" s="3"/>
      <c r="I71" s="3"/>
      <c r="J71" s="30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7" t="s">
        <v>42</v>
      </c>
      <c r="D72" s="34" t="s">
        <v>43</v>
      </c>
      <c r="E72" s="34"/>
      <c r="F72" s="34"/>
      <c r="G72" s="3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7" t="s">
        <v>44</v>
      </c>
      <c r="C73" s="71">
        <v>0</v>
      </c>
      <c r="D73" s="84">
        <v>20</v>
      </c>
      <c r="E73" s="85"/>
      <c r="F73" s="85"/>
      <c r="G73" s="86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46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3" t="s">
        <v>45</v>
      </c>
      <c r="E75" s="2"/>
      <c r="F75" s="2"/>
      <c r="G75" s="32">
        <f>C73*D73</f>
        <v>0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87" t="s">
        <v>46</v>
      </c>
      <c r="I77" s="88"/>
      <c r="J77" s="33">
        <f>J69+J70+G75</f>
        <v>1248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66" t="s">
        <v>68</v>
      </c>
      <c r="C78" s="72">
        <v>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40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4.25" customHeight="1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4.25" customHeight="1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4.25" customHeight="1" x14ac:dyDescent="0.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4.25" customHeight="1" x14ac:dyDescent="0.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4.25" customHeight="1" x14ac:dyDescent="0.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4.25" customHeight="1" x14ac:dyDescent="0.3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4.25" customHeight="1" x14ac:dyDescent="0.3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</sheetData>
  <sheetProtection algorithmName="SHA-512" hashValue="+Sm5QDRKQUzP3VG0ryuscPgVSFQqJ1TXC2/4Dyu8VJxg+dfNvCtHgWckew5FJXjQLtJ9gXKhZCSjJoCyo75VQA==" saltValue="ZfQmz8qjb6iz7HWZAlC4Kg==" spinCount="100000" sheet="1" objects="1" scenarios="1"/>
  <mergeCells count="7">
    <mergeCell ref="C12:D12"/>
    <mergeCell ref="E17:F17"/>
    <mergeCell ref="D73:G73"/>
    <mergeCell ref="H77:I77"/>
    <mergeCell ref="C16:D16"/>
    <mergeCell ref="E16:F16"/>
    <mergeCell ref="C17:D17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08D94-33DD-469D-B7E6-7601B75ACE07}">
  <dimension ref="A1:X37"/>
  <sheetViews>
    <sheetView workbookViewId="0"/>
  </sheetViews>
  <sheetFormatPr defaultRowHeight="14.4" x14ac:dyDescent="0.3"/>
  <cols>
    <col min="1" max="1" width="9.33203125" bestFit="1" customWidth="1"/>
    <col min="2" max="2" width="20.88671875" bestFit="1" customWidth="1"/>
    <col min="3" max="3" width="11.33203125" customWidth="1"/>
    <col min="4" max="4" width="13.21875" customWidth="1"/>
    <col min="5" max="5" width="11.88671875" customWidth="1"/>
    <col min="6" max="6" width="12.88671875" customWidth="1"/>
    <col min="7" max="7" width="13.77734375" customWidth="1"/>
    <col min="10" max="11" width="0" hidden="1" customWidth="1"/>
    <col min="12" max="16" width="10.44140625" hidden="1" customWidth="1"/>
    <col min="17" max="17" width="0" hidden="1" customWidth="1"/>
    <col min="18" max="18" width="0" style="56" hidden="1" customWidth="1"/>
    <col min="19" max="24" width="0" hidden="1" customWidth="1"/>
  </cols>
  <sheetData>
    <row r="1" spans="1:23" x14ac:dyDescent="0.3">
      <c r="A1" s="41" t="s">
        <v>47</v>
      </c>
    </row>
    <row r="2" spans="1:23" x14ac:dyDescent="0.3">
      <c r="A2" s="42" t="s">
        <v>62</v>
      </c>
    </row>
    <row r="3" spans="1:23" x14ac:dyDescent="0.3">
      <c r="A3" s="62" t="s">
        <v>63</v>
      </c>
    </row>
    <row r="4" spans="1:23" x14ac:dyDescent="0.3">
      <c r="A4" s="63">
        <v>44819</v>
      </c>
    </row>
    <row r="5" spans="1:23" x14ac:dyDescent="0.3">
      <c r="A5" s="4"/>
    </row>
    <row r="6" spans="1:23" x14ac:dyDescent="0.3">
      <c r="A6" s="92" t="s">
        <v>0</v>
      </c>
      <c r="B6" s="92"/>
      <c r="C6" s="92"/>
    </row>
    <row r="7" spans="1:23" x14ac:dyDescent="0.3">
      <c r="A7" s="64" t="s">
        <v>64</v>
      </c>
    </row>
    <row r="8" spans="1:23" x14ac:dyDescent="0.3">
      <c r="A8" s="44" t="s">
        <v>65</v>
      </c>
    </row>
    <row r="9" spans="1:23" x14ac:dyDescent="0.3">
      <c r="A9" s="44" t="s">
        <v>66</v>
      </c>
    </row>
    <row r="12" spans="1:23" x14ac:dyDescent="0.3">
      <c r="A12" s="47"/>
      <c r="B12" s="48" t="s">
        <v>49</v>
      </c>
      <c r="C12" s="80"/>
      <c r="D12" s="81"/>
      <c r="E12" s="47"/>
      <c r="F12" s="47"/>
      <c r="G12" s="47"/>
      <c r="H12" s="47"/>
      <c r="I12" s="47"/>
      <c r="L12" s="57" t="s">
        <v>57</v>
      </c>
    </row>
    <row r="13" spans="1:23" x14ac:dyDescent="0.3">
      <c r="A13" s="47"/>
      <c r="B13" s="47"/>
      <c r="C13" s="47"/>
      <c r="D13" s="47"/>
      <c r="E13" s="47"/>
      <c r="F13" s="47"/>
      <c r="G13" s="47"/>
      <c r="H13" s="47"/>
      <c r="I13" s="47"/>
      <c r="L13" s="57" t="s">
        <v>58</v>
      </c>
      <c r="S13" s="57" t="s">
        <v>59</v>
      </c>
    </row>
    <row r="14" spans="1:23" x14ac:dyDescent="0.3">
      <c r="A14" s="47"/>
      <c r="B14" s="47"/>
      <c r="C14" s="47"/>
      <c r="D14" s="47"/>
      <c r="E14" s="47"/>
      <c r="F14" s="47"/>
      <c r="G14" s="47"/>
      <c r="H14" s="47"/>
      <c r="I14" s="47"/>
    </row>
    <row r="15" spans="1:23" x14ac:dyDescent="0.3">
      <c r="A15" s="47"/>
      <c r="B15" s="59" t="s">
        <v>50</v>
      </c>
      <c r="C15" s="59" t="s">
        <v>51</v>
      </c>
      <c r="D15" s="59" t="s">
        <v>52</v>
      </c>
      <c r="E15" s="59" t="s">
        <v>53</v>
      </c>
      <c r="F15" s="59" t="s">
        <v>54</v>
      </c>
      <c r="G15" s="59" t="s">
        <v>55</v>
      </c>
      <c r="H15" s="38"/>
      <c r="I15" s="47"/>
      <c r="L15" s="52" t="s">
        <v>51</v>
      </c>
      <c r="M15" s="52" t="s">
        <v>52</v>
      </c>
      <c r="N15" s="52" t="s">
        <v>53</v>
      </c>
      <c r="O15" s="52" t="s">
        <v>54</v>
      </c>
      <c r="P15" s="52" t="s">
        <v>55</v>
      </c>
      <c r="S15" s="52" t="s">
        <v>51</v>
      </c>
      <c r="T15" s="52" t="s">
        <v>52</v>
      </c>
      <c r="U15" s="52" t="s">
        <v>53</v>
      </c>
      <c r="V15" s="52" t="s">
        <v>54</v>
      </c>
      <c r="W15" s="52" t="s">
        <v>55</v>
      </c>
    </row>
    <row r="16" spans="1:23" x14ac:dyDescent="0.3">
      <c r="A16" s="47"/>
      <c r="B16" s="59"/>
      <c r="C16" s="59"/>
      <c r="D16" s="59"/>
      <c r="E16" s="59"/>
      <c r="F16" s="59"/>
      <c r="G16" s="59"/>
      <c r="H16" s="38"/>
      <c r="I16" s="47"/>
    </row>
    <row r="17" spans="1:24" x14ac:dyDescent="0.3">
      <c r="A17" s="47"/>
      <c r="B17" s="59">
        <v>1</v>
      </c>
      <c r="C17" s="60"/>
      <c r="D17" s="61">
        <f>C17*T17</f>
        <v>0</v>
      </c>
      <c r="E17" s="61">
        <f>C17*U17</f>
        <v>0</v>
      </c>
      <c r="F17" s="61">
        <f>C17*V17</f>
        <v>0</v>
      </c>
      <c r="G17" s="61">
        <f>C17*W17</f>
        <v>0</v>
      </c>
      <c r="H17" s="38"/>
      <c r="I17" s="47"/>
      <c r="K17">
        <v>1</v>
      </c>
      <c r="L17" s="53">
        <v>2865</v>
      </c>
      <c r="M17" s="53">
        <v>2882</v>
      </c>
      <c r="N17" s="53">
        <v>2894</v>
      </c>
      <c r="O17" s="53">
        <v>3714</v>
      </c>
      <c r="P17" s="53">
        <v>1447</v>
      </c>
      <c r="R17" s="56">
        <v>1</v>
      </c>
      <c r="S17" s="55">
        <v>1</v>
      </c>
      <c r="T17" s="55">
        <f>M17/L17</f>
        <v>1.005933682373473</v>
      </c>
      <c r="U17" s="55">
        <f>N17/L17</f>
        <v>1.0101221640488656</v>
      </c>
      <c r="V17" s="55">
        <f>O17/L17</f>
        <v>1.2963350785340315</v>
      </c>
      <c r="W17" s="58">
        <f>P17/L17</f>
        <v>0.50506108202443278</v>
      </c>
      <c r="X17" s="54"/>
    </row>
    <row r="18" spans="1:24" x14ac:dyDescent="0.3">
      <c r="A18" s="47"/>
      <c r="B18" s="59">
        <v>2</v>
      </c>
      <c r="C18" s="61">
        <f>C17*S18</f>
        <v>0</v>
      </c>
      <c r="D18" s="61">
        <f>C17*T18</f>
        <v>0</v>
      </c>
      <c r="E18" s="61">
        <f>C17*U18</f>
        <v>0</v>
      </c>
      <c r="F18" s="61">
        <f>C17*V18</f>
        <v>0</v>
      </c>
      <c r="G18" s="59"/>
      <c r="H18" s="38"/>
      <c r="I18" s="47"/>
      <c r="K18">
        <v>2</v>
      </c>
      <c r="L18" s="53">
        <v>2934</v>
      </c>
      <c r="M18" s="53">
        <v>3019</v>
      </c>
      <c r="N18" s="53">
        <v>3064</v>
      </c>
      <c r="O18" s="53">
        <v>3852</v>
      </c>
      <c r="R18" s="56">
        <v>2</v>
      </c>
      <c r="S18" s="55">
        <f>L18/L17</f>
        <v>1.0240837696335079</v>
      </c>
      <c r="T18" s="55">
        <f>M18/L17</f>
        <v>1.0537521815008726</v>
      </c>
      <c r="U18" s="55">
        <f>N18/L17</f>
        <v>1.0694589877835952</v>
      </c>
      <c r="V18" s="55">
        <f>O18/L17</f>
        <v>1.3445026178010471</v>
      </c>
      <c r="W18" s="55"/>
      <c r="X18" s="54"/>
    </row>
    <row r="19" spans="1:24" x14ac:dyDescent="0.3">
      <c r="A19" s="47"/>
      <c r="B19" s="59">
        <v>3</v>
      </c>
      <c r="C19" s="61">
        <f>C17*S19</f>
        <v>0</v>
      </c>
      <c r="D19" s="61">
        <f>C17*T19</f>
        <v>0</v>
      </c>
      <c r="E19" s="61">
        <f>C17*U19</f>
        <v>0</v>
      </c>
      <c r="F19" s="61">
        <f>C17*V19</f>
        <v>0</v>
      </c>
      <c r="G19" s="59"/>
      <c r="H19" s="38"/>
      <c r="I19" s="47"/>
      <c r="K19">
        <v>3</v>
      </c>
      <c r="L19" s="53">
        <v>3023</v>
      </c>
      <c r="M19" s="53">
        <v>3176</v>
      </c>
      <c r="N19" s="53">
        <v>3263</v>
      </c>
      <c r="O19" s="53">
        <v>3975</v>
      </c>
      <c r="R19" s="56">
        <v>3</v>
      </c>
      <c r="S19" s="55">
        <f>L19/L17</f>
        <v>1.0551483420593368</v>
      </c>
      <c r="T19" s="55">
        <f>M19/L17</f>
        <v>1.1085514834205934</v>
      </c>
      <c r="U19" s="55">
        <f>N19/L17</f>
        <v>1.1389179755671903</v>
      </c>
      <c r="V19" s="55">
        <f>O19/L17</f>
        <v>1.3874345549738221</v>
      </c>
      <c r="W19" s="55"/>
      <c r="X19" s="54"/>
    </row>
    <row r="20" spans="1:24" x14ac:dyDescent="0.3">
      <c r="A20" s="47"/>
      <c r="B20" s="59">
        <v>4</v>
      </c>
      <c r="C20" s="61">
        <f>C17*S20</f>
        <v>0</v>
      </c>
      <c r="D20" s="61">
        <f>C17*T20</f>
        <v>0</v>
      </c>
      <c r="E20" s="61">
        <f>C17*U20</f>
        <v>0</v>
      </c>
      <c r="F20" s="61">
        <f>C17*V20</f>
        <v>0</v>
      </c>
      <c r="G20" s="59"/>
      <c r="H20" s="38"/>
      <c r="I20" s="47"/>
      <c r="K20">
        <v>4</v>
      </c>
      <c r="L20" s="53">
        <v>3111</v>
      </c>
      <c r="M20" s="53">
        <v>3332</v>
      </c>
      <c r="N20" s="53">
        <v>3461</v>
      </c>
      <c r="O20" s="53">
        <v>4224</v>
      </c>
      <c r="R20" s="56">
        <v>4</v>
      </c>
      <c r="S20" s="55">
        <f>L20/L17</f>
        <v>1.0858638743455498</v>
      </c>
      <c r="T20" s="55">
        <f>M20/L17</f>
        <v>1.163001745200698</v>
      </c>
      <c r="U20" s="55">
        <f>N20/L17</f>
        <v>1.2080279232111693</v>
      </c>
      <c r="V20" s="55">
        <f>O20/L17</f>
        <v>1.4743455497382199</v>
      </c>
      <c r="W20" s="55"/>
      <c r="X20" s="54"/>
    </row>
    <row r="21" spans="1:24" x14ac:dyDescent="0.3">
      <c r="A21" s="47"/>
      <c r="B21" s="59">
        <v>5</v>
      </c>
      <c r="C21" s="61">
        <f>C17*S21</f>
        <v>0</v>
      </c>
      <c r="D21" s="61">
        <f>C17*T21</f>
        <v>0</v>
      </c>
      <c r="E21" s="61">
        <f>C17*U21</f>
        <v>0</v>
      </c>
      <c r="F21" s="61">
        <f>C17*V21</f>
        <v>0</v>
      </c>
      <c r="G21" s="59"/>
      <c r="H21" s="38"/>
      <c r="I21" s="47"/>
      <c r="K21">
        <v>5</v>
      </c>
      <c r="L21" s="53">
        <v>3200</v>
      </c>
      <c r="M21" s="53">
        <v>3488</v>
      </c>
      <c r="N21" s="53">
        <v>3659</v>
      </c>
      <c r="O21" s="53">
        <v>4501</v>
      </c>
      <c r="R21" s="56">
        <v>5</v>
      </c>
      <c r="S21" s="55">
        <f>L21/L17</f>
        <v>1.1169284467713787</v>
      </c>
      <c r="T21" s="55">
        <f>M21/L17</f>
        <v>1.2174520069808028</v>
      </c>
      <c r="U21" s="55">
        <f>N21/L17</f>
        <v>1.2771378708551484</v>
      </c>
      <c r="V21" s="55">
        <f>O21/L17</f>
        <v>1.5710296684118674</v>
      </c>
      <c r="W21" s="55"/>
      <c r="X21" s="54"/>
    </row>
    <row r="22" spans="1:24" x14ac:dyDescent="0.3">
      <c r="A22" s="47"/>
      <c r="B22" s="59">
        <v>6</v>
      </c>
      <c r="C22" s="61">
        <f>C17*S22</f>
        <v>0</v>
      </c>
      <c r="D22" s="61">
        <f>C17*T22</f>
        <v>0</v>
      </c>
      <c r="E22" s="61">
        <f>C17*U22</f>
        <v>0</v>
      </c>
      <c r="F22" s="61">
        <f>C17*V22</f>
        <v>0</v>
      </c>
      <c r="G22" s="59"/>
      <c r="H22" s="38"/>
      <c r="I22" s="47"/>
      <c r="K22">
        <v>6</v>
      </c>
      <c r="L22" s="53">
        <v>3310</v>
      </c>
      <c r="M22" s="53">
        <v>3662</v>
      </c>
      <c r="N22" s="53">
        <v>3883</v>
      </c>
      <c r="O22" s="53">
        <v>4754</v>
      </c>
      <c r="R22" s="56">
        <v>6</v>
      </c>
      <c r="S22" s="55">
        <f>L22/L17</f>
        <v>1.1553228621291449</v>
      </c>
      <c r="T22" s="55">
        <f>M22/L17</f>
        <v>1.2781849912739964</v>
      </c>
      <c r="U22" s="55">
        <f>N22/L17</f>
        <v>1.3553228621291449</v>
      </c>
      <c r="V22" s="55">
        <f>O22/L17</f>
        <v>1.6593368237347295</v>
      </c>
      <c r="W22" s="55"/>
      <c r="X22" s="54"/>
    </row>
    <row r="23" spans="1:24" x14ac:dyDescent="0.3">
      <c r="A23" s="47"/>
      <c r="B23" s="59">
        <v>7</v>
      </c>
      <c r="C23" s="61">
        <f>C17*S23</f>
        <v>0</v>
      </c>
      <c r="D23" s="61">
        <f>C17*T23</f>
        <v>0</v>
      </c>
      <c r="E23" s="61">
        <f>C17*U23</f>
        <v>0</v>
      </c>
      <c r="F23" s="61">
        <f>C17*V23</f>
        <v>0</v>
      </c>
      <c r="G23" s="59"/>
      <c r="H23" s="38"/>
      <c r="I23" s="47"/>
      <c r="K23">
        <v>7</v>
      </c>
      <c r="L23" s="53">
        <v>3439</v>
      </c>
      <c r="M23" s="53">
        <v>3854</v>
      </c>
      <c r="N23" s="53">
        <v>4133</v>
      </c>
      <c r="O23" s="53">
        <v>5006</v>
      </c>
      <c r="R23" s="56">
        <v>7</v>
      </c>
      <c r="S23" s="55">
        <f>L23/L17</f>
        <v>1.200349040139616</v>
      </c>
      <c r="T23" s="55">
        <f>M23/L17</f>
        <v>1.3452006980802793</v>
      </c>
      <c r="U23" s="55">
        <f>N23/L17</f>
        <v>1.4425828970331589</v>
      </c>
      <c r="V23" s="55">
        <f>O23/L17</f>
        <v>1.7472949389179755</v>
      </c>
      <c r="W23" s="55"/>
      <c r="X23" s="54"/>
    </row>
    <row r="24" spans="1:24" x14ac:dyDescent="0.3">
      <c r="A24" s="47"/>
      <c r="B24" s="59">
        <v>8</v>
      </c>
      <c r="C24" s="61">
        <f>C17*S24</f>
        <v>0</v>
      </c>
      <c r="D24" s="61">
        <f>C17*T24</f>
        <v>0</v>
      </c>
      <c r="E24" s="61">
        <f>C17*U24</f>
        <v>0</v>
      </c>
      <c r="F24" s="61">
        <f>C17*V24</f>
        <v>0</v>
      </c>
      <c r="G24" s="59"/>
      <c r="H24" s="38"/>
      <c r="I24" s="47"/>
      <c r="K24">
        <v>8</v>
      </c>
      <c r="L24" s="53">
        <v>3585</v>
      </c>
      <c r="M24" s="53">
        <v>4064</v>
      </c>
      <c r="N24" s="53">
        <v>4411</v>
      </c>
      <c r="O24" s="53">
        <v>5259</v>
      </c>
      <c r="R24" s="56">
        <v>8</v>
      </c>
      <c r="S24" s="55">
        <f>L24/L17</f>
        <v>1.2513089005235603</v>
      </c>
      <c r="T24" s="55">
        <f>M24/L17</f>
        <v>1.418499127399651</v>
      </c>
      <c r="U24" s="55">
        <f>N24/L17</f>
        <v>1.5396160558464222</v>
      </c>
      <c r="V24" s="55">
        <f>O24/L17</f>
        <v>1.8356020942408378</v>
      </c>
      <c r="W24" s="55"/>
      <c r="X24" s="54"/>
    </row>
    <row r="25" spans="1:24" x14ac:dyDescent="0.3">
      <c r="A25" s="47"/>
      <c r="B25" s="59">
        <v>9</v>
      </c>
      <c r="C25" s="61">
        <f>C17*S25</f>
        <v>0</v>
      </c>
      <c r="D25" s="61">
        <f>C17*T25</f>
        <v>0</v>
      </c>
      <c r="E25" s="61">
        <f>C17*U25</f>
        <v>0</v>
      </c>
      <c r="F25" s="61">
        <f>C17*V25</f>
        <v>0</v>
      </c>
      <c r="G25" s="59"/>
      <c r="H25" s="38"/>
      <c r="I25" s="47"/>
      <c r="K25">
        <v>9</v>
      </c>
      <c r="L25" s="53">
        <v>3751</v>
      </c>
      <c r="M25" s="53">
        <v>4293</v>
      </c>
      <c r="N25" s="53">
        <v>4714</v>
      </c>
      <c r="O25" s="53">
        <v>5512</v>
      </c>
      <c r="R25" s="56">
        <v>9</v>
      </c>
      <c r="S25" s="55">
        <f>L25/L17</f>
        <v>1.3092495636998254</v>
      </c>
      <c r="T25" s="55">
        <f>M25/L17</f>
        <v>1.4984293193717277</v>
      </c>
      <c r="U25" s="55">
        <f>N25/L17</f>
        <v>1.6453752181500874</v>
      </c>
      <c r="V25" s="55">
        <f>O25/L17</f>
        <v>1.9239092495636998</v>
      </c>
      <c r="W25" s="55"/>
      <c r="X25" s="54"/>
    </row>
    <row r="26" spans="1:24" x14ac:dyDescent="0.3">
      <c r="A26" s="47"/>
      <c r="B26" s="59">
        <v>10</v>
      </c>
      <c r="C26" s="61">
        <f>C17*S26</f>
        <v>0</v>
      </c>
      <c r="D26" s="61">
        <f>C17*T26</f>
        <v>0</v>
      </c>
      <c r="E26" s="61">
        <f>C17*U26</f>
        <v>0</v>
      </c>
      <c r="F26" s="61">
        <f>C17*V26</f>
        <v>0</v>
      </c>
      <c r="G26" s="59"/>
      <c r="H26" s="38"/>
      <c r="I26" s="47"/>
      <c r="K26">
        <v>10</v>
      </c>
      <c r="L26" s="53">
        <v>3935</v>
      </c>
      <c r="M26" s="53">
        <v>4540</v>
      </c>
      <c r="N26" s="53">
        <v>5044</v>
      </c>
      <c r="O26" s="53">
        <v>5764</v>
      </c>
      <c r="R26" s="56">
        <v>10</v>
      </c>
      <c r="S26" s="55">
        <f>L26/L17</f>
        <v>1.3734729493891797</v>
      </c>
      <c r="T26" s="55">
        <f>M26/L17</f>
        <v>1.5846422338568935</v>
      </c>
      <c r="U26" s="55">
        <f>N26/L17</f>
        <v>1.7605584642233858</v>
      </c>
      <c r="V26" s="55">
        <f>O26/L17</f>
        <v>2.0118673647469461</v>
      </c>
      <c r="W26" s="55"/>
      <c r="X26" s="54"/>
    </row>
    <row r="27" spans="1:24" x14ac:dyDescent="0.3">
      <c r="A27" s="47"/>
      <c r="B27" s="59">
        <v>11</v>
      </c>
      <c r="C27" s="61">
        <f>C17*S27</f>
        <v>0</v>
      </c>
      <c r="D27" s="61">
        <f>C17*T27</f>
        <v>0</v>
      </c>
      <c r="E27" s="61">
        <f>C17*U27</f>
        <v>0</v>
      </c>
      <c r="F27" s="61">
        <f>C17*V27</f>
        <v>0</v>
      </c>
      <c r="G27" s="59"/>
      <c r="H27" s="38"/>
      <c r="I27" s="47"/>
      <c r="K27">
        <v>11</v>
      </c>
      <c r="L27" s="53">
        <v>4140</v>
      </c>
      <c r="M27" s="53">
        <v>4804</v>
      </c>
      <c r="N27" s="53">
        <v>5400</v>
      </c>
      <c r="O27" s="53">
        <v>6015</v>
      </c>
      <c r="R27" s="56">
        <v>11</v>
      </c>
      <c r="S27" s="55">
        <f>L27/L17</f>
        <v>1.4450261780104712</v>
      </c>
      <c r="T27" s="55">
        <f>M27/L17</f>
        <v>1.6767888307155323</v>
      </c>
      <c r="U27" s="55">
        <f>N27/L17</f>
        <v>1.8848167539267016</v>
      </c>
      <c r="V27" s="55">
        <f>O27/L17</f>
        <v>2.0994764397905761</v>
      </c>
      <c r="W27" s="55"/>
      <c r="X27" s="54"/>
    </row>
    <row r="28" spans="1:24" x14ac:dyDescent="0.3">
      <c r="A28" s="47"/>
      <c r="B28" s="59">
        <v>12</v>
      </c>
      <c r="C28" s="61">
        <f>C17*S28</f>
        <v>0</v>
      </c>
      <c r="D28" s="61">
        <f>C17*T28</f>
        <v>0</v>
      </c>
      <c r="E28" s="61">
        <f>C17*U28</f>
        <v>0</v>
      </c>
      <c r="F28" s="61">
        <f>C17*V28</f>
        <v>0</v>
      </c>
      <c r="G28" s="59"/>
      <c r="H28" s="38"/>
      <c r="I28" s="47"/>
      <c r="K28">
        <v>12</v>
      </c>
      <c r="L28" s="53">
        <v>4366</v>
      </c>
      <c r="M28" s="53">
        <v>5087</v>
      </c>
      <c r="N28" s="53">
        <v>5784</v>
      </c>
      <c r="O28" s="53">
        <v>6270</v>
      </c>
      <c r="R28" s="56">
        <v>12</v>
      </c>
      <c r="S28" s="55">
        <f>L28/L17</f>
        <v>1.5239092495636999</v>
      </c>
      <c r="T28" s="55">
        <f>M28/L17</f>
        <v>1.7755671902268761</v>
      </c>
      <c r="U28" s="55">
        <f>N28/L17</f>
        <v>2.0188481675392671</v>
      </c>
      <c r="V28" s="55">
        <f>O28/L17</f>
        <v>2.1884816753926701</v>
      </c>
      <c r="W28" s="55"/>
      <c r="X28" s="54"/>
    </row>
    <row r="29" spans="1:24" x14ac:dyDescent="0.3">
      <c r="A29" s="47"/>
      <c r="B29" s="47"/>
      <c r="C29" s="47"/>
      <c r="D29" s="47"/>
      <c r="E29" s="47"/>
      <c r="F29" s="47"/>
      <c r="G29" s="47"/>
      <c r="H29" s="47"/>
      <c r="I29" s="47"/>
      <c r="S29" s="54"/>
      <c r="T29" s="54"/>
      <c r="U29" s="54"/>
      <c r="V29" s="54"/>
      <c r="W29" s="54"/>
      <c r="X29" s="54"/>
    </row>
    <row r="30" spans="1:24" x14ac:dyDescent="0.3">
      <c r="A30" s="47"/>
      <c r="B30" s="47"/>
      <c r="C30" s="93" t="s">
        <v>42</v>
      </c>
      <c r="D30" s="93"/>
      <c r="E30" s="93" t="s">
        <v>43</v>
      </c>
      <c r="F30" s="93"/>
      <c r="G30" s="93"/>
      <c r="H30" s="93"/>
      <c r="I30" s="47"/>
    </row>
    <row r="31" spans="1:24" x14ac:dyDescent="0.3">
      <c r="A31" s="47"/>
      <c r="B31" s="49" t="s">
        <v>44</v>
      </c>
      <c r="C31" s="94"/>
      <c r="D31" s="94"/>
      <c r="E31" s="95">
        <v>1</v>
      </c>
      <c r="F31" s="95"/>
      <c r="G31" s="95"/>
      <c r="H31" s="95"/>
      <c r="I31" s="47"/>
    </row>
    <row r="32" spans="1:24" x14ac:dyDescent="0.3">
      <c r="A32" s="47"/>
      <c r="B32" s="47"/>
      <c r="C32" s="47"/>
      <c r="D32" s="47"/>
      <c r="E32" s="47"/>
      <c r="F32" s="47"/>
      <c r="G32" s="47"/>
      <c r="H32" s="47"/>
      <c r="I32" s="47"/>
    </row>
    <row r="33" spans="1:9" x14ac:dyDescent="0.3">
      <c r="A33" s="47"/>
      <c r="B33" s="47"/>
      <c r="C33" s="47"/>
      <c r="D33" s="47"/>
      <c r="E33" s="47" t="s">
        <v>45</v>
      </c>
      <c r="F33" s="50">
        <f>C31*E31</f>
        <v>0</v>
      </c>
      <c r="G33" s="47"/>
      <c r="H33" s="47"/>
      <c r="I33" s="47"/>
    </row>
    <row r="34" spans="1:9" x14ac:dyDescent="0.3">
      <c r="A34" s="47"/>
      <c r="B34" s="47"/>
      <c r="C34" s="47"/>
      <c r="D34" s="47"/>
      <c r="E34" s="47"/>
      <c r="F34" s="47"/>
      <c r="G34" s="47"/>
      <c r="H34" s="47"/>
      <c r="I34" s="47"/>
    </row>
    <row r="35" spans="1:9" x14ac:dyDescent="0.3">
      <c r="A35" s="47"/>
      <c r="B35" s="47"/>
      <c r="C35" s="47"/>
      <c r="D35" s="47"/>
      <c r="E35" s="47"/>
      <c r="F35" s="47"/>
      <c r="G35" s="47"/>
      <c r="H35" s="47"/>
      <c r="I35" s="47"/>
    </row>
    <row r="36" spans="1:9" x14ac:dyDescent="0.3">
      <c r="A36" s="47"/>
      <c r="B36" s="93" t="s">
        <v>56</v>
      </c>
      <c r="C36" s="93"/>
      <c r="D36" s="51">
        <f>C17+F33</f>
        <v>0</v>
      </c>
      <c r="E36" s="47"/>
      <c r="F36" s="47"/>
      <c r="G36" s="47"/>
      <c r="H36" s="47"/>
      <c r="I36" s="47"/>
    </row>
    <row r="37" spans="1:9" x14ac:dyDescent="0.3">
      <c r="A37" s="47"/>
      <c r="B37" s="47"/>
      <c r="C37" s="47"/>
      <c r="D37" s="47"/>
      <c r="E37" s="47"/>
      <c r="F37" s="47"/>
      <c r="G37" s="47"/>
      <c r="H37" s="47"/>
      <c r="I37" s="47"/>
    </row>
  </sheetData>
  <sheetProtection algorithmName="SHA-512" hashValue="vvU1T1x6VXBxsK8+yUHdNEnZSnXpJh87MoZRmSQX3rLh0MecCaUvmRmzjQUFF+3LXpKBFilJojNRGESXIRYEIQ==" saltValue="n7+H9KbOzMTCyb5cU8CxYg==" spinCount="100000" sheet="1" objects="1" scenarios="1"/>
  <mergeCells count="7">
    <mergeCell ref="A6:C6"/>
    <mergeCell ref="B36:C36"/>
    <mergeCell ref="C12:D12"/>
    <mergeCell ref="C30:D30"/>
    <mergeCell ref="E30:H30"/>
    <mergeCell ref="C31:D31"/>
    <mergeCell ref="E31:H31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6" ma:contentTypeDescription="Een nieuw document maken." ma:contentTypeScope="" ma:versionID="0091e50d1a3a7ce5902921c7dc6dd235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2e7b55719572056845f9a5d64584294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12FC32-B9E6-4600-AF81-A213EFF467CD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</ds:schemaRefs>
</ds:datastoreItem>
</file>

<file path=customXml/itemProps2.xml><?xml version="1.0" encoding="utf-8"?>
<ds:datastoreItem xmlns:ds="http://schemas.openxmlformats.org/officeDocument/2006/customXml" ds:itemID="{7FABAC7E-063A-4468-9EF1-B19B304A1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BD1128-6812-4111-AEC6-3C7FD96121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Perceel 1</vt:lpstr>
      <vt:lpstr>Perceel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Winkel, Lianne te</dc:creator>
  <cp:lastModifiedBy>Merel Swinkels | InkoopMeesters</cp:lastModifiedBy>
  <dcterms:created xsi:type="dcterms:W3CDTF">2018-10-11T11:47:56Z</dcterms:created>
  <dcterms:modified xsi:type="dcterms:W3CDTF">2022-10-03T11:55:09Z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3941600</vt:r8>
  </property>
  <property fmtid="{D5CDD505-2E9C-101B-9397-08002B2CF9AE}" pid="4" name="MediaServiceImageTags">
    <vt:lpwstr/>
  </property>
</Properties>
</file>