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parkparkeren.sharepoint.com/sites/GemeenteWestvoorne-Parkeerbeheer2022/Intern/Werkdocumenten/Publicatiedocs 2022/NvI/"/>
    </mc:Choice>
  </mc:AlternateContent>
  <xr:revisionPtr revIDLastSave="13" documentId="8_{B292B62E-4B97-48E0-916A-3D8E6CF148A9}" xr6:coauthVersionLast="47" xr6:coauthVersionMax="47" xr10:uidLastSave="{13DE6F79-4FAF-4B24-BC0D-63346AC4A59C}"/>
  <bookViews>
    <workbookView xWindow="3360" yWindow="-16536" windowWidth="21768" windowHeight="13068" xr2:uid="{00000000-000D-0000-FFFF-FFFF00000000}"/>
  </bookViews>
  <sheets>
    <sheet name="Prijsformulier" sheetId="1" r:id="rId1"/>
  </sheets>
  <definedNames>
    <definedName name="_xlnm.Print_Area" localSheetId="0">Prijsformulier!$A$1:$H$46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E7" i="1"/>
  <c r="G14" i="1"/>
  <c r="G17" i="1"/>
  <c r="G23" i="1"/>
  <c r="E4" i="1"/>
  <c r="G4" i="1" s="1"/>
  <c r="E3" i="1"/>
  <c r="G3" i="1" s="1"/>
  <c r="G18" i="1"/>
  <c r="G15" i="1"/>
  <c r="G20" i="1"/>
  <c r="G24" i="1"/>
  <c r="G22" i="1"/>
  <c r="E11" i="1" l="1"/>
  <c r="G11" i="1" s="1"/>
  <c r="E12" i="1"/>
  <c r="G12" i="1" s="1"/>
  <c r="G9" i="1"/>
  <c r="G7" i="1"/>
  <c r="G27" i="1" l="1"/>
  <c r="G28" i="1" l="1"/>
  <c r="G29" i="1" s="1"/>
</calcChain>
</file>

<file path=xl/sharedStrings.xml><?xml version="1.0" encoding="utf-8"?>
<sst xmlns="http://schemas.openxmlformats.org/spreadsheetml/2006/main" count="73" uniqueCount="58">
  <si>
    <t xml:space="preserve"> v = verrekenbaar </t>
  </si>
  <si>
    <t xml:space="preserve"> n.v. = niet verrekenbaar</t>
  </si>
  <si>
    <t>aantal (uur/ stuk)</t>
  </si>
  <si>
    <t>vergoeding per uur/stuk (in euro’s)</t>
  </si>
  <si>
    <t>jaarlijkse kosten (= aantal x vergoeding per uur/stuk)</t>
  </si>
  <si>
    <t>toelichting</t>
  </si>
  <si>
    <t>1. Parkeercontrole</t>
  </si>
  <si>
    <t>- parkeerhandhaving weekdagen</t>
  </si>
  <si>
    <t>v</t>
  </si>
  <si>
    <t>inschatting 75% van het totaal aantal uren</t>
  </si>
  <si>
    <t>- parkeerhandhaving (weekend/feestdagen)</t>
  </si>
  <si>
    <t>inschatting 25% van het totaal aantal uren</t>
  </si>
  <si>
    <t xml:space="preserve">2. Invordering naheffingsaanslagen </t>
  </si>
  <si>
    <t>- invordering Nederlandse kentekens</t>
  </si>
  <si>
    <t>Het aantal is gelijk aan 1,5 x het totaal aantal uren parkeercontrole</t>
  </si>
  <si>
    <t>3. Bezwaarafhandeling</t>
  </si>
  <si>
    <t>- vergoeding per afgehandeld bezwaarschrift</t>
  </si>
  <si>
    <t>4. Afhandeling beroepzaken</t>
  </si>
  <si>
    <t>- vergoeding per beroepschrift</t>
  </si>
  <si>
    <t>3% van het aantal afgehandelde bezwaarschriften, afgerond in eenheden naar boven</t>
  </si>
  <si>
    <t>- vergoeding per mondelinge beroepzaak</t>
  </si>
  <si>
    <t>1% van het aantal ontvangen bezwaarschriften, afgerond in eenheden naar boven</t>
  </si>
  <si>
    <t>5. Toetsing en uitgifte vergunningen, ontheffingen en abonnementen</t>
  </si>
  <si>
    <t xml:space="preserve">- webshop/website voor digitale vergunningverlening </t>
  </si>
  <si>
    <t>Jaarbedrag. Website conform paragraaf 9.3 van het PvE</t>
  </si>
  <si>
    <t>Baseren op aantal parkeervergunningen inclusief alle bijbehorende kosten</t>
  </si>
  <si>
    <t xml:space="preserve">6. Geldinzameling </t>
  </si>
  <si>
    <t>- geldgaring en -verwerking als percentage van de inhoud van de geldcassettes</t>
  </si>
  <si>
    <t>In voorgaande jaren waren zo'n 160 ledigingsrondes nodig per jaar. Het muntgeld bedrag is gebaseerd op de jaaropbrengsten uit het verleden.</t>
  </si>
  <si>
    <t>- geldlediging 4 parkeerautomaten gelijktijdig op aanvraag Opdrachtgever</t>
  </si>
  <si>
    <t xml:space="preserve">Prijs per ledigingsronde. Indien noodzakelijk kan Opdrachtgever minimaal 1 week voorafgaand aan werkelijke lediging vragen om een aparte ledigingsronde. </t>
  </si>
  <si>
    <t>8. Beheer Parkeerapparatuur</t>
  </si>
  <si>
    <t xml:space="preserve"> - 1e lijns beheer en onderhoud per Parkeerautomaat</t>
  </si>
  <si>
    <t>Baseren op 8 Parkeerautomaten</t>
  </si>
  <si>
    <t>10. Administratie</t>
  </si>
  <si>
    <t>- kosten management</t>
  </si>
  <si>
    <t>n.v.</t>
  </si>
  <si>
    <t>- beheertaak NPR</t>
  </si>
  <si>
    <t>Werkzaamheden conform paragraaf 11.1 PvE</t>
  </si>
  <si>
    <t>- kosten voeren administratie, leveren en toelichten managementinformatie</t>
  </si>
  <si>
    <t>+</t>
  </si>
  <si>
    <t>Subtotaal prijsopgave excl. btw</t>
  </si>
  <si>
    <t xml:space="preserve">btw 21% </t>
  </si>
  <si>
    <t>Totaal prijsopgave</t>
  </si>
  <si>
    <t>Totaal uren (maximaal)</t>
  </si>
  <si>
    <t>Indicatief aantal uren tbv offerte, uitgaande van maximale inzet</t>
  </si>
  <si>
    <t>Prijsopgave parkeerdiensten jaarlijks (prijspeil 2023)</t>
  </si>
  <si>
    <t>Ondertekening rechtsgeldig vertegenwoordiger</t>
  </si>
  <si>
    <t>Bedrijf:</t>
  </si>
  <si>
    <t>Datum:</t>
  </si>
  <si>
    <t xml:space="preserve">
</t>
  </si>
  <si>
    <t>Naam :</t>
  </si>
  <si>
    <t>Handtekening:</t>
  </si>
  <si>
    <t>Jaarlijkse kosten</t>
  </si>
  <si>
    <t>Jaarlijkse kosten inclusief btw</t>
  </si>
  <si>
    <t>- toetsing en uitgifte parkeervergunningen (incl. verstrekken van parkeersticker)</t>
  </si>
  <si>
    <t>Voor Prijsformulier toegepast percentage</t>
  </si>
  <si>
    <t>9,5% van het aantal Opgelegde Naheffingen -/- aantal seponeringen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</si>
</sst>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_-[$€-413]\ * #,##0.00_-;_-[$€-413]\ * #,##0.00\-;_-[$€-413]\ * &quot;-&quot;??_-;_-@_-"/>
    <numFmt numFmtId="166" formatCode="_-[$€]\ * #,##0.00_-;_-[$€]\ * #,##0.00\-;_-[$€]\ * &quot;-&quot;??_-;_-@_-"/>
    <numFmt numFmtId="167" formatCode="0.0000%"/>
    <numFmt numFmtId="168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2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4" fillId="0" borderId="0" xfId="0" applyFont="1"/>
    <xf numFmtId="0" fontId="3" fillId="0" borderId="1" xfId="0" quotePrefix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1" applyFont="1" applyBorder="1" applyAlignment="1" applyProtection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64" fontId="3" fillId="2" borderId="1" xfId="1" applyFont="1" applyFill="1" applyBorder="1" applyAlignment="1" applyProtection="1">
      <alignment horizontal="center" vertical="top" wrapText="1"/>
    </xf>
    <xf numFmtId="20" fontId="4" fillId="0" borderId="0" xfId="0" applyNumberFormat="1" applyFont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164" fontId="3" fillId="4" borderId="4" xfId="1" applyFont="1" applyFill="1" applyBorder="1" applyAlignment="1" applyProtection="1">
      <alignment vertical="top" wrapText="1"/>
    </xf>
    <xf numFmtId="165" fontId="3" fillId="4" borderId="4" xfId="0" applyNumberFormat="1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6" xfId="0" applyFont="1" applyFill="1" applyBorder="1" applyAlignment="1">
      <alignment horizontal="left" vertical="top" wrapText="1"/>
    </xf>
    <xf numFmtId="165" fontId="5" fillId="4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5" fontId="5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 vertical="top" wrapText="1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164" fontId="4" fillId="0" borderId="0" xfId="1" applyFont="1" applyAlignment="1" applyProtection="1">
      <alignment horizontal="center"/>
    </xf>
    <xf numFmtId="9" fontId="4" fillId="0" borderId="0" xfId="5" applyFont="1" applyProtection="1"/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6" borderId="0" xfId="0" applyFont="1" applyFill="1" applyAlignment="1">
      <alignment horizontal="right" vertical="top" wrapText="1"/>
    </xf>
    <xf numFmtId="0" fontId="3" fillId="6" borderId="0" xfId="0" applyFont="1" applyFill="1" applyAlignment="1">
      <alignment horizontal="center" vertical="top" wrapText="1"/>
    </xf>
    <xf numFmtId="0" fontId="3" fillId="6" borderId="0" xfId="0" applyFont="1" applyFill="1" applyAlignment="1">
      <alignment vertical="top" wrapText="1"/>
    </xf>
    <xf numFmtId="0" fontId="3" fillId="6" borderId="6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right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right" vertical="top" wrapText="1"/>
    </xf>
    <xf numFmtId="165" fontId="3" fillId="5" borderId="1" xfId="0" applyNumberFormat="1" applyFont="1" applyFill="1" applyBorder="1" applyAlignment="1" applyProtection="1">
      <alignment vertical="top" wrapText="1"/>
      <protection locked="0"/>
    </xf>
    <xf numFmtId="164" fontId="3" fillId="5" borderId="1" xfId="1" applyFont="1" applyFill="1" applyBorder="1" applyAlignment="1" applyProtection="1">
      <alignment vertical="top" wrapText="1"/>
      <protection locked="0"/>
    </xf>
    <xf numFmtId="164" fontId="6" fillId="5" borderId="1" xfId="1" applyFont="1" applyFill="1" applyBorder="1" applyAlignment="1" applyProtection="1">
      <alignment vertical="top" wrapText="1"/>
      <protection locked="0"/>
    </xf>
    <xf numFmtId="167" fontId="3" fillId="5" borderId="1" xfId="5" applyNumberFormat="1" applyFont="1" applyFill="1" applyBorder="1" applyAlignment="1" applyProtection="1">
      <alignment vertical="top" wrapText="1"/>
      <protection locked="0"/>
    </xf>
    <xf numFmtId="164" fontId="7" fillId="5" borderId="1" xfId="1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>
      <alignment vertical="top" wrapText="1"/>
    </xf>
    <xf numFmtId="0" fontId="10" fillId="6" borderId="1" xfId="0" applyFont="1" applyFill="1" applyBorder="1" applyAlignment="1">
      <alignment horizontal="right" vertical="top" wrapText="1"/>
    </xf>
    <xf numFmtId="0" fontId="10" fillId="6" borderId="10" xfId="0" applyFont="1" applyFill="1" applyBorder="1" applyAlignment="1">
      <alignment horizontal="right" vertical="top" wrapText="1"/>
    </xf>
    <xf numFmtId="0" fontId="10" fillId="6" borderId="11" xfId="0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1" applyFont="1" applyFill="1" applyBorder="1" applyAlignment="1" applyProtection="1">
      <alignment horizontal="center" vertical="top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14" fontId="4" fillId="0" borderId="1" xfId="0" applyNumberFormat="1" applyFont="1" applyBorder="1"/>
    <xf numFmtId="0" fontId="5" fillId="4" borderId="2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10" fontId="3" fillId="0" borderId="1" xfId="0" applyNumberFormat="1" applyFont="1" applyBorder="1" applyAlignment="1">
      <alignment horizontal="center" vertical="top" wrapText="1"/>
    </xf>
  </cellXfs>
  <cellStyles count="6">
    <cellStyle name="Euro" xfId="4" xr:uid="{00000000-0005-0000-0000-000000000000}"/>
    <cellStyle name="Procent" xfId="5" builtinId="5"/>
    <cellStyle name="Procent 2" xfId="3" xr:uid="{00000000-0005-0000-0000-000003000000}"/>
    <cellStyle name="Standaard" xfId="0" builtinId="0"/>
    <cellStyle name="Standaard 2" xfId="2" xr:uid="{00000000-0005-0000-0000-000004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="120" zoomScaleNormal="120" zoomScalePageLayoutView="115" workbookViewId="0">
      <selection activeCell="E6" sqref="E6"/>
    </sheetView>
  </sheetViews>
  <sheetFormatPr defaultColWidth="0" defaultRowHeight="13.5" zeroHeight="1" x14ac:dyDescent="0.35"/>
  <cols>
    <col min="1" max="1" width="39" style="8" customWidth="1"/>
    <col min="2" max="2" width="5.1328125" style="8" customWidth="1"/>
    <col min="3" max="3" width="5.265625" style="8" customWidth="1"/>
    <col min="4" max="4" width="6.796875" style="8" customWidth="1"/>
    <col min="5" max="5" width="14.3984375" style="42" bestFit="1" customWidth="1"/>
    <col min="6" max="6" width="14" style="8" bestFit="1" customWidth="1"/>
    <col min="7" max="7" width="15.73046875" style="42" customWidth="1"/>
    <col min="8" max="8" width="39.3984375" style="8" customWidth="1"/>
    <col min="9" max="9" width="9.1328125" style="8" hidden="1" customWidth="1"/>
    <col min="10" max="10" width="10" style="8" hidden="1" customWidth="1"/>
    <col min="11" max="11" width="35.3984375" style="8" hidden="1" customWidth="1"/>
    <col min="12" max="16384" width="9.1328125" style="8" hidden="1"/>
  </cols>
  <sheetData>
    <row r="1" spans="1:8" ht="112.15" x14ac:dyDescent="0.4">
      <c r="A1" s="5" t="s">
        <v>46</v>
      </c>
      <c r="B1" s="63" t="s">
        <v>0</v>
      </c>
      <c r="C1" s="63" t="s">
        <v>1</v>
      </c>
      <c r="D1" s="63" t="s">
        <v>56</v>
      </c>
      <c r="E1" s="6" t="s">
        <v>2</v>
      </c>
      <c r="F1" s="7" t="s">
        <v>3</v>
      </c>
      <c r="G1" s="5" t="s">
        <v>4</v>
      </c>
      <c r="H1" s="5" t="s">
        <v>5</v>
      </c>
    </row>
    <row r="2" spans="1:8" x14ac:dyDescent="0.35">
      <c r="A2" s="49" t="s">
        <v>6</v>
      </c>
      <c r="B2" s="50"/>
      <c r="C2" s="51"/>
      <c r="D2" s="51"/>
      <c r="E2" s="51"/>
      <c r="F2" s="52"/>
      <c r="G2" s="51"/>
      <c r="H2" s="53"/>
    </row>
    <row r="3" spans="1:8" x14ac:dyDescent="0.35">
      <c r="A3" s="9" t="s">
        <v>7</v>
      </c>
      <c r="B3" s="73" t="s">
        <v>8</v>
      </c>
      <c r="C3" s="73"/>
      <c r="D3" s="46"/>
      <c r="E3" s="1">
        <f>0.75*E5</f>
        <v>600</v>
      </c>
      <c r="F3" s="58">
        <v>0</v>
      </c>
      <c r="G3" s="10">
        <f>E3*F3</f>
        <v>0</v>
      </c>
      <c r="H3" s="11" t="s">
        <v>9</v>
      </c>
    </row>
    <row r="4" spans="1:8" x14ac:dyDescent="0.35">
      <c r="A4" s="9" t="s">
        <v>10</v>
      </c>
      <c r="B4" s="73" t="s">
        <v>8</v>
      </c>
      <c r="C4" s="73"/>
      <c r="D4" s="46"/>
      <c r="E4" s="1">
        <f>0.25*E5</f>
        <v>200</v>
      </c>
      <c r="F4" s="58">
        <v>0</v>
      </c>
      <c r="G4" s="10">
        <f>E4*F4</f>
        <v>0</v>
      </c>
      <c r="H4" s="11" t="s">
        <v>11</v>
      </c>
    </row>
    <row r="5" spans="1:8" ht="25.5" x14ac:dyDescent="0.35">
      <c r="A5" s="12" t="s">
        <v>44</v>
      </c>
      <c r="B5" s="73" t="s">
        <v>8</v>
      </c>
      <c r="C5" s="73"/>
      <c r="D5" s="46"/>
      <c r="E5" s="4">
        <v>800</v>
      </c>
      <c r="F5" s="13"/>
      <c r="G5" s="14"/>
      <c r="H5" s="11" t="s">
        <v>45</v>
      </c>
    </row>
    <row r="6" spans="1:8" x14ac:dyDescent="0.35">
      <c r="A6" s="49" t="s">
        <v>12</v>
      </c>
      <c r="B6" s="50"/>
      <c r="C6" s="51"/>
      <c r="D6" s="51"/>
      <c r="E6" s="51"/>
      <c r="F6" s="52"/>
      <c r="G6" s="51"/>
      <c r="H6" s="53"/>
    </row>
    <row r="7" spans="1:8" ht="25.5" x14ac:dyDescent="0.35">
      <c r="A7" s="15" t="s">
        <v>13</v>
      </c>
      <c r="B7" s="73" t="s">
        <v>8</v>
      </c>
      <c r="C7" s="73"/>
      <c r="D7" s="46"/>
      <c r="E7" s="1">
        <f>1.5*E5</f>
        <v>1200</v>
      </c>
      <c r="F7" s="59">
        <v>0</v>
      </c>
      <c r="G7" s="16">
        <f>E7*F7</f>
        <v>0</v>
      </c>
      <c r="H7" s="17" t="s">
        <v>14</v>
      </c>
    </row>
    <row r="8" spans="1:8" x14ac:dyDescent="0.35">
      <c r="A8" s="49" t="s">
        <v>15</v>
      </c>
      <c r="B8" s="50"/>
      <c r="C8" s="51"/>
      <c r="D8" s="51"/>
      <c r="E8" s="51"/>
      <c r="F8" s="52"/>
      <c r="G8" s="51"/>
      <c r="H8" s="53"/>
    </row>
    <row r="9" spans="1:8" ht="25.5" x14ac:dyDescent="0.35">
      <c r="A9" s="11" t="s">
        <v>16</v>
      </c>
      <c r="B9" s="73" t="s">
        <v>8</v>
      </c>
      <c r="C9" s="73"/>
      <c r="D9" s="91">
        <v>9.5000000000000001E-2</v>
      </c>
      <c r="E9" s="64">
        <f>CEILING(D9*E7,1)</f>
        <v>114</v>
      </c>
      <c r="F9" s="59">
        <v>0</v>
      </c>
      <c r="G9" s="16">
        <f>E9*F9</f>
        <v>0</v>
      </c>
      <c r="H9" s="11" t="s">
        <v>57</v>
      </c>
    </row>
    <row r="10" spans="1:8" x14ac:dyDescent="0.35">
      <c r="A10" s="49" t="s">
        <v>17</v>
      </c>
      <c r="B10" s="50"/>
      <c r="C10" s="51"/>
      <c r="D10" s="51"/>
      <c r="E10" s="51"/>
      <c r="F10" s="52"/>
      <c r="G10" s="51"/>
      <c r="H10" s="53"/>
    </row>
    <row r="11" spans="1:8" ht="38.25" x14ac:dyDescent="0.35">
      <c r="A11" s="11" t="s">
        <v>18</v>
      </c>
      <c r="B11" s="73" t="s">
        <v>8</v>
      </c>
      <c r="C11" s="73"/>
      <c r="D11" s="90">
        <v>0.03</v>
      </c>
      <c r="E11" s="3">
        <f>ROUNDUP(3%*E9,0)</f>
        <v>4</v>
      </c>
      <c r="F11" s="59">
        <v>0</v>
      </c>
      <c r="G11" s="16">
        <f>E11*F11</f>
        <v>0</v>
      </c>
      <c r="H11" s="18" t="s">
        <v>19</v>
      </c>
    </row>
    <row r="12" spans="1:8" ht="25.5" x14ac:dyDescent="0.35">
      <c r="A12" s="11" t="s">
        <v>20</v>
      </c>
      <c r="B12" s="73" t="s">
        <v>8</v>
      </c>
      <c r="C12" s="73"/>
      <c r="D12" s="90">
        <v>0.01</v>
      </c>
      <c r="E12" s="3">
        <f>ROUNDUP(1%*E9,0)</f>
        <v>2</v>
      </c>
      <c r="F12" s="59">
        <v>0</v>
      </c>
      <c r="G12" s="16">
        <f>E12*F12</f>
        <v>0</v>
      </c>
      <c r="H12" s="18" t="s">
        <v>21</v>
      </c>
    </row>
    <row r="13" spans="1:8" ht="14.25" customHeight="1" x14ac:dyDescent="0.35">
      <c r="A13" s="49" t="s">
        <v>22</v>
      </c>
      <c r="B13" s="50"/>
      <c r="C13" s="51"/>
      <c r="D13" s="51"/>
      <c r="E13" s="51"/>
      <c r="F13" s="52"/>
      <c r="G13" s="51"/>
      <c r="H13" s="53"/>
    </row>
    <row r="14" spans="1:8" ht="25.5" x14ac:dyDescent="0.35">
      <c r="A14" s="9" t="s">
        <v>23</v>
      </c>
      <c r="B14" s="73" t="s">
        <v>8</v>
      </c>
      <c r="C14" s="73"/>
      <c r="D14" s="46"/>
      <c r="E14" s="19">
        <v>1</v>
      </c>
      <c r="F14" s="60">
        <v>0</v>
      </c>
      <c r="G14" s="20">
        <f>E14*F14</f>
        <v>0</v>
      </c>
      <c r="H14" s="18" t="s">
        <v>24</v>
      </c>
    </row>
    <row r="15" spans="1:8" ht="25.5" x14ac:dyDescent="0.35">
      <c r="A15" s="9" t="s">
        <v>55</v>
      </c>
      <c r="B15" s="73" t="s">
        <v>8</v>
      </c>
      <c r="C15" s="73"/>
      <c r="D15" s="46"/>
      <c r="E15" s="19">
        <v>500</v>
      </c>
      <c r="F15" s="60">
        <v>0</v>
      </c>
      <c r="G15" s="20">
        <f>E15*F15</f>
        <v>0</v>
      </c>
      <c r="H15" s="18" t="s">
        <v>25</v>
      </c>
    </row>
    <row r="16" spans="1:8" x14ac:dyDescent="0.35">
      <c r="A16" s="49" t="s">
        <v>26</v>
      </c>
      <c r="B16" s="50"/>
      <c r="C16" s="51"/>
      <c r="D16" s="51"/>
      <c r="E16" s="51"/>
      <c r="F16" s="52"/>
      <c r="G16" s="51"/>
      <c r="H16" s="53"/>
    </row>
    <row r="17" spans="1:9" ht="51" x14ac:dyDescent="0.35">
      <c r="A17" s="9" t="s">
        <v>27</v>
      </c>
      <c r="B17" s="73" t="s">
        <v>8</v>
      </c>
      <c r="C17" s="73"/>
      <c r="D17" s="46"/>
      <c r="E17" s="71">
        <v>20000</v>
      </c>
      <c r="F17" s="61">
        <v>0</v>
      </c>
      <c r="G17" s="10">
        <f>E17*F17</f>
        <v>0</v>
      </c>
      <c r="H17" s="70" t="s">
        <v>28</v>
      </c>
    </row>
    <row r="18" spans="1:9" ht="51" x14ac:dyDescent="0.35">
      <c r="A18" s="9" t="s">
        <v>29</v>
      </c>
      <c r="B18" s="88" t="s">
        <v>8</v>
      </c>
      <c r="C18" s="89"/>
      <c r="D18" s="48"/>
      <c r="E18" s="3">
        <v>10</v>
      </c>
      <c r="F18" s="58">
        <v>0</v>
      </c>
      <c r="G18" s="10">
        <f>E18*F18</f>
        <v>0</v>
      </c>
      <c r="H18" s="11" t="s">
        <v>30</v>
      </c>
    </row>
    <row r="19" spans="1:9" x14ac:dyDescent="0.35">
      <c r="A19" s="54" t="s">
        <v>31</v>
      </c>
      <c r="B19" s="55"/>
      <c r="C19" s="56"/>
      <c r="D19" s="56"/>
      <c r="E19" s="56"/>
      <c r="F19" s="65"/>
      <c r="G19" s="56"/>
      <c r="H19" s="57"/>
      <c r="I19" s="21"/>
    </row>
    <row r="20" spans="1:9" ht="25.5" x14ac:dyDescent="0.35">
      <c r="A20" s="22" t="s">
        <v>32</v>
      </c>
      <c r="B20" s="81" t="s">
        <v>8</v>
      </c>
      <c r="C20" s="81"/>
      <c r="D20" s="47"/>
      <c r="E20" s="23">
        <v>8</v>
      </c>
      <c r="F20" s="62">
        <v>0</v>
      </c>
      <c r="G20" s="24">
        <f>E20*F20</f>
        <v>0</v>
      </c>
      <c r="H20" s="22" t="s">
        <v>33</v>
      </c>
      <c r="I20" s="21"/>
    </row>
    <row r="21" spans="1:9" x14ac:dyDescent="0.35">
      <c r="A21" s="49" t="s">
        <v>34</v>
      </c>
      <c r="B21" s="50"/>
      <c r="C21" s="51"/>
      <c r="D21" s="51"/>
      <c r="E21" s="51"/>
      <c r="F21" s="52"/>
      <c r="G21" s="51"/>
      <c r="H21" s="53"/>
    </row>
    <row r="22" spans="1:9" x14ac:dyDescent="0.35">
      <c r="A22" s="11" t="s">
        <v>35</v>
      </c>
      <c r="B22" s="73" t="s">
        <v>36</v>
      </c>
      <c r="C22" s="73"/>
      <c r="D22" s="46"/>
      <c r="E22" s="1">
        <v>1</v>
      </c>
      <c r="F22" s="59">
        <v>0</v>
      </c>
      <c r="G22" s="10">
        <f>E22*F22</f>
        <v>0</v>
      </c>
      <c r="H22" s="25"/>
    </row>
    <row r="23" spans="1:9" x14ac:dyDescent="0.35">
      <c r="A23" s="9" t="s">
        <v>37</v>
      </c>
      <c r="B23" s="73" t="s">
        <v>36</v>
      </c>
      <c r="C23" s="73"/>
      <c r="D23" s="46"/>
      <c r="E23" s="1">
        <v>1</v>
      </c>
      <c r="F23" s="59">
        <v>0</v>
      </c>
      <c r="G23" s="10">
        <f>E23*F23</f>
        <v>0</v>
      </c>
      <c r="H23" s="11" t="s">
        <v>38</v>
      </c>
    </row>
    <row r="24" spans="1:9" ht="25.5" x14ac:dyDescent="0.35">
      <c r="A24" s="9" t="s">
        <v>39</v>
      </c>
      <c r="B24" s="73" t="s">
        <v>36</v>
      </c>
      <c r="C24" s="73"/>
      <c r="D24" s="46"/>
      <c r="E24" s="1">
        <v>1</v>
      </c>
      <c r="F24" s="59">
        <v>0</v>
      </c>
      <c r="G24" s="10">
        <f>E24*F24</f>
        <v>0</v>
      </c>
      <c r="H24" s="25"/>
    </row>
    <row r="25" spans="1:9" x14ac:dyDescent="0.35">
      <c r="A25" s="26"/>
      <c r="B25" s="2"/>
      <c r="C25" s="2"/>
      <c r="D25" s="2"/>
      <c r="E25" s="2"/>
      <c r="F25" s="27"/>
      <c r="G25" s="28"/>
      <c r="H25" s="29"/>
    </row>
    <row r="26" spans="1:9" x14ac:dyDescent="0.35">
      <c r="A26" s="30"/>
      <c r="B26" s="31"/>
      <c r="C26" s="32"/>
      <c r="D26" s="32"/>
      <c r="E26" s="33"/>
      <c r="F26" s="34"/>
      <c r="G26" s="33"/>
      <c r="H26" s="35" t="s">
        <v>40</v>
      </c>
    </row>
    <row r="27" spans="1:9" x14ac:dyDescent="0.35">
      <c r="A27" s="82" t="s">
        <v>41</v>
      </c>
      <c r="B27" s="83"/>
      <c r="C27" s="83"/>
      <c r="D27" s="83"/>
      <c r="E27" s="83"/>
      <c r="F27" s="84"/>
      <c r="G27" s="10">
        <f>SUM(G3:G24)</f>
        <v>0</v>
      </c>
      <c r="H27" s="11" t="s">
        <v>53</v>
      </c>
    </row>
    <row r="28" spans="1:9" x14ac:dyDescent="0.35">
      <c r="A28" s="85" t="s">
        <v>42</v>
      </c>
      <c r="B28" s="86"/>
      <c r="C28" s="86"/>
      <c r="D28" s="86"/>
      <c r="E28" s="86"/>
      <c r="F28" s="87"/>
      <c r="G28" s="10">
        <f>(G27*0.21)-(0.21*(G17))</f>
        <v>0</v>
      </c>
      <c r="H28" s="11" t="s">
        <v>40</v>
      </c>
    </row>
    <row r="29" spans="1:9" x14ac:dyDescent="0.35">
      <c r="A29" s="78" t="s">
        <v>43</v>
      </c>
      <c r="B29" s="79"/>
      <c r="C29" s="79"/>
      <c r="D29" s="79"/>
      <c r="E29" s="79"/>
      <c r="F29" s="80"/>
      <c r="G29" s="36">
        <f>G28+G27</f>
        <v>0</v>
      </c>
      <c r="H29" s="69" t="s">
        <v>54</v>
      </c>
    </row>
    <row r="30" spans="1:9" x14ac:dyDescent="0.35">
      <c r="A30" s="37"/>
      <c r="B30" s="37"/>
      <c r="C30" s="37"/>
      <c r="D30" s="37"/>
      <c r="E30" s="38"/>
      <c r="F30" s="39"/>
      <c r="G30" s="40"/>
      <c r="H30" s="41"/>
    </row>
    <row r="31" spans="1:9" ht="22.8" customHeight="1" x14ac:dyDescent="0.35">
      <c r="A31" s="74" t="s">
        <v>47</v>
      </c>
      <c r="B31" s="75"/>
      <c r="C31" s="75"/>
      <c r="D31" s="75"/>
      <c r="E31" s="75"/>
      <c r="F31" s="75"/>
      <c r="G31" s="76"/>
      <c r="H31" s="41"/>
    </row>
    <row r="32" spans="1:9" ht="22.8" customHeight="1" x14ac:dyDescent="0.35">
      <c r="A32" s="66" t="s">
        <v>48</v>
      </c>
      <c r="B32" s="72"/>
      <c r="C32" s="72"/>
      <c r="D32" s="72"/>
      <c r="E32" s="72"/>
      <c r="F32" s="72"/>
      <c r="G32" s="72"/>
      <c r="H32" s="41"/>
    </row>
    <row r="33" spans="1:8" ht="22.8" customHeight="1" x14ac:dyDescent="0.35">
      <c r="A33" s="66" t="s">
        <v>49</v>
      </c>
      <c r="B33" s="77" t="s">
        <v>50</v>
      </c>
      <c r="C33" s="77"/>
      <c r="D33" s="77"/>
      <c r="E33" s="77"/>
      <c r="F33" s="77"/>
      <c r="G33" s="77"/>
      <c r="H33" s="41"/>
    </row>
    <row r="34" spans="1:8" ht="22.8" customHeight="1" x14ac:dyDescent="0.35">
      <c r="A34" s="66" t="s">
        <v>51</v>
      </c>
      <c r="B34" s="72" t="s">
        <v>50</v>
      </c>
      <c r="C34" s="72"/>
      <c r="D34" s="72"/>
      <c r="E34" s="72"/>
      <c r="F34" s="72"/>
      <c r="G34" s="72"/>
      <c r="H34" s="41"/>
    </row>
    <row r="35" spans="1:8" ht="22.5" customHeight="1" x14ac:dyDescent="0.35">
      <c r="A35" s="67" t="s">
        <v>52</v>
      </c>
      <c r="B35" s="72"/>
      <c r="C35" s="72"/>
      <c r="D35" s="72"/>
      <c r="E35" s="72"/>
      <c r="F35" s="72"/>
      <c r="G35" s="72"/>
      <c r="H35" s="41"/>
    </row>
    <row r="36" spans="1:8" ht="23" customHeight="1" x14ac:dyDescent="0.35">
      <c r="A36" s="68"/>
      <c r="B36" s="72"/>
      <c r="C36" s="72"/>
      <c r="D36" s="72"/>
      <c r="E36" s="72"/>
      <c r="F36" s="72"/>
      <c r="G36" s="72"/>
      <c r="H36" s="41"/>
    </row>
    <row r="37" spans="1:8" x14ac:dyDescent="0.35">
      <c r="A37" s="41"/>
      <c r="B37" s="41"/>
      <c r="C37" s="41"/>
      <c r="D37" s="41"/>
      <c r="E37" s="41"/>
      <c r="F37" s="41"/>
      <c r="G37" s="41"/>
      <c r="H37" s="41"/>
    </row>
    <row r="39" spans="1:8" hidden="1" x14ac:dyDescent="0.35">
      <c r="G39" s="43"/>
    </row>
    <row r="41" spans="1:8" hidden="1" x14ac:dyDescent="0.35">
      <c r="G41" s="44"/>
      <c r="H41" s="45"/>
    </row>
  </sheetData>
  <sheetProtection algorithmName="SHA-512" hashValue="AFJaWZqkiOu7J+TI37ibOH+vAQRVC7kff79uSJHcwg2E8dn8wbRZmSnXlUaYTye18ijMqqjqwPaqmPPXbJAV6w==" saltValue="ps7zRsz5EpG11gLx4utlBg==" spinCount="100000" sheet="1" objects="1" scenarios="1"/>
  <mergeCells count="23">
    <mergeCell ref="B3:C3"/>
    <mergeCell ref="B4:C4"/>
    <mergeCell ref="B5:C5"/>
    <mergeCell ref="B7:C7"/>
    <mergeCell ref="A29:F29"/>
    <mergeCell ref="B15:C15"/>
    <mergeCell ref="B17:C17"/>
    <mergeCell ref="B22:C22"/>
    <mergeCell ref="B24:C24"/>
    <mergeCell ref="B20:C20"/>
    <mergeCell ref="A27:F27"/>
    <mergeCell ref="A28:F28"/>
    <mergeCell ref="B18:C18"/>
    <mergeCell ref="B23:C23"/>
    <mergeCell ref="B9:C9"/>
    <mergeCell ref="B11:C11"/>
    <mergeCell ref="B34:G34"/>
    <mergeCell ref="B35:G36"/>
    <mergeCell ref="B12:C12"/>
    <mergeCell ref="B14:C14"/>
    <mergeCell ref="A31:G31"/>
    <mergeCell ref="B32:G32"/>
    <mergeCell ref="B33:G3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&amp;L&amp;"Franklin Gothic Book,Vet"Prijsopgave parkeerdiensten gemeente Westvoorne&amp;C&amp;"Franklin Gothic Book,Vet"Juli 2022&amp;R&amp;G</oddHeader>
    <oddFooter>&amp;L&amp;"Franklin Gothic Book,Standaard"Offerteaanvraag Parkeerdiensten Westvoorne</oddFooter>
  </headerFooter>
  <ignoredErrors>
    <ignoredError sqref="E9" unlockedFormula="1"/>
  </ignoredErrors>
  <legacyDrawingHF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E8E44897E464BB408E7CECEF11EB0" ma:contentTypeVersion="8" ma:contentTypeDescription="Een nieuw document maken." ma:contentTypeScope="" ma:versionID="1bd241562ce79ac4288cf55c12f09367">
  <xsd:schema xmlns:xsd="http://www.w3.org/2001/XMLSchema" xmlns:xs="http://www.w3.org/2001/XMLSchema" xmlns:p="http://schemas.microsoft.com/office/2006/metadata/properties" xmlns:ns2="1b013f2e-fa97-4687-b476-de742db7e9db" xmlns:ns3="a0a3f575-73da-424c-8e7d-8fe7a333395e" targetNamespace="http://schemas.microsoft.com/office/2006/metadata/properties" ma:root="true" ma:fieldsID="5d90101b9848271ebf1c5c6232e8cfda" ns2:_="" ns3:_="">
    <xsd:import namespace="1b013f2e-fa97-4687-b476-de742db7e9db"/>
    <xsd:import namespace="a0a3f575-73da-424c-8e7d-8fe7a3333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13f2e-fa97-4687-b476-de742db7e9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0e5ce9d9-975e-485d-91d7-9f3ac4951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f575-73da-424c-8e7d-8fe7a333395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bfa02da-0e74-4b3c-b7fe-7c1ecff217c2}" ma:internalName="TaxCatchAll" ma:showField="CatchAllData" ma:web="a0a3f575-73da-424c-8e7d-8fe7a3333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13f2e-fa97-4687-b476-de742db7e9db">
      <Terms xmlns="http://schemas.microsoft.com/office/infopath/2007/PartnerControls"/>
    </lcf76f155ced4ddcb4097134ff3c332f>
    <TaxCatchAll xmlns="a0a3f575-73da-424c-8e7d-8fe7a333395e" xsi:nil="true"/>
  </documentManagement>
</p:properties>
</file>

<file path=customXml/itemProps1.xml><?xml version="1.0" encoding="utf-8"?>
<ds:datastoreItem xmlns:ds="http://schemas.openxmlformats.org/officeDocument/2006/customXml" ds:itemID="{6A68F4A8-D761-4F0C-9816-09904C03E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13f2e-fa97-4687-b476-de742db7e9db"/>
    <ds:schemaRef ds:uri="a0a3f575-73da-424c-8e7d-8fe7a3333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6ABB39-451C-4987-8CC6-B03ECB4296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295D11-3EEB-485A-A804-74A263248CFC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1b013f2e-fa97-4687-b476-de742db7e9db"/>
    <ds:schemaRef ds:uri="http://www.w3.org/XML/1998/namespace"/>
    <ds:schemaRef ds:uri="http://schemas.openxmlformats.org/package/2006/metadata/core-properties"/>
    <ds:schemaRef ds:uri="a0a3f575-73da-424c-8e7d-8fe7a333395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Prijsformulier</vt:lpstr>
      <vt:lpstr>Prijsformulier!Afdrukbereik</vt:lpstr>
    </vt:vector>
  </TitlesOfParts>
  <Manager/>
  <Company>Spark Parkeren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Prijsopgave</dc:title>
  <dc:subject>Parkeerdienstverlening Westvoorne</dc:subject>
  <dc:creator>Arie Pijp</dc:creator>
  <cp:keywords/>
  <dc:description/>
  <cp:lastModifiedBy>Arie Pijp</cp:lastModifiedBy>
  <cp:revision/>
  <dcterms:created xsi:type="dcterms:W3CDTF">2010-12-02T16:42:58Z</dcterms:created>
  <dcterms:modified xsi:type="dcterms:W3CDTF">2022-08-17T14:37:49Z</dcterms:modified>
  <cp:category/>
  <cp:contentStatus>versie 0.1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0x010100552E8E44897E464BB408E7CECEF11EB0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