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ven van Rossen\Documents\Goedemensen\Bijlagen\"/>
    </mc:Choice>
  </mc:AlternateContent>
  <xr:revisionPtr revIDLastSave="0" documentId="8_{C14B8377-D27D-4C5F-AF11-BDD76D9B0F8C}" xr6:coauthVersionLast="47" xr6:coauthVersionMax="47" xr10:uidLastSave="{00000000-0000-0000-0000-000000000000}"/>
  <bookViews>
    <workbookView xWindow="-108" yWindow="-108" windowWidth="23256" windowHeight="12576" tabRatio="873" activeTab="2" xr2:uid="{54884002-FF0E-4F5E-8E19-25256828AF40}"/>
  </bookViews>
  <sheets>
    <sheet name="Overview" sheetId="1" r:id="rId1"/>
    <sheet name="3a. Invul Banden FL" sheetId="12" r:id="rId2"/>
    <sheet name="3b. Invul overig banden FL" sheetId="7" r:id="rId3"/>
    <sheet name="3a. Invul Banden GV" sheetId="13" r:id="rId4"/>
    <sheet name="3b. Invul Overig Banden GV" sheetId="14" r:id="rId5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4" l="1"/>
  <c r="D16" i="1"/>
  <c r="L10" i="13"/>
  <c r="E15" i="1"/>
  <c r="L9" i="13"/>
  <c r="L8" i="13"/>
  <c r="L7" i="13"/>
  <c r="E16" i="1"/>
  <c r="D15" i="1"/>
  <c r="B13" i="7"/>
  <c r="L9" i="12"/>
  <c r="L8" i="12"/>
  <c r="L10" i="12"/>
  <c r="D13" i="1"/>
  <c r="L7" i="12"/>
  <c r="D14" i="1"/>
  <c r="E13" i="1"/>
  <c r="E14" i="1"/>
  <c r="E17" i="1"/>
</calcChain>
</file>

<file path=xl/sharedStrings.xml><?xml version="1.0" encoding="utf-8"?>
<sst xmlns="http://schemas.openxmlformats.org/spreadsheetml/2006/main" count="113" uniqueCount="60">
  <si>
    <t>Flevoland</t>
  </si>
  <si>
    <t>3a. Banden</t>
  </si>
  <si>
    <t>Invulbladen</t>
  </si>
  <si>
    <t>Totaal</t>
  </si>
  <si>
    <t>Tankautospuit (TAS)</t>
  </si>
  <si>
    <t>25-5132</t>
  </si>
  <si>
    <t>95BLS9</t>
  </si>
  <si>
    <t>TGM 15.250 4X2 BL</t>
  </si>
  <si>
    <t>25-6532</t>
  </si>
  <si>
    <t>41BDG3</t>
  </si>
  <si>
    <t>25-8062</t>
  </si>
  <si>
    <t>Schuimblusvoertuig (SB)</t>
  </si>
  <si>
    <t>58BBZ4</t>
  </si>
  <si>
    <t>Roepnummer</t>
  </si>
  <si>
    <t>Bouwjaar</t>
  </si>
  <si>
    <t>Kenteken</t>
  </si>
  <si>
    <t>Onderwerpen</t>
  </si>
  <si>
    <t>Prijzen</t>
  </si>
  <si>
    <t xml:space="preserve">Uurtarief voor reparatie en onderhoudswerkzaamheden van maandag t/m vrijdag tussen 8:00 en 17:00 uur </t>
  </si>
  <si>
    <t>Voorrijkosten vasttarief per dag, één (1) persoon van maandag t/m vrijdag tussen 8:00 en 17:00 uur</t>
  </si>
  <si>
    <t>ATEGO</t>
  </si>
  <si>
    <t>Voorrijkosten vasttarief per dag voor het weekend</t>
  </si>
  <si>
    <t>Kosten haal en breng service voertuig van en naar locatie</t>
  </si>
  <si>
    <t>Merk / type</t>
  </si>
  <si>
    <t>Soort</t>
  </si>
  <si>
    <t>Bandenmaat voor</t>
  </si>
  <si>
    <t>Bandenmaat achter</t>
  </si>
  <si>
    <t>Prijs Banden vooras vervangen (2x)</t>
  </si>
  <si>
    <t>Prijs Banden 1e trekras vervangen (4x)</t>
  </si>
  <si>
    <t>Prijs Banden 2e trekras vervangen (4x)</t>
  </si>
  <si>
    <t>Prijs Jaarlijkse Controle van de banden inclusief rapportage</t>
  </si>
  <si>
    <t>305/70 R 19.5</t>
  </si>
  <si>
    <t>TGS 6 x 4</t>
  </si>
  <si>
    <t>385/65 R 22.5</t>
  </si>
  <si>
    <t>295/80 R 22.5 </t>
  </si>
  <si>
    <t>265/70R19.5</t>
  </si>
  <si>
    <t>Uurtarief voor reparatie en onderhoudswerkzaamheden in het weekend</t>
  </si>
  <si>
    <t>Waarde</t>
  </si>
  <si>
    <t>Status</t>
  </si>
  <si>
    <t>3b. Overig Banden</t>
  </si>
  <si>
    <t>Gebied</t>
  </si>
  <si>
    <t>Gooi &amp; Vechtstreek</t>
  </si>
  <si>
    <r>
      <t xml:space="preserve">Gooi &amp; Vechtstreek - </t>
    </r>
    <r>
      <rPr>
        <sz val="16"/>
        <color theme="1"/>
        <rFont val="Calibri"/>
        <family val="2"/>
        <scheme val="minor"/>
      </rPr>
      <t>Perceel 3a. Banden</t>
    </r>
  </si>
  <si>
    <r>
      <t xml:space="preserve">Gooi &amp; Vechtstreek - </t>
    </r>
    <r>
      <rPr>
        <sz val="16"/>
        <color theme="1"/>
        <rFont val="Calibri"/>
        <family val="2"/>
        <scheme val="minor"/>
      </rPr>
      <t>Perceel 3b. Banden Overig</t>
    </r>
  </si>
  <si>
    <r>
      <t xml:space="preserve">Flevoland - </t>
    </r>
    <r>
      <rPr>
        <sz val="16"/>
        <color theme="1"/>
        <rFont val="Calibri"/>
        <family val="2"/>
        <scheme val="minor"/>
      </rPr>
      <t>Perceel 3b. Banden Overig</t>
    </r>
  </si>
  <si>
    <r>
      <t xml:space="preserve">Flevoland - </t>
    </r>
    <r>
      <rPr>
        <sz val="16"/>
        <color theme="1"/>
        <rFont val="Calibri"/>
        <family val="2"/>
        <scheme val="minor"/>
      </rPr>
      <t>Perceel 3a. Banden</t>
    </r>
  </si>
  <si>
    <t>Perceel 3 - Banden</t>
  </si>
  <si>
    <t>U dient het prijzenblad volledig in te vullen, vul alleen de groen gemarkeerde cellen in.</t>
  </si>
  <si>
    <t xml:space="preserve">Alle bedragen dienen in euro's exclusief BTW te zijn en moeten worden afgerond tot twee cijfers achter de komma. </t>
  </si>
  <si>
    <t>De tarieven die worden ingevuld in de groene cellen bedragen de tarieven waartegen de opdracht uitgevoerd dient te worden.</t>
  </si>
  <si>
    <t>Statutaire naam Inschrijver (combinant)</t>
  </si>
  <si>
    <t>Naam ondertekenaar</t>
  </si>
  <si>
    <t>Functie ondertekenaar</t>
  </si>
  <si>
    <t>Datum</t>
  </si>
  <si>
    <t>Handtekening</t>
  </si>
  <si>
    <t>Onderstaande velden dienen allen ingevuld te worden</t>
  </si>
  <si>
    <t>De totale jaarlijkse kosten in de gele cel (E17) worden gebruikt in de beoordeling van de inschrijfprijs.</t>
  </si>
  <si>
    <t>Kosten monteren (losse velg)</t>
  </si>
  <si>
    <t>Kostel balanceren</t>
  </si>
  <si>
    <t>Kosten monteren (aan het voertuig)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</si>
</sst>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1"/>
      <name val="Arial"/>
      <family val="2"/>
    </font>
    <font>
      <sz val="8"/>
      <color indexed="11"/>
      <name val="Arial"/>
      <family val="2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8FB3D6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9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0" fontId="6" fillId="3" borderId="4">
      <alignment horizontal="left" vertical="center"/>
    </xf>
    <xf numFmtId="0" fontId="7" fillId="0" borderId="0">
      <alignment vertical="center"/>
    </xf>
    <xf numFmtId="0" fontId="7" fillId="4" borderId="0">
      <alignment vertical="center"/>
    </xf>
    <xf numFmtId="0" fontId="10" fillId="0" borderId="0" applyNumberFormat="0" applyFill="0" applyBorder="0" applyAlignment="0" applyProtection="0">
      <alignment vertical="top" wrapText="1"/>
    </xf>
  </cellStyleXfs>
  <cellXfs count="71">
    <xf numFmtId="0" fontId="0" fillId="0" borderId="0" xfId="0"/>
    <xf numFmtId="164" fontId="4" fillId="0" borderId="1" xfId="1" applyNumberFormat="1" applyFont="1" applyBorder="1" applyAlignment="1">
      <alignment horizontal="center" vertical="center"/>
    </xf>
    <xf numFmtId="0" fontId="4" fillId="0" borderId="0" xfId="1" applyFont="1"/>
    <xf numFmtId="0" fontId="4" fillId="0" borderId="0" xfId="1" applyFont="1" applyAlignment="1">
      <alignment horizontal="left" vertical="top" wrapText="1"/>
    </xf>
    <xf numFmtId="164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0" applyFont="1"/>
    <xf numFmtId="0" fontId="4" fillId="0" borderId="0" xfId="0" applyNumberFormat="1" applyFont="1" applyFill="1" applyBorder="1" applyAlignment="1" applyProtection="1"/>
    <xf numFmtId="164" fontId="4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/>
    <xf numFmtId="0" fontId="3" fillId="0" borderId="0" xfId="1" applyFont="1" applyFill="1" applyAlignment="1"/>
    <xf numFmtId="0" fontId="4" fillId="0" borderId="0" xfId="0" applyFont="1" applyFill="1"/>
    <xf numFmtId="164" fontId="4" fillId="0" borderId="0" xfId="0" applyNumberFormat="1" applyFont="1" applyAlignment="1">
      <alignment horizontal="center" vertical="center"/>
    </xf>
    <xf numFmtId="0" fontId="0" fillId="0" borderId="0" xfId="0" applyFont="1"/>
    <xf numFmtId="0" fontId="10" fillId="7" borderId="6" xfId="5" applyFill="1" applyBorder="1" applyAlignment="1" applyProtection="1">
      <alignment horizontal="left" vertical="top"/>
    </xf>
    <xf numFmtId="0" fontId="10" fillId="7" borderId="10" xfId="5" applyFill="1" applyBorder="1" applyAlignment="1" applyProtection="1">
      <alignment horizontal="left" vertical="top"/>
    </xf>
    <xf numFmtId="0" fontId="10" fillId="7" borderId="8" xfId="5" applyNumberFormat="1" applyFill="1" applyBorder="1" applyAlignment="1" applyProtection="1">
      <alignment vertical="top"/>
    </xf>
    <xf numFmtId="0" fontId="0" fillId="7" borderId="12" xfId="0" applyFill="1" applyBorder="1"/>
    <xf numFmtId="0" fontId="0" fillId="7" borderId="7" xfId="0" applyFill="1" applyBorder="1"/>
    <xf numFmtId="0" fontId="0" fillId="7" borderId="0" xfId="0" applyFill="1" applyBorder="1"/>
    <xf numFmtId="0" fontId="0" fillId="7" borderId="11" xfId="0" applyFill="1" applyBorder="1"/>
    <xf numFmtId="0" fontId="0" fillId="7" borderId="13" xfId="0" applyFill="1" applyBorder="1"/>
    <xf numFmtId="0" fontId="0" fillId="7" borderId="9" xfId="0" applyFill="1" applyBorder="1"/>
    <xf numFmtId="0" fontId="0" fillId="0" borderId="6" xfId="0" applyBorder="1"/>
    <xf numFmtId="0" fontId="0" fillId="0" borderId="12" xfId="0" applyBorder="1"/>
    <xf numFmtId="0" fontId="0" fillId="0" borderId="7" xfId="0" applyBorder="1"/>
    <xf numFmtId="0" fontId="0" fillId="0" borderId="10" xfId="0" applyBorder="1"/>
    <xf numFmtId="0" fontId="0" fillId="0" borderId="11" xfId="0" applyBorder="1"/>
    <xf numFmtId="0" fontId="5" fillId="2" borderId="0" xfId="0" applyFont="1" applyFill="1" applyBorder="1" applyAlignment="1">
      <alignment horizontal="center"/>
    </xf>
    <xf numFmtId="0" fontId="0" fillId="0" borderId="0" xfId="0" applyBorder="1"/>
    <xf numFmtId="0" fontId="8" fillId="0" borderId="10" xfId="0" applyFont="1" applyBorder="1"/>
    <xf numFmtId="0" fontId="2" fillId="6" borderId="0" xfId="0" applyFont="1" applyFill="1" applyBorder="1"/>
    <xf numFmtId="0" fontId="8" fillId="0" borderId="11" xfId="0" applyFont="1" applyBorder="1"/>
    <xf numFmtId="0" fontId="1" fillId="0" borderId="0" xfId="0" applyFont="1" applyBorder="1"/>
    <xf numFmtId="0" fontId="0" fillId="0" borderId="0" xfId="0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3" xfId="0" applyBorder="1"/>
    <xf numFmtId="0" fontId="0" fillId="0" borderId="9" xfId="0" applyBorder="1"/>
    <xf numFmtId="0" fontId="13" fillId="5" borderId="0" xfId="1" applyFont="1" applyFill="1" applyAlignment="1">
      <alignment horizontal="left" vertical="top" wrapText="1"/>
    </xf>
    <xf numFmtId="0" fontId="3" fillId="9" borderId="5" xfId="1" applyFont="1" applyFill="1" applyBorder="1" applyAlignment="1">
      <alignment horizontal="center" vertical="center" wrapText="1"/>
    </xf>
    <xf numFmtId="0" fontId="13" fillId="5" borderId="0" xfId="1" applyFont="1" applyFill="1"/>
    <xf numFmtId="164" fontId="13" fillId="9" borderId="1" xfId="1" applyNumberFormat="1" applyFont="1" applyFill="1" applyBorder="1" applyAlignment="1" applyProtection="1">
      <alignment horizontal="center" vertical="center"/>
      <protection locked="0"/>
    </xf>
    <xf numFmtId="164" fontId="13" fillId="9" borderId="0" xfId="1" applyNumberFormat="1" applyFont="1" applyFill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/>
    </xf>
    <xf numFmtId="0" fontId="11" fillId="8" borderId="14" xfId="0" applyFont="1" applyFill="1" applyBorder="1" applyAlignment="1" applyProtection="1">
      <alignment horizontal="left" vertical="top"/>
      <protection locked="0"/>
    </xf>
    <xf numFmtId="0" fontId="11" fillId="8" borderId="15" xfId="0" applyFont="1" applyFill="1" applyBorder="1" applyAlignment="1" applyProtection="1">
      <alignment horizontal="left" vertical="top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17" xfId="0" applyFont="1" applyBorder="1" applyAlignment="1" applyProtection="1">
      <alignment horizontal="center"/>
      <protection locked="0"/>
    </xf>
    <xf numFmtId="0" fontId="11" fillId="8" borderId="18" xfId="0" applyFont="1" applyFill="1" applyBorder="1" applyAlignment="1" applyProtection="1">
      <alignment horizontal="left" vertical="top"/>
      <protection locked="0"/>
    </xf>
    <xf numFmtId="0" fontId="11" fillId="8" borderId="19" xfId="0" applyFont="1" applyFill="1" applyBorder="1" applyAlignment="1" applyProtection="1">
      <alignment horizontal="left" vertical="top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21" xfId="0" applyFont="1" applyBorder="1" applyAlignment="1" applyProtection="1">
      <alignment horizontal="center"/>
      <protection locked="0"/>
    </xf>
    <xf numFmtId="0" fontId="11" fillId="8" borderId="22" xfId="0" applyFont="1" applyFill="1" applyBorder="1" applyAlignment="1" applyProtection="1">
      <alignment horizontal="left" vertical="top"/>
      <protection locked="0"/>
    </xf>
    <xf numFmtId="0" fontId="11" fillId="8" borderId="23" xfId="0" applyFont="1" applyFill="1" applyBorder="1" applyAlignment="1" applyProtection="1">
      <alignment horizontal="left" vertical="top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5" fillId="2" borderId="0" xfId="1" applyFont="1" applyFill="1" applyAlignment="1">
      <alignment horizontal="center"/>
    </xf>
    <xf numFmtId="0" fontId="8" fillId="9" borderId="6" xfId="1" applyFont="1" applyFill="1" applyBorder="1" applyAlignment="1">
      <alignment horizontal="center" vertical="center" wrapText="1"/>
    </xf>
    <xf numFmtId="0" fontId="8" fillId="9" borderId="12" xfId="1" applyFont="1" applyFill="1" applyBorder="1" applyAlignment="1">
      <alignment horizontal="center" vertical="center" wrapText="1"/>
    </xf>
    <xf numFmtId="0" fontId="8" fillId="9" borderId="7" xfId="1" applyFont="1" applyFill="1" applyBorder="1" applyAlignment="1">
      <alignment horizontal="center" vertical="center" wrapText="1"/>
    </xf>
    <xf numFmtId="0" fontId="8" fillId="9" borderId="10" xfId="1" applyFont="1" applyFill="1" applyBorder="1" applyAlignment="1">
      <alignment horizontal="center" vertical="center" wrapText="1"/>
    </xf>
    <xf numFmtId="0" fontId="8" fillId="9" borderId="0" xfId="1" applyFont="1" applyFill="1" applyAlignment="1">
      <alignment horizontal="center" vertical="center" wrapText="1"/>
    </xf>
    <xf numFmtId="0" fontId="8" fillId="9" borderId="11" xfId="1" applyFont="1" applyFill="1" applyBorder="1" applyAlignment="1">
      <alignment horizontal="center" vertical="center" wrapText="1"/>
    </xf>
    <xf numFmtId="0" fontId="8" fillId="9" borderId="8" xfId="1" applyFont="1" applyFill="1" applyBorder="1" applyAlignment="1">
      <alignment horizontal="center" vertical="center" wrapText="1"/>
    </xf>
    <xf numFmtId="0" fontId="8" fillId="9" borderId="13" xfId="1" applyFont="1" applyFill="1" applyBorder="1" applyAlignment="1">
      <alignment horizontal="center" vertical="center" wrapText="1"/>
    </xf>
    <xf numFmtId="0" fontId="8" fillId="9" borderId="9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</cellXfs>
  <cellStyles count="6">
    <cellStyle name="DataStyleEven" xfId="4" xr:uid="{78E19BB4-FEC6-4233-85AE-EF99BDC2C2D3}"/>
    <cellStyle name="DataStyleOdd" xfId="3" xr:uid="{09223B36-5E21-48AA-A858-EBC7DF9E79CB}"/>
    <cellStyle name="HeaderRowStyle" xfId="2" xr:uid="{AD8B5B6E-84A0-48FB-838E-1A6D6F767F4D}"/>
    <cellStyle name="Standaard" xfId="0" builtinId="0"/>
    <cellStyle name="Standaard 2" xfId="1" xr:uid="{771C4663-80B8-4B74-9C42-F2C2B2833A8D}"/>
    <cellStyle name="Standaard_Invulformulier_weging" xfId="5" xr:uid="{2265A4FB-3E24-491B-A83F-D5971C4A45AE}"/>
  </cellStyles>
  <dxfs count="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b val="0"/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&quot;€&quot;\ 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</font>
      <numFmt numFmtId="164" formatCode="&quot;€&quot;\ #,##0.0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9" tint="-0.24997711111789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E6AEF2-BB36-48F2-8074-6559FD6BD0F4}" name="Tabel1" displayName="Tabel1" ref="B12:E17" totalsRowShown="0" headerRowDxfId="72">
  <autoFilter ref="B12:E17" xr:uid="{E1E6AEF2-BB36-48F2-8074-6559FD6BD0F4}"/>
  <tableColumns count="4">
    <tableColumn id="2" xr3:uid="{75A1A3A9-C4B4-4F17-B40C-B036C9EAE13A}" name="Gebied"/>
    <tableColumn id="3" xr3:uid="{8F3FC85C-9D2A-4928-A5D2-B38A091A4D07}" name="Invulbladen"/>
    <tableColumn id="4" xr3:uid="{5040F9E3-608D-4345-8BE2-1045C041FAA3}" name="Status" dataDxfId="71">
      <calculatedColumnFormula>IF(#REF!,"YES","NO")</calculatedColumnFormula>
    </tableColumn>
    <tableColumn id="5" xr3:uid="{F39B01A4-A5D6-49DE-A573-3CEAF6C0CD77}" name="Waarde" dataDxfId="70">
      <calculatedColumnFormula>#REF!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2947CD0-3793-443B-BAD8-39FE5451EDDF}" name="Flevoland3a" displayName="Flevoland3a" ref="A6:L10" totalsRowCount="1" headerRowDxfId="69" dataDxfId="68" totalsRowDxfId="67">
  <autoFilter ref="A6:L9" xr:uid="{8513A915-1D78-412E-9ED6-AF873E05F67A}"/>
  <tableColumns count="12">
    <tableColumn id="1" xr3:uid="{0A04903E-3E67-4A7B-9D42-B440315FB1AC}" name="Merk / type" totalsRowLabel="Totaal" dataDxfId="66" totalsRowDxfId="65" totalsRowCellStyle="Standaard 2"/>
    <tableColumn id="2" xr3:uid="{40212F3C-4064-47A9-9608-13CD3A563C31}" name="Kenteken" dataDxfId="64" totalsRowDxfId="63" totalsRowCellStyle="Standaard 2"/>
    <tableColumn id="3" xr3:uid="{A1998252-B8D6-4C8C-8D70-AAF12E0928FB}" name="Bouwjaar" dataDxfId="62" totalsRowDxfId="61" totalsRowCellStyle="Standaard 2"/>
    <tableColumn id="4" xr3:uid="{E0287620-F9F0-4D18-A852-FF294DE99685}" name="Soort" dataDxfId="60" totalsRowDxfId="59" totalsRowCellStyle="Standaard 2"/>
    <tableColumn id="5" xr3:uid="{B8FFF993-8D92-40CE-9359-1EB8B23BB9C8}" name="Roepnummer" dataDxfId="58" totalsRowDxfId="57" totalsRowCellStyle="Standaard 2"/>
    <tableColumn id="6" xr3:uid="{B537AA19-7189-4C4E-A990-BC6D33672058}" name="Bandenmaat voor" dataDxfId="56" totalsRowDxfId="55" totalsRowCellStyle="Standaard 2"/>
    <tableColumn id="7" xr3:uid="{84606215-C55D-4F5C-A61E-068F6FD40068}" name="Bandenmaat achter" dataDxfId="54" totalsRowDxfId="53" totalsRowCellStyle="Standaard 2"/>
    <tableColumn id="8" xr3:uid="{C7FE3A5F-0BA6-489C-93E9-073F56339EED}" name="Prijs Banden vooras vervangen (2x)" dataDxfId="52" totalsRowDxfId="51" totalsRowCellStyle="Standaard 2"/>
    <tableColumn id="9" xr3:uid="{4468A5B2-5E48-4FE0-8459-069A97BC01B8}" name="Prijs Banden 1e trekras vervangen (4x)" dataDxfId="50" totalsRowDxfId="49" totalsRowCellStyle="Standaard 2"/>
    <tableColumn id="10" xr3:uid="{4AF2CE4E-3B03-4871-AFCD-04F5144B0902}" name="Prijs Banden 2e trekras vervangen (4x)" dataDxfId="48" totalsRowDxfId="47" totalsRowCellStyle="Standaard 2"/>
    <tableColumn id="11" xr3:uid="{7831AAAE-5D11-4129-8B46-1235482EBA67}" name="Prijs Jaarlijkse Controle van de banden inclusief rapportage" dataDxfId="46" totalsRowDxfId="45" totalsRowCellStyle="Standaard 2"/>
    <tableColumn id="12" xr3:uid="{665BB501-C9FC-413D-AD03-5565EEF3ABF1}" name="Totaal" totalsRowFunction="sum" dataDxfId="44" totalsRowDxfId="43" totalsRowCellStyle="Standaard 2">
      <calculatedColumnFormula>SUM(Flevoland3a[[#This Row],[Prijs Banden vooras vervangen (2x)]:[Prijs Jaarlijkse Controle van de banden inclusief rapportage]])</calculatedColumnFormula>
    </tableColumn>
  </tableColumns>
  <tableStyleInfo name="TableStyleMedium6" showFirstColumn="0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00C6730-3D3A-47BD-84E9-3866862F0A09}" name="Flevoland3b" displayName="Flevoland3b" ref="A4:B13" totalsRowCount="1" headerRowDxfId="42" dataDxfId="41" totalsRowDxfId="40">
  <autoFilter ref="A4:B12" xr:uid="{500C6730-3D3A-47BD-84E9-3866862F0A09}"/>
  <tableColumns count="2">
    <tableColumn id="1" xr3:uid="{E43D5B79-1635-4D0C-9C36-714F6A4CD266}" name="Onderwerpen" totalsRowLabel="Totaal" dataDxfId="39" totalsRowDxfId="1"/>
    <tableColumn id="2" xr3:uid="{8ABAC1F3-8BFB-4263-9B0E-AAA346CF22F2}" name="Prijzen" totalsRowFunction="sum" dataDxfId="38" totalsRowDxfId="0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B230E6-C479-4CFD-85CB-1FF10BC3C45D}" name="GooiVecht3a" displayName="GooiVecht3a" ref="A6:L10" totalsRowCount="1" headerRowDxfId="37" dataDxfId="36" totalsRowDxfId="35">
  <autoFilter ref="A6:L9" xr:uid="{22766EA8-433E-41ED-A299-2219CF9546D0}"/>
  <tableColumns count="12">
    <tableColumn id="1" xr3:uid="{5C711463-0D18-4218-ABFC-89ABFFFEDD13}" name="Merk / type" totalsRowLabel="Totaal" dataDxfId="34" totalsRowDxfId="33" totalsRowCellStyle="Standaard 2"/>
    <tableColumn id="2" xr3:uid="{06BC9615-8540-4FA6-A509-745D6FE3F9DE}" name="Kenteken" dataDxfId="32" totalsRowDxfId="31" totalsRowCellStyle="Standaard 2"/>
    <tableColumn id="3" xr3:uid="{B7A9AE72-B2D4-4202-860C-E195F3A1AA50}" name="Bouwjaar" dataDxfId="30" totalsRowDxfId="29" totalsRowCellStyle="Standaard 2"/>
    <tableColumn id="4" xr3:uid="{A60ECDCB-32F4-4221-BF9D-F09BA7D82E81}" name="Soort" dataDxfId="28" totalsRowDxfId="27" totalsRowCellStyle="Standaard 2"/>
    <tableColumn id="5" xr3:uid="{3535834B-21EC-4CCF-A639-E0AE7CF4A198}" name="Roepnummer" dataDxfId="26" totalsRowDxfId="25" totalsRowCellStyle="Standaard 2"/>
    <tableColumn id="6" xr3:uid="{C910DD97-FDDC-4A93-B924-7D6D025FDF87}" name="Bandenmaat voor" dataDxfId="24" totalsRowDxfId="23" totalsRowCellStyle="Standaard 2"/>
    <tableColumn id="7" xr3:uid="{3A037763-F573-4A62-8A21-25287514028F}" name="Bandenmaat achter" dataDxfId="22" totalsRowDxfId="21" totalsRowCellStyle="Standaard 2"/>
    <tableColumn id="8" xr3:uid="{0EECE619-CA19-4241-AA42-2A43553F2D66}" name="Prijs Banden vooras vervangen (2x)" dataDxfId="20" totalsRowDxfId="19" totalsRowCellStyle="Standaard 2"/>
    <tableColumn id="9" xr3:uid="{9448E2F6-337E-4C70-A4B4-4F8DBFB90EF5}" name="Prijs Banden 1e trekras vervangen (4x)" dataDxfId="18" totalsRowDxfId="17" totalsRowCellStyle="Standaard 2"/>
    <tableColumn id="10" xr3:uid="{B00434DA-1B23-45D4-95B9-ABD6934EC76F}" name="Prijs Banden 2e trekras vervangen (4x)" dataDxfId="16" totalsRowDxfId="15" totalsRowCellStyle="Standaard 2"/>
    <tableColumn id="11" xr3:uid="{4FDB3611-D8FA-4BEE-80AA-B2A65A0AB251}" name="Prijs Jaarlijkse Controle van de banden inclusief rapportage" dataDxfId="14" totalsRowDxfId="13" totalsRowCellStyle="Standaard 2"/>
    <tableColumn id="12" xr3:uid="{A63702E6-0BD7-4CE6-8D3F-FDB46FBA75DC}" name="Totaal" totalsRowFunction="sum" dataDxfId="12" totalsRowDxfId="11" totalsRowCellStyle="Standaard 2">
      <calculatedColumnFormula>SUM(GooiVecht3a[[#This Row],[Prijs Banden vooras vervangen (2x)]:[Prijs Jaarlijkse Controle van de banden inclusief rapportage]])</calculatedColumnFormula>
    </tableColumn>
  </tableColumns>
  <tableStyleInfo name="TableStyleMedium6" showFirstColumn="0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1B6420-C1D7-410B-8BF0-E97A4209B3D6}" name="GooiVecht3b" displayName="GooiVecht3b" ref="A4:B13" totalsRowCount="1" headerRowDxfId="10" dataDxfId="9" totalsRowDxfId="8">
  <autoFilter ref="A4:B12" xr:uid="{3833551F-5B20-4A7F-B288-B4971B5383A3}"/>
  <tableColumns count="2">
    <tableColumn id="1" xr3:uid="{21AC6F23-5A65-4105-8FA3-E8988D8846FE}" name="Onderwerpen" totalsRowLabel="Totaal" dataDxfId="7" totalsRowDxfId="3"/>
    <tableColumn id="2" xr3:uid="{C1ACAF17-193E-4AAB-A12C-4926E11B0BD7}" name="Prijzen" totalsRowFunction="sum" dataDxfId="6" totalsRowDxfId="2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C595-868D-4919-82DF-C1D944D21926}">
  <dimension ref="A1:F31"/>
  <sheetViews>
    <sheetView workbookViewId="0">
      <selection activeCell="D24" sqref="D24:E24"/>
    </sheetView>
  </sheetViews>
  <sheetFormatPr defaultRowHeight="14.4" x14ac:dyDescent="0.3"/>
  <cols>
    <col min="2" max="2" width="25.33203125" customWidth="1"/>
    <col min="3" max="3" width="29.33203125" customWidth="1"/>
    <col min="4" max="4" width="31.77734375" customWidth="1"/>
    <col min="5" max="5" width="18.21875" customWidth="1"/>
  </cols>
  <sheetData>
    <row r="1" spans="1:6" x14ac:dyDescent="0.3">
      <c r="A1" s="23"/>
      <c r="B1" s="24"/>
      <c r="C1" s="24"/>
      <c r="D1" s="24"/>
      <c r="E1" s="24"/>
      <c r="F1" s="25"/>
    </row>
    <row r="2" spans="1:6" ht="21" x14ac:dyDescent="0.4">
      <c r="A2" s="26"/>
      <c r="B2" s="46" t="s">
        <v>46</v>
      </c>
      <c r="C2" s="46"/>
      <c r="D2" s="46"/>
      <c r="E2" s="46"/>
      <c r="F2" s="27"/>
    </row>
    <row r="3" spans="1:6" ht="21" x14ac:dyDescent="0.4">
      <c r="A3" s="26"/>
      <c r="B3" s="28"/>
      <c r="C3" s="28"/>
      <c r="D3" s="28"/>
      <c r="E3" s="28"/>
      <c r="F3" s="27"/>
    </row>
    <row r="4" spans="1:6" ht="15" thickBot="1" x14ac:dyDescent="0.35">
      <c r="A4" s="26"/>
      <c r="B4" s="29"/>
      <c r="C4" s="29"/>
      <c r="D4" s="29"/>
      <c r="E4" s="29"/>
      <c r="F4" s="27"/>
    </row>
    <row r="5" spans="1:6" x14ac:dyDescent="0.3">
      <c r="A5" s="26"/>
      <c r="B5" s="14" t="s">
        <v>47</v>
      </c>
      <c r="C5" s="17"/>
      <c r="D5" s="17"/>
      <c r="E5" s="18"/>
      <c r="F5" s="27"/>
    </row>
    <row r="6" spans="1:6" x14ac:dyDescent="0.3">
      <c r="A6" s="26"/>
      <c r="B6" s="15" t="s">
        <v>56</v>
      </c>
      <c r="C6" s="19"/>
      <c r="D6" s="19"/>
      <c r="E6" s="20"/>
      <c r="F6" s="27"/>
    </row>
    <row r="7" spans="1:6" x14ac:dyDescent="0.3">
      <c r="A7" s="26"/>
      <c r="B7" s="15" t="s">
        <v>48</v>
      </c>
      <c r="C7" s="19"/>
      <c r="D7" s="19"/>
      <c r="E7" s="20"/>
      <c r="F7" s="27"/>
    </row>
    <row r="8" spans="1:6" ht="15" thickBot="1" x14ac:dyDescent="0.35">
      <c r="A8" s="26"/>
      <c r="B8" s="16" t="s">
        <v>49</v>
      </c>
      <c r="C8" s="21"/>
      <c r="D8" s="21"/>
      <c r="E8" s="22"/>
      <c r="F8" s="27"/>
    </row>
    <row r="9" spans="1:6" x14ac:dyDescent="0.3">
      <c r="A9" s="26"/>
      <c r="B9" s="29"/>
      <c r="C9" s="29"/>
      <c r="D9" s="29"/>
      <c r="E9" s="29"/>
      <c r="F9" s="27"/>
    </row>
    <row r="10" spans="1:6" x14ac:dyDescent="0.3">
      <c r="A10" s="26"/>
      <c r="B10" s="29"/>
      <c r="C10" s="29"/>
      <c r="D10" s="29"/>
      <c r="E10" s="29"/>
      <c r="F10" s="27"/>
    </row>
    <row r="11" spans="1:6" x14ac:dyDescent="0.3">
      <c r="A11" s="26"/>
      <c r="B11" s="29"/>
      <c r="C11" s="29"/>
      <c r="D11" s="29"/>
      <c r="E11" s="29"/>
      <c r="F11" s="27"/>
    </row>
    <row r="12" spans="1:6" s="9" customFormat="1" ht="15.6" x14ac:dyDescent="0.3">
      <c r="A12" s="30"/>
      <c r="B12" s="31" t="s">
        <v>40</v>
      </c>
      <c r="C12" s="31" t="s">
        <v>2</v>
      </c>
      <c r="D12" s="31" t="s">
        <v>38</v>
      </c>
      <c r="E12" s="31" t="s">
        <v>37</v>
      </c>
      <c r="F12" s="32"/>
    </row>
    <row r="13" spans="1:6" x14ac:dyDescent="0.3">
      <c r="A13" s="26"/>
      <c r="B13" s="33" t="s">
        <v>0</v>
      </c>
      <c r="C13" s="29" t="s">
        <v>1</v>
      </c>
      <c r="D13" s="34" t="str">
        <f>IF(Flevoland3a[[#Totals],[Totaal]]&gt;1,"Formulier compleet","Formulier niet compleet")</f>
        <v>Formulier niet compleet</v>
      </c>
      <c r="E13" s="35">
        <f>Flevoland3a[[#Totals],[Totaal]]</f>
        <v>0</v>
      </c>
      <c r="F13" s="27"/>
    </row>
    <row r="14" spans="1:6" x14ac:dyDescent="0.3">
      <c r="A14" s="26"/>
      <c r="B14" s="29"/>
      <c r="C14" s="29" t="s">
        <v>39</v>
      </c>
      <c r="D14" s="34" t="str">
        <f>IF(Flevoland3b[[#Totals],[Prijzen]]&gt;1,"Formulier compleet","Formulier niet compleet")</f>
        <v>Formulier niet compleet</v>
      </c>
      <c r="E14" s="35">
        <f>Flevoland3b[[#Totals],[Prijzen]]</f>
        <v>0</v>
      </c>
      <c r="F14" s="27"/>
    </row>
    <row r="15" spans="1:6" x14ac:dyDescent="0.3">
      <c r="A15" s="26"/>
      <c r="B15" s="33" t="s">
        <v>41</v>
      </c>
      <c r="C15" s="29" t="s">
        <v>1</v>
      </c>
      <c r="D15" s="34" t="str">
        <f>IF(GooiVecht3a[[#Totals],[Totaal]]&gt;1,"Formulier compleet","Formulier niet compleet")</f>
        <v>Formulier niet compleet</v>
      </c>
      <c r="E15" s="35">
        <f>GooiVecht3a[[#Totals],[Totaal]]</f>
        <v>0</v>
      </c>
      <c r="F15" s="27"/>
    </row>
    <row r="16" spans="1:6" x14ac:dyDescent="0.3">
      <c r="A16" s="26"/>
      <c r="B16" s="29"/>
      <c r="C16" s="29" t="s">
        <v>39</v>
      </c>
      <c r="D16" s="34" t="str">
        <f>IF(GooiVecht3b[[#Totals],[Prijzen]]&gt;1,"Formulier compleet","Formulier niet compleet")</f>
        <v>Formulier niet compleet</v>
      </c>
      <c r="E16" s="35">
        <f>GooiVecht3b[[#Totals],[Prijzen]]</f>
        <v>0</v>
      </c>
      <c r="F16" s="27"/>
    </row>
    <row r="17" spans="1:6" x14ac:dyDescent="0.3">
      <c r="A17" s="26"/>
      <c r="B17" s="33" t="s">
        <v>3</v>
      </c>
      <c r="C17" s="33"/>
      <c r="D17" s="36"/>
      <c r="E17" s="37">
        <f>SUM(E13:E16)</f>
        <v>0</v>
      </c>
      <c r="F17" s="27"/>
    </row>
    <row r="18" spans="1:6" x14ac:dyDescent="0.3">
      <c r="A18" s="26"/>
      <c r="B18" s="29"/>
      <c r="C18" s="29"/>
      <c r="D18" s="29"/>
      <c r="E18" s="29"/>
      <c r="F18" s="27"/>
    </row>
    <row r="19" spans="1:6" x14ac:dyDescent="0.3">
      <c r="A19" s="26"/>
      <c r="B19" s="29"/>
      <c r="C19" s="29"/>
      <c r="D19" s="29"/>
      <c r="E19" s="29"/>
      <c r="F19" s="27"/>
    </row>
    <row r="20" spans="1:6" x14ac:dyDescent="0.3">
      <c r="A20" s="26"/>
      <c r="B20" s="29"/>
      <c r="C20" s="29"/>
      <c r="D20" s="29"/>
      <c r="E20" s="29"/>
      <c r="F20" s="27"/>
    </row>
    <row r="21" spans="1:6" x14ac:dyDescent="0.3">
      <c r="A21" s="26"/>
      <c r="B21" s="29"/>
      <c r="C21" s="29"/>
      <c r="D21" s="29"/>
      <c r="E21" s="29"/>
      <c r="F21" s="27"/>
    </row>
    <row r="22" spans="1:6" x14ac:dyDescent="0.3">
      <c r="A22" s="26"/>
      <c r="B22" s="29"/>
      <c r="C22" s="29"/>
      <c r="D22" s="29"/>
      <c r="E22" s="29"/>
      <c r="F22" s="27"/>
    </row>
    <row r="23" spans="1:6" ht="15" thickBot="1" x14ac:dyDescent="0.35">
      <c r="A23" s="26"/>
      <c r="B23" s="29"/>
      <c r="C23" s="29"/>
      <c r="D23" s="29"/>
      <c r="E23" s="29"/>
      <c r="F23" s="27"/>
    </row>
    <row r="24" spans="1:6" x14ac:dyDescent="0.3">
      <c r="A24" s="26"/>
      <c r="B24" s="47" t="s">
        <v>50</v>
      </c>
      <c r="C24" s="48"/>
      <c r="D24" s="49"/>
      <c r="E24" s="50"/>
      <c r="F24" s="27"/>
    </row>
    <row r="25" spans="1:6" x14ac:dyDescent="0.3">
      <c r="A25" s="26"/>
      <c r="B25" s="51" t="s">
        <v>51</v>
      </c>
      <c r="C25" s="52"/>
      <c r="D25" s="53"/>
      <c r="E25" s="54"/>
      <c r="F25" s="27"/>
    </row>
    <row r="26" spans="1:6" x14ac:dyDescent="0.3">
      <c r="A26" s="26"/>
      <c r="B26" s="51" t="s">
        <v>52</v>
      </c>
      <c r="C26" s="52"/>
      <c r="D26" s="53"/>
      <c r="E26" s="54"/>
      <c r="F26" s="27"/>
    </row>
    <row r="27" spans="1:6" x14ac:dyDescent="0.3">
      <c r="A27" s="26"/>
      <c r="B27" s="51" t="s">
        <v>53</v>
      </c>
      <c r="C27" s="52"/>
      <c r="D27" s="53"/>
      <c r="E27" s="54"/>
      <c r="F27" s="27"/>
    </row>
    <row r="28" spans="1:6" ht="15" thickBot="1" x14ac:dyDescent="0.35">
      <c r="A28" s="26"/>
      <c r="B28" s="55" t="s">
        <v>54</v>
      </c>
      <c r="C28" s="56"/>
      <c r="D28" s="57"/>
      <c r="E28" s="58"/>
      <c r="F28" s="27"/>
    </row>
    <row r="29" spans="1:6" x14ac:dyDescent="0.3">
      <c r="A29" s="26"/>
      <c r="B29" s="29"/>
      <c r="C29" s="29"/>
      <c r="D29" s="29"/>
      <c r="E29" s="29"/>
      <c r="F29" s="27"/>
    </row>
    <row r="30" spans="1:6" x14ac:dyDescent="0.3">
      <c r="A30" s="26"/>
      <c r="B30" s="29"/>
      <c r="C30" s="29"/>
      <c r="D30" s="29"/>
      <c r="E30" s="29"/>
      <c r="F30" s="27"/>
    </row>
    <row r="31" spans="1:6" ht="15" thickBot="1" x14ac:dyDescent="0.35">
      <c r="A31" s="38"/>
      <c r="B31" s="39"/>
      <c r="C31" s="39"/>
      <c r="D31" s="39"/>
      <c r="E31" s="39"/>
      <c r="F31" s="40"/>
    </row>
  </sheetData>
  <sheetProtection algorithmName="SHA-512" hashValue="muOMg53Tjf1ZFyrNIUIHvN5KJDukD2JlFGFetBNmZgA5xChwK+Ivhxx3P+Fs8suimAn/UmZqmbobhE5/TFmzIQ==" saltValue="q2jDHaPjBXXTnnZ3fQeT0g==" spinCount="100000" sheet="1" objects="1" scenarios="1"/>
  <mergeCells count="11">
    <mergeCell ref="B26:C26"/>
    <mergeCell ref="D26:E26"/>
    <mergeCell ref="B27:C27"/>
    <mergeCell ref="D27:E27"/>
    <mergeCell ref="B28:C28"/>
    <mergeCell ref="D28:E28"/>
    <mergeCell ref="B2:E2"/>
    <mergeCell ref="B24:C24"/>
    <mergeCell ref="D24:E24"/>
    <mergeCell ref="B25:C25"/>
    <mergeCell ref="D25:E25"/>
  </mergeCells>
  <conditionalFormatting sqref="D13:D17">
    <cfRule type="containsText" dxfId="5" priority="1" operator="containsText" text="Formulier niet compleet">
      <formula>NOT(ISERROR(SEARCH("Formulier niet compleet",D13)))</formula>
    </cfRule>
    <cfRule type="containsText" dxfId="4" priority="2" operator="containsText" text="Formulier compleet">
      <formula>NOT(ISERROR(SEARCH("Formulier compleet",D13)))</formula>
    </cfRule>
  </conditionalFormatting>
  <pageMargins left="0.7" right="0.7" top="0.75" bottom="0.75" header="0.3" footer="0.3"/>
  <pageSetup paperSize="9" orientation="portrait" r:id="rId1"/>
  <ignoredErrors>
    <ignoredError sqref="D13:E14 E15:E17 D15:D1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88FCC-2A53-4636-BB82-602B6DEC054F}">
  <dimension ref="A1:L10"/>
  <sheetViews>
    <sheetView workbookViewId="0">
      <selection activeCell="I13" sqref="I13"/>
    </sheetView>
  </sheetViews>
  <sheetFormatPr defaultColWidth="8.88671875" defaultRowHeight="13.8" x14ac:dyDescent="0.3"/>
  <cols>
    <col min="1" max="1" width="16.44140625" style="2" bestFit="1" customWidth="1"/>
    <col min="2" max="2" width="10.77734375" style="2" bestFit="1" customWidth="1"/>
    <col min="3" max="3" width="10.6640625" style="2" bestFit="1" customWidth="1"/>
    <col min="4" max="4" width="20" style="2" bestFit="1" customWidth="1"/>
    <col min="5" max="5" width="15.5546875" style="2" customWidth="1"/>
    <col min="6" max="6" width="13" style="2" customWidth="1"/>
    <col min="7" max="7" width="13.21875" style="2" customWidth="1"/>
    <col min="8" max="8" width="17.88671875" style="2" customWidth="1"/>
    <col min="9" max="9" width="19.21875" style="2" customWidth="1"/>
    <col min="10" max="10" width="19.44140625" style="2" customWidth="1"/>
    <col min="11" max="11" width="31" style="2" customWidth="1"/>
    <col min="12" max="12" width="12.21875" style="2" customWidth="1"/>
    <col min="13" max="16384" width="8.88671875" style="2"/>
  </cols>
  <sheetData>
    <row r="1" spans="1:12" ht="21" x14ac:dyDescent="0.4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ht="14.4" thickBot="1" x14ac:dyDescent="0.35"/>
    <row r="3" spans="1:12" x14ac:dyDescent="0.3">
      <c r="H3" s="60" t="s">
        <v>55</v>
      </c>
      <c r="I3" s="61"/>
      <c r="J3" s="61"/>
      <c r="K3" s="62"/>
    </row>
    <row r="4" spans="1:12" x14ac:dyDescent="0.3">
      <c r="H4" s="63"/>
      <c r="I4" s="64"/>
      <c r="J4" s="64"/>
      <c r="K4" s="65"/>
    </row>
    <row r="5" spans="1:12" ht="14.4" thickBot="1" x14ac:dyDescent="0.35">
      <c r="H5" s="66"/>
      <c r="I5" s="67"/>
      <c r="J5" s="67"/>
      <c r="K5" s="68"/>
    </row>
    <row r="6" spans="1:12" s="3" customFormat="1" ht="27.6" x14ac:dyDescent="0.3">
      <c r="A6" s="3" t="s">
        <v>23</v>
      </c>
      <c r="B6" s="3" t="s">
        <v>15</v>
      </c>
      <c r="C6" s="3" t="s">
        <v>14</v>
      </c>
      <c r="D6" s="3" t="s">
        <v>24</v>
      </c>
      <c r="E6" s="3" t="s">
        <v>13</v>
      </c>
      <c r="F6" s="3" t="s">
        <v>25</v>
      </c>
      <c r="G6" s="3" t="s">
        <v>26</v>
      </c>
      <c r="H6" s="41" t="s">
        <v>27</v>
      </c>
      <c r="I6" s="41" t="s">
        <v>28</v>
      </c>
      <c r="J6" s="41" t="s">
        <v>29</v>
      </c>
      <c r="K6" s="41" t="s">
        <v>30</v>
      </c>
      <c r="L6" s="3" t="s">
        <v>3</v>
      </c>
    </row>
    <row r="7" spans="1:12" x14ac:dyDescent="0.3">
      <c r="A7" s="2" t="s">
        <v>7</v>
      </c>
      <c r="B7" s="2" t="s">
        <v>9</v>
      </c>
      <c r="C7" s="2">
        <v>2013</v>
      </c>
      <c r="D7" s="2" t="s">
        <v>4</v>
      </c>
      <c r="E7" s="2" t="s">
        <v>8</v>
      </c>
      <c r="F7" s="2" t="s">
        <v>31</v>
      </c>
      <c r="G7" s="2" t="s">
        <v>31</v>
      </c>
      <c r="H7" s="44">
        <v>0</v>
      </c>
      <c r="I7" s="44">
        <v>0</v>
      </c>
      <c r="J7" s="44">
        <v>0</v>
      </c>
      <c r="K7" s="44">
        <v>0</v>
      </c>
      <c r="L7" s="1">
        <f>SUM(Flevoland3a[[#This Row],[Prijs Banden vooras vervangen (2x)]:[Prijs Jaarlijkse Controle van de banden inclusief rapportage]])</f>
        <v>0</v>
      </c>
    </row>
    <row r="8" spans="1:12" x14ac:dyDescent="0.3">
      <c r="A8" s="2" t="s">
        <v>32</v>
      </c>
      <c r="B8" s="2" t="s">
        <v>12</v>
      </c>
      <c r="C8" s="2">
        <v>2013</v>
      </c>
      <c r="D8" s="2" t="s">
        <v>11</v>
      </c>
      <c r="E8" s="2" t="s">
        <v>10</v>
      </c>
      <c r="F8" s="2" t="s">
        <v>33</v>
      </c>
      <c r="G8" s="2" t="s">
        <v>34</v>
      </c>
      <c r="H8" s="44">
        <v>0</v>
      </c>
      <c r="I8" s="44">
        <v>0</v>
      </c>
      <c r="J8" s="44">
        <v>0</v>
      </c>
      <c r="K8" s="44">
        <v>0</v>
      </c>
      <c r="L8" s="1">
        <f>SUM(Flevoland3a[[#This Row],[Prijs Banden vooras vervangen (2x)]:[Prijs Jaarlijkse Controle van de banden inclusief rapportage]])</f>
        <v>0</v>
      </c>
    </row>
    <row r="9" spans="1:12" x14ac:dyDescent="0.3">
      <c r="A9" s="2" t="s">
        <v>20</v>
      </c>
      <c r="B9" s="2" t="s">
        <v>6</v>
      </c>
      <c r="C9" s="2">
        <v>2019</v>
      </c>
      <c r="D9" s="2" t="s">
        <v>4</v>
      </c>
      <c r="E9" s="2" t="s">
        <v>5</v>
      </c>
      <c r="F9" s="2" t="s">
        <v>35</v>
      </c>
      <c r="G9" s="2" t="s">
        <v>35</v>
      </c>
      <c r="H9" s="44">
        <v>0</v>
      </c>
      <c r="I9" s="44">
        <v>0</v>
      </c>
      <c r="J9" s="44">
        <v>0</v>
      </c>
      <c r="K9" s="44">
        <v>0</v>
      </c>
      <c r="L9" s="1">
        <f>SUM(Flevoland3a[[#This Row],[Prijs Banden vooras vervangen (2x)]:[Prijs Jaarlijkse Controle van de banden inclusief rapportage]])</f>
        <v>0</v>
      </c>
    </row>
    <row r="10" spans="1:12" x14ac:dyDescent="0.3">
      <c r="A10" s="2" t="s">
        <v>3</v>
      </c>
      <c r="H10" s="5"/>
      <c r="I10" s="5"/>
      <c r="J10" s="5"/>
      <c r="K10" s="5"/>
      <c r="L10" s="1">
        <f>SUBTOTAL(109,Flevoland3a[Totaal])</f>
        <v>0</v>
      </c>
    </row>
  </sheetData>
  <sheetProtection algorithmName="SHA-512" hashValue="fnyM07YpkHx8R/ZnPuJfMAIqdAjzVmlq0ADsZDlK4fz99EBSW5s/0LVeUj6LJOV74YAW6B5jQIWbOszEJTmppw==" saltValue="QSX4c+v2pBDhzjdAN7fnLw==" spinCount="100000" sheet="1" objects="1" scenarios="1"/>
  <mergeCells count="2">
    <mergeCell ref="A1:L1"/>
    <mergeCell ref="H3:K5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BA21-DEDA-46B3-B8DF-2164EDA5AD7B}">
  <dimension ref="A1:L13"/>
  <sheetViews>
    <sheetView tabSelected="1" workbookViewId="0">
      <selection activeCell="B7" sqref="B7"/>
    </sheetView>
  </sheetViews>
  <sheetFormatPr defaultColWidth="8.88671875" defaultRowHeight="13.8" x14ac:dyDescent="0.3"/>
  <cols>
    <col min="1" max="1" width="86.5546875" style="6" bestFit="1" customWidth="1"/>
    <col min="2" max="2" width="24.21875" style="6" bestFit="1" customWidth="1"/>
    <col min="3" max="16384" width="8.88671875" style="6"/>
  </cols>
  <sheetData>
    <row r="1" spans="1:12" ht="21.6" thickBot="1" x14ac:dyDescent="0.45">
      <c r="A1" s="69" t="s">
        <v>44</v>
      </c>
      <c r="B1" s="7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15" thickBot="1" x14ac:dyDescent="0.35">
      <c r="A2" s="13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28.2" thickBot="1" x14ac:dyDescent="0.35">
      <c r="A3" s="13"/>
      <c r="B3" s="42" t="s">
        <v>55</v>
      </c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x14ac:dyDescent="0.3">
      <c r="A4" s="2" t="s">
        <v>16</v>
      </c>
      <c r="B4" s="43" t="s">
        <v>17</v>
      </c>
    </row>
    <row r="5" spans="1:12" x14ac:dyDescent="0.3">
      <c r="A5" s="2" t="s">
        <v>18</v>
      </c>
      <c r="B5" s="45">
        <v>0</v>
      </c>
    </row>
    <row r="6" spans="1:12" x14ac:dyDescent="0.3">
      <c r="A6" s="2" t="s">
        <v>36</v>
      </c>
      <c r="B6" s="45">
        <v>0</v>
      </c>
    </row>
    <row r="7" spans="1:12" x14ac:dyDescent="0.3">
      <c r="A7" s="2" t="s">
        <v>19</v>
      </c>
      <c r="B7" s="45">
        <v>0</v>
      </c>
    </row>
    <row r="8" spans="1:12" x14ac:dyDescent="0.3">
      <c r="A8" s="2" t="s">
        <v>21</v>
      </c>
      <c r="B8" s="45">
        <v>0</v>
      </c>
    </row>
    <row r="9" spans="1:12" x14ac:dyDescent="0.3">
      <c r="A9" s="2" t="s">
        <v>22</v>
      </c>
      <c r="B9" s="45">
        <v>0</v>
      </c>
    </row>
    <row r="10" spans="1:12" x14ac:dyDescent="0.3">
      <c r="A10" s="2" t="s">
        <v>57</v>
      </c>
      <c r="B10" s="45">
        <v>0</v>
      </c>
    </row>
    <row r="11" spans="1:12" x14ac:dyDescent="0.3">
      <c r="A11" s="2" t="s">
        <v>58</v>
      </c>
      <c r="B11" s="45">
        <v>0</v>
      </c>
    </row>
    <row r="12" spans="1:12" x14ac:dyDescent="0.3">
      <c r="A12" s="2" t="s">
        <v>59</v>
      </c>
      <c r="B12" s="45">
        <v>0</v>
      </c>
    </row>
    <row r="13" spans="1:12" x14ac:dyDescent="0.3">
      <c r="A13" s="7" t="s">
        <v>3</v>
      </c>
      <c r="B13" s="8">
        <f>SUBTOTAL(109,Flevoland3b[Prijzen])</f>
        <v>0</v>
      </c>
    </row>
  </sheetData>
  <sheetProtection algorithmName="SHA-512" hashValue="jTLiV4amqQpE6dUmJrza0dIWY/JRD2KlJ5WmPTkAiZXxt1J9WgBY1rTkvyvIWW1QYyl2MNBvjFSTlai9gA90tg==" saltValue="YA+RmZrXslY/3aikyj2Mog==" spinCount="100000" sheet="1" objects="1" scenarios="1"/>
  <mergeCells count="1">
    <mergeCell ref="A1:B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B71FB-DA09-42A0-9D93-0EEE2EF690BE}">
  <dimension ref="A1:L10"/>
  <sheetViews>
    <sheetView workbookViewId="0">
      <selection activeCell="I16" sqref="I16"/>
    </sheetView>
  </sheetViews>
  <sheetFormatPr defaultColWidth="8.88671875" defaultRowHeight="13.8" x14ac:dyDescent="0.3"/>
  <cols>
    <col min="1" max="1" width="16.44140625" style="2" bestFit="1" customWidth="1"/>
    <col min="2" max="2" width="10.77734375" style="2" bestFit="1" customWidth="1"/>
    <col min="3" max="3" width="10.6640625" style="2" bestFit="1" customWidth="1"/>
    <col min="4" max="4" width="20" style="2" bestFit="1" customWidth="1"/>
    <col min="5" max="5" width="12.44140625" style="2" customWidth="1"/>
    <col min="6" max="7" width="13.21875" style="2" bestFit="1" customWidth="1"/>
    <col min="8" max="8" width="17.109375" style="2" customWidth="1"/>
    <col min="9" max="9" width="20.5546875" style="2" customWidth="1"/>
    <col min="10" max="10" width="21" style="2" bestFit="1" customWidth="1"/>
    <col min="11" max="11" width="33.77734375" style="2" bestFit="1" customWidth="1"/>
    <col min="12" max="12" width="14.6640625" style="2" customWidth="1"/>
    <col min="13" max="16384" width="8.88671875" style="2"/>
  </cols>
  <sheetData>
    <row r="1" spans="1:12" ht="21" x14ac:dyDescent="0.4">
      <c r="A1" s="59" t="s">
        <v>42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ht="14.4" customHeight="1" thickBot="1" x14ac:dyDescent="0.35"/>
    <row r="3" spans="1:12" ht="14.4" customHeight="1" x14ac:dyDescent="0.3">
      <c r="H3" s="60" t="s">
        <v>55</v>
      </c>
      <c r="I3" s="61"/>
      <c r="J3" s="61"/>
      <c r="K3" s="62"/>
    </row>
    <row r="4" spans="1:12" ht="14.4" customHeight="1" x14ac:dyDescent="0.3">
      <c r="H4" s="63"/>
      <c r="I4" s="64"/>
      <c r="J4" s="64"/>
      <c r="K4" s="65"/>
    </row>
    <row r="5" spans="1:12" ht="14.4" customHeight="1" thickBot="1" x14ac:dyDescent="0.35">
      <c r="H5" s="66"/>
      <c r="I5" s="67"/>
      <c r="J5" s="67"/>
      <c r="K5" s="68"/>
    </row>
    <row r="6" spans="1:12" s="3" customFormat="1" ht="27.6" x14ac:dyDescent="0.3">
      <c r="A6" s="3" t="s">
        <v>23</v>
      </c>
      <c r="B6" s="3" t="s">
        <v>15</v>
      </c>
      <c r="C6" s="3" t="s">
        <v>14</v>
      </c>
      <c r="D6" s="3" t="s">
        <v>24</v>
      </c>
      <c r="E6" s="3" t="s">
        <v>13</v>
      </c>
      <c r="F6" s="3" t="s">
        <v>25</v>
      </c>
      <c r="G6" s="3" t="s">
        <v>26</v>
      </c>
      <c r="H6" s="41" t="s">
        <v>27</v>
      </c>
      <c r="I6" s="41" t="s">
        <v>28</v>
      </c>
      <c r="J6" s="41" t="s">
        <v>29</v>
      </c>
      <c r="K6" s="41" t="s">
        <v>30</v>
      </c>
      <c r="L6" s="3" t="s">
        <v>3</v>
      </c>
    </row>
    <row r="7" spans="1:12" x14ac:dyDescent="0.3">
      <c r="A7" s="2" t="s">
        <v>7</v>
      </c>
      <c r="B7" s="2" t="s">
        <v>9</v>
      </c>
      <c r="C7" s="2">
        <v>2013</v>
      </c>
      <c r="D7" s="2" t="s">
        <v>4</v>
      </c>
      <c r="E7" s="2" t="s">
        <v>8</v>
      </c>
      <c r="F7" s="2" t="s">
        <v>31</v>
      </c>
      <c r="G7" s="2" t="s">
        <v>31</v>
      </c>
      <c r="H7" s="44">
        <v>0</v>
      </c>
      <c r="I7" s="44">
        <v>0</v>
      </c>
      <c r="J7" s="44">
        <v>0</v>
      </c>
      <c r="K7" s="44">
        <v>0</v>
      </c>
      <c r="L7" s="1">
        <f>SUM(GooiVecht3a[[#This Row],[Prijs Banden vooras vervangen (2x)]:[Prijs Jaarlijkse Controle van de banden inclusief rapportage]])</f>
        <v>0</v>
      </c>
    </row>
    <row r="8" spans="1:12" x14ac:dyDescent="0.3">
      <c r="A8" s="2" t="s">
        <v>32</v>
      </c>
      <c r="B8" s="2" t="s">
        <v>12</v>
      </c>
      <c r="C8" s="2">
        <v>2013</v>
      </c>
      <c r="D8" s="2" t="s">
        <v>11</v>
      </c>
      <c r="E8" s="2" t="s">
        <v>10</v>
      </c>
      <c r="F8" s="2" t="s">
        <v>33</v>
      </c>
      <c r="G8" s="2" t="s">
        <v>34</v>
      </c>
      <c r="H8" s="44">
        <v>0</v>
      </c>
      <c r="I8" s="44">
        <v>0</v>
      </c>
      <c r="J8" s="44">
        <v>0</v>
      </c>
      <c r="K8" s="44">
        <v>0</v>
      </c>
      <c r="L8" s="1">
        <f>SUM(GooiVecht3a[[#This Row],[Prijs Banden vooras vervangen (2x)]:[Prijs Jaarlijkse Controle van de banden inclusief rapportage]])</f>
        <v>0</v>
      </c>
    </row>
    <row r="9" spans="1:12" x14ac:dyDescent="0.3">
      <c r="A9" s="2" t="s">
        <v>20</v>
      </c>
      <c r="B9" s="2" t="s">
        <v>6</v>
      </c>
      <c r="C9" s="2">
        <v>2019</v>
      </c>
      <c r="D9" s="2" t="s">
        <v>4</v>
      </c>
      <c r="E9" s="2" t="s">
        <v>5</v>
      </c>
      <c r="F9" s="2" t="s">
        <v>35</v>
      </c>
      <c r="G9" s="2" t="s">
        <v>35</v>
      </c>
      <c r="H9" s="44">
        <v>0</v>
      </c>
      <c r="I9" s="44">
        <v>0</v>
      </c>
      <c r="J9" s="44">
        <v>0</v>
      </c>
      <c r="K9" s="44">
        <v>0</v>
      </c>
      <c r="L9" s="1">
        <f>SUM(GooiVecht3a[[#This Row],[Prijs Banden vooras vervangen (2x)]:[Prijs Jaarlijkse Controle van de banden inclusief rapportage]])</f>
        <v>0</v>
      </c>
    </row>
    <row r="10" spans="1:12" x14ac:dyDescent="0.3">
      <c r="A10" s="2" t="s">
        <v>3</v>
      </c>
      <c r="H10" s="4"/>
      <c r="I10" s="4"/>
      <c r="J10" s="4"/>
      <c r="K10" s="4"/>
      <c r="L10" s="1">
        <f>SUBTOTAL(109,GooiVecht3a[Totaal])</f>
        <v>0</v>
      </c>
    </row>
  </sheetData>
  <sheetProtection algorithmName="SHA-512" hashValue="TuHzRNVGD5CAK4+2wOLHHhF+XVv4FvBnyHMh7kKyVK243jPvp4hUKoNybVhjpJklCa2aMbYfkfqiVF/44azOIw==" saltValue="NE4ibikUahlVp4FGH5OOXQ==" spinCount="100000" sheet="1" objects="1" scenarios="1"/>
  <mergeCells count="2">
    <mergeCell ref="A1:L1"/>
    <mergeCell ref="H3:K5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337E7-CC80-483A-86BA-2AB4980F6D9D}">
  <dimension ref="A1:M13"/>
  <sheetViews>
    <sheetView workbookViewId="0">
      <selection activeCell="C13" sqref="C13"/>
    </sheetView>
  </sheetViews>
  <sheetFormatPr defaultColWidth="8.88671875" defaultRowHeight="13.8" x14ac:dyDescent="0.3"/>
  <cols>
    <col min="1" max="1" width="86.5546875" style="6" bestFit="1" customWidth="1"/>
    <col min="2" max="2" width="24.21875" style="6" bestFit="1" customWidth="1"/>
    <col min="3" max="16384" width="8.88671875" style="6"/>
  </cols>
  <sheetData>
    <row r="1" spans="1:13" ht="21.6" thickBot="1" x14ac:dyDescent="0.45">
      <c r="A1" s="69" t="s">
        <v>43</v>
      </c>
      <c r="B1" s="70"/>
      <c r="C1" s="10"/>
      <c r="D1" s="10"/>
      <c r="E1" s="10"/>
      <c r="F1" s="10"/>
      <c r="G1" s="10"/>
      <c r="H1" s="10"/>
      <c r="I1" s="10"/>
      <c r="J1" s="10"/>
      <c r="K1" s="10"/>
      <c r="L1" s="10"/>
      <c r="M1" s="11"/>
    </row>
    <row r="2" spans="1:13" ht="14.4" thickBot="1" x14ac:dyDescent="0.35"/>
    <row r="3" spans="1:13" ht="28.2" thickBot="1" x14ac:dyDescent="0.35">
      <c r="B3" s="42" t="s">
        <v>55</v>
      </c>
    </row>
    <row r="4" spans="1:13" x14ac:dyDescent="0.3">
      <c r="A4" s="2" t="s">
        <v>16</v>
      </c>
      <c r="B4" s="43" t="s">
        <v>17</v>
      </c>
    </row>
    <row r="5" spans="1:13" x14ac:dyDescent="0.3">
      <c r="A5" s="2" t="s">
        <v>18</v>
      </c>
      <c r="B5" s="45">
        <v>0</v>
      </c>
    </row>
    <row r="6" spans="1:13" x14ac:dyDescent="0.3">
      <c r="A6" s="2" t="s">
        <v>36</v>
      </c>
      <c r="B6" s="45">
        <v>0</v>
      </c>
    </row>
    <row r="7" spans="1:13" x14ac:dyDescent="0.3">
      <c r="A7" s="2" t="s">
        <v>19</v>
      </c>
      <c r="B7" s="45">
        <v>0</v>
      </c>
    </row>
    <row r="8" spans="1:13" x14ac:dyDescent="0.3">
      <c r="A8" s="2" t="s">
        <v>21</v>
      </c>
      <c r="B8" s="45">
        <v>0</v>
      </c>
    </row>
    <row r="9" spans="1:13" x14ac:dyDescent="0.3">
      <c r="A9" s="2" t="s">
        <v>22</v>
      </c>
      <c r="B9" s="45">
        <v>0</v>
      </c>
    </row>
    <row r="10" spans="1:13" x14ac:dyDescent="0.3">
      <c r="A10" s="2" t="s">
        <v>57</v>
      </c>
      <c r="B10" s="45">
        <v>0</v>
      </c>
    </row>
    <row r="11" spans="1:13" x14ac:dyDescent="0.3">
      <c r="A11" s="2" t="s">
        <v>58</v>
      </c>
      <c r="B11" s="45">
        <v>0</v>
      </c>
    </row>
    <row r="12" spans="1:13" x14ac:dyDescent="0.3">
      <c r="A12" s="2" t="s">
        <v>59</v>
      </c>
      <c r="B12" s="45">
        <v>0</v>
      </c>
    </row>
    <row r="13" spans="1:13" x14ac:dyDescent="0.3">
      <c r="A13" s="6" t="s">
        <v>3</v>
      </c>
      <c r="B13" s="12">
        <f>SUBTOTAL(109,GooiVecht3b[Prijzen])</f>
        <v>0</v>
      </c>
    </row>
  </sheetData>
  <sheetProtection algorithmName="SHA-512" hashValue="cOE55sL6mBxyg5/qt06ypJah1ju413Tdcugr+A4v+jdssrYuqSqrdKuh7ly/tSxx6afexuHEgPc2S5JFyJXlrQ==" saltValue="MAFSHlZA30hjF8ldMkFpsw==" spinCount="100000" sheet="1" objects="1" scenarios="1"/>
  <mergeCells count="1">
    <mergeCell ref="A1:B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Overview</vt:lpstr>
      <vt:lpstr>3a. Invul Banden FL</vt:lpstr>
      <vt:lpstr>3b. Invul overig banden FL</vt:lpstr>
      <vt:lpstr>3a. Invul Banden GV</vt:lpstr>
      <vt:lpstr>3b. Invul Overig Banden GV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 van Rossen</dc:creator>
  <cp:lastModifiedBy>Svan van Rossen</cp:lastModifiedBy>
  <dcterms:created xsi:type="dcterms:W3CDTF">2021-07-02T07:32:19Z</dcterms:created>
  <dcterms:modified xsi:type="dcterms:W3CDTF">2021-09-01T09:18:09Z</dcterms:modified>
</cp:coreProperties>
</file>