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X:\Inkoop\Aanbesteding Leerlingvervoer 2022\DEF\"/>
    </mc:Choice>
  </mc:AlternateContent>
  <xr:revisionPtr revIDLastSave="0" documentId="13_ncr:1_{EB627F86-0551-43B1-B605-FFF5667134BE}" xr6:coauthVersionLast="36" xr6:coauthVersionMax="47" xr10:uidLastSave="{00000000-0000-0000-0000-000000000000}"/>
  <bookViews>
    <workbookView xWindow="28680" yWindow="-120" windowWidth="29040" windowHeight="15840" firstSheet="1" activeTab="1" xr2:uid="{00000000-000D-0000-FFFF-FFFF00000000}"/>
  </bookViews>
  <sheets>
    <sheet name="Instructie" sheetId="3" r:id="rId1"/>
    <sheet name="Prijzenblad" sheetId="1" r:id="rId2"/>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 i="1" l="1"/>
  <c r="O11" i="1" s="1"/>
  <c r="O10" i="1"/>
  <c r="O9" i="1"/>
  <c r="L11" i="1" l="1"/>
  <c r="J11" i="1"/>
  <c r="H11" i="1"/>
  <c r="F11" i="1"/>
  <c r="D11" i="1"/>
  <c r="E27" i="1"/>
  <c r="F27" i="1" s="1"/>
  <c r="E32" i="1"/>
  <c r="F32" i="1" s="1"/>
  <c r="E31" i="1"/>
  <c r="F31" i="1" s="1"/>
  <c r="E30" i="1"/>
  <c r="F30" i="1" s="1"/>
  <c r="E29" i="1"/>
  <c r="F29" i="1" s="1"/>
  <c r="E28" i="1"/>
  <c r="F28" i="1" s="1"/>
  <c r="Q12" i="1" l="1"/>
</calcChain>
</file>

<file path=xl/sharedStrings.xml><?xml version="1.0" encoding="utf-8"?>
<sst xmlns="http://schemas.openxmlformats.org/spreadsheetml/2006/main" count="52" uniqueCount="40">
  <si>
    <t>Almeerse Scholen Groep</t>
  </si>
  <si>
    <t>BIJLAGE 8 - PRIJZENFORMULIER - LEERLINGVERVOER</t>
  </si>
  <si>
    <t>Behorende bij de Europese aanbesteding Leerlingvervoer</t>
  </si>
  <si>
    <r>
      <rPr>
        <b/>
        <u/>
        <sz val="11"/>
        <rFont val="Calibri"/>
        <family val="2"/>
        <scheme val="minor"/>
      </rPr>
      <t xml:space="preserve">1. Invulinstructies voor inschrijver </t>
    </r>
    <r>
      <rPr>
        <sz val="11"/>
        <rFont val="Calibri"/>
        <family val="2"/>
        <scheme val="minor"/>
      </rPr>
      <t xml:space="preserve">
Inschijver dient het tabblad voor het betreffende perceel waarvoor hij inschrijft te voorzien van tarieven, het betreft hier allen tarieven exclusief BTW. Inschrijver dient alleen, en alle groen gearceerde velden te voorzien van een tarief. Deze rekent vervolgens door tot de totale fictieve inschrijfsom. De geel gearceerde velden (in de kolom tarief) worden automatisch gevuld bij het vullen van een groen veld.
De totale fictieve inschrijfsom wordt door de Aanbestedende dienst beoordeeld conform paragraaf 6.3 van het aanbestedingsdocument.
Het aanbrengen van wijzigingen in het prijsblad zal leiden tot uitsluiting van de Inschrijving. Voor de volledigheid verwijst Aanbestedende dienst naar paragraaf 6.3 van het aanbestedingsdocument
</t>
    </r>
  </si>
  <si>
    <t>2. Definities</t>
  </si>
  <si>
    <r>
      <rPr>
        <b/>
        <sz val="11"/>
        <color theme="1"/>
        <rFont val="Calibri"/>
        <family val="2"/>
        <scheme val="minor"/>
      </rPr>
      <t>Kilometertarief:</t>
    </r>
    <r>
      <rPr>
        <sz val="11"/>
        <color theme="1"/>
        <rFont val="Calibri"/>
        <family val="2"/>
        <scheme val="minor"/>
      </rPr>
      <t xml:space="preserve">
Prijs die door de Opdrachtnemer in rekening wordt gebracht per afgelegde kilometer.
</t>
    </r>
  </si>
  <si>
    <r>
      <rPr>
        <b/>
        <sz val="11"/>
        <color theme="1"/>
        <rFont val="Calibri"/>
        <family val="2"/>
        <scheme val="minor"/>
      </rPr>
      <t>Uurtarief chauffeur:</t>
    </r>
    <r>
      <rPr>
        <sz val="11"/>
        <color theme="1"/>
        <rFont val="Calibri"/>
        <family val="2"/>
        <scheme val="minor"/>
      </rPr>
      <t xml:space="preserve">
Uurtarief dat in rekening wordt gebracht bij de Opdrachtgever voor de chauffeur die bij de busrit aanwezig is. Dit is voor de Dagrit en de Brengen-Halen rit ongeacht het feit of het reisuren of wachturen van de chauffeur betreft. Wachturen tussen ritten door mogen alleen in rekening worden gebracht indien de Aanbestedende dienst daar expliciet om vraagt. In principe kan de Opdrachtnemer tussen een rit heen en een rit terug de chauffeur en de bus inzetten voor ander werk. Indien een rit dusdanig lang is dat er vanwege de rijtijdenwet meerdere chauffeurs moeten meerijden kan voor die rit het Uurtarief voor twee chauffeurs in rekening worden gebracht.
</t>
    </r>
  </si>
  <si>
    <r>
      <rPr>
        <b/>
        <sz val="11"/>
        <color theme="1"/>
        <rFont val="Calibri"/>
        <family val="2"/>
        <scheme val="minor"/>
      </rPr>
      <t>Dagrit:</t>
    </r>
    <r>
      <rPr>
        <sz val="11"/>
        <color theme="1"/>
        <rFont val="Calibri"/>
        <family val="2"/>
        <scheme val="minor"/>
      </rPr>
      <t xml:space="preserve">
Bij een dagrit blijft de bus de gehele reis ter beschikking van de groep die vervoerd wordt.
Ophalen in A, afzetten in B (mogelijk C, D etc.), tevens retour naar A
</t>
    </r>
  </si>
  <si>
    <t>3. Overige opmerkingen</t>
  </si>
  <si>
    <t>Het tarief voor 'tot 8 personen' wordt niet meegewogen in de beoordeling van prijs, maar Inschrijver dient dit tarief wel in te voeren. Opdrachtgever kan gebruik maken van deze mogelijkheid. Dit tarief dient marktconform te zijn en in verhouding te staan tot de overige tarieven.</t>
  </si>
  <si>
    <t>Indien de aanvraag van Opdrachtgever dusdanig veel personen omvat dat de grootste touringcar niet toereikend is, dient altijd een combinatie van bussen te worden aangeboden, die leidt tot de meest kostenefficiënte oplossing. Opdrachtnemer dient in het prijzenblad alle velden in te vullen, waarbij  in het toelichtingsvak kan worden toegelicht op welke wijze Opdrachtnemer hier invulling geeft. In het algemeen geldt voor iedere opdracht dat indien de meest kostenefficiënte oplossing niet mogelijk is wegens een gebrek aan capaciteit (bepaald formaat bus niet beschikbaar) of andere oorzaken, zorgt Opdrachtnemer er voor dat de opdracht wordt uitgevoerd tegen de meest kostenefficiënte oplossing zoals opgegeven in het prijzenblad, ook al gebruikt hij hiervoor andere touringcars.</t>
  </si>
  <si>
    <t>BIJLAGE 7 - PRIJZENFORMULIER - Busreizen Leerlingen</t>
  </si>
  <si>
    <t>Behorende bij de Europese aanbesteding Busreizen Leerlingen</t>
  </si>
  <si>
    <t>Rit</t>
  </si>
  <si>
    <t>9 tot 30 personen</t>
  </si>
  <si>
    <t>31 tot 51 personen</t>
  </si>
  <si>
    <t>52 tot 65 personen</t>
  </si>
  <si>
    <t>66 tot 80 personen</t>
  </si>
  <si>
    <t>Tarief</t>
  </si>
  <si>
    <t>aantallen</t>
  </si>
  <si>
    <t>Kilometertarief</t>
  </si>
  <si>
    <t>Uurtarief chauffeur</t>
  </si>
  <si>
    <t>Tarief dagdeel Bus *</t>
  </si>
  <si>
    <t>Totale fictieve inschrijfsom</t>
  </si>
  <si>
    <t>Handtekening Inschrijver</t>
  </si>
  <si>
    <t>* Indien wordt verwacht dat de bus tussen heen- en terugreis beschikbaar blijft voor de school</t>
  </si>
  <si>
    <t xml:space="preserve">4.2.1.4 sub-gunningscriterium 4: </t>
  </si>
  <si>
    <t>Tarief tot 65 personen</t>
  </si>
  <si>
    <t>uren chauffeur</t>
  </si>
  <si>
    <t>Score</t>
  </si>
  <si>
    <t>Binnen Almere</t>
  </si>
  <si>
    <t>Almere - Amsterdam</t>
  </si>
  <si>
    <t>tot 35 km</t>
  </si>
  <si>
    <t>tot 50 km</t>
  </si>
  <si>
    <t>tot 75 km</t>
  </si>
  <si>
    <t>tot 100 km</t>
  </si>
  <si>
    <t>Waarde</t>
  </si>
  <si>
    <t>81 tot 88 personen</t>
  </si>
  <si>
    <t>81 personen tot 90</t>
  </si>
  <si>
    <t>Voor deze categorie zijn aantallen aan te passen op basis van beschikbaar wagenpark. Totaal is nu in kolom tot 88 pers. aangegeven.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</si>
</sst>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
  </numFmts>
  <fonts count="10" x14ac:knownFonts="1">
    <font>
      <sz val="11"/>
      <color theme="1"/>
      <name val="Calibri"/>
      <family val="2"/>
      <scheme val="minor"/>
    </font>
    <font>
      <b/>
      <sz val="11"/>
      <color theme="1"/>
      <name val="Calibri"/>
      <family val="2"/>
      <scheme val="minor"/>
    </font>
    <font>
      <sz val="11"/>
      <color rgb="FFFFFF00"/>
      <name val="Calibri"/>
      <family val="2"/>
      <scheme val="minor"/>
    </font>
    <font>
      <sz val="11"/>
      <name val="Calibri"/>
      <family val="2"/>
      <scheme val="minor"/>
    </font>
    <font>
      <b/>
      <u/>
      <sz val="11"/>
      <name val="Calibri"/>
      <family val="2"/>
      <scheme val="minor"/>
    </font>
    <font>
      <sz val="18"/>
      <color rgb="FF972973"/>
      <name val="Arial"/>
      <family val="2"/>
    </font>
    <font>
      <sz val="11"/>
      <color theme="1"/>
      <name val="Arial"/>
      <family val="2"/>
    </font>
    <font>
      <i/>
      <sz val="11"/>
      <color theme="1"/>
      <name val="Arial"/>
      <family val="2"/>
    </font>
    <font>
      <sz val="11"/>
      <color rgb="FF972973"/>
      <name val="Arial"/>
      <family val="2"/>
    </font>
    <font>
      <b/>
      <sz val="10"/>
      <color rgb="FF000000"/>
      <name val="Verdana"/>
      <family val="2"/>
    </font>
  </fonts>
  <fills count="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C4D79B"/>
        <bgColor rgb="FF000000"/>
      </patternFill>
    </fill>
  </fills>
  <borders count="2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auto="1"/>
      </top>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top/>
      <bottom style="medium">
        <color indexed="64"/>
      </bottom>
      <diagonal/>
    </border>
  </borders>
  <cellStyleXfs count="1">
    <xf numFmtId="0" fontId="0" fillId="0" borderId="0"/>
  </cellStyleXfs>
  <cellXfs count="55">
    <xf numFmtId="0" fontId="0" fillId="0" borderId="0" xfId="0"/>
    <xf numFmtId="0" fontId="1" fillId="0" borderId="0" xfId="0" applyFont="1"/>
    <xf numFmtId="0" fontId="0" fillId="0" borderId="3" xfId="0" applyBorder="1"/>
    <xf numFmtId="0" fontId="0" fillId="0" borderId="6" xfId="0" applyBorder="1" applyAlignment="1">
      <alignment horizontal="center"/>
    </xf>
    <xf numFmtId="44" fontId="0" fillId="2" borderId="4" xfId="0" applyNumberFormat="1" applyFill="1" applyBorder="1"/>
    <xf numFmtId="0" fontId="1" fillId="0" borderId="0" xfId="0" applyFont="1" applyAlignment="1">
      <alignment horizontal="right"/>
    </xf>
    <xf numFmtId="0" fontId="0" fillId="5" borderId="5" xfId="0" applyFill="1" applyBorder="1" applyAlignment="1">
      <alignment horizontal="center"/>
    </xf>
    <xf numFmtId="0" fontId="0" fillId="5" borderId="8" xfId="0" applyFill="1" applyBorder="1" applyAlignment="1">
      <alignment horizontal="center"/>
    </xf>
    <xf numFmtId="44" fontId="0" fillId="2" borderId="7" xfId="0" applyNumberFormat="1" applyFill="1" applyBorder="1"/>
    <xf numFmtId="0" fontId="3" fillId="0" borderId="10" xfId="0" applyFont="1" applyBorder="1" applyAlignment="1">
      <alignment vertical="top" wrapText="1"/>
    </xf>
    <xf numFmtId="0" fontId="0" fillId="0" borderId="19" xfId="0" applyBorder="1" applyAlignment="1">
      <alignment vertical="top" wrapText="1"/>
    </xf>
    <xf numFmtId="0" fontId="0" fillId="0" borderId="0" xfId="0" applyAlignment="1">
      <alignment wrapText="1"/>
    </xf>
    <xf numFmtId="0" fontId="4" fillId="0" borderId="10" xfId="0" applyFont="1" applyBorder="1" applyAlignment="1">
      <alignment vertical="top" wrapText="1"/>
    </xf>
    <xf numFmtId="0" fontId="5" fillId="0" borderId="0" xfId="0" applyFont="1"/>
    <xf numFmtId="0" fontId="6" fillId="0" borderId="0" xfId="0" applyFont="1" applyAlignment="1">
      <alignment horizontal="center"/>
    </xf>
    <xf numFmtId="0" fontId="6" fillId="0" borderId="0" xfId="0" applyFont="1"/>
    <xf numFmtId="0" fontId="6" fillId="0" borderId="0" xfId="0" applyFont="1" applyAlignment="1">
      <alignment horizontal="left"/>
    </xf>
    <xf numFmtId="0" fontId="5" fillId="0" borderId="0" xfId="0" applyFont="1" applyAlignment="1">
      <alignment horizontal="center"/>
    </xf>
    <xf numFmtId="0" fontId="5" fillId="0" borderId="0" xfId="0" applyFont="1" applyAlignment="1">
      <alignment horizontal="left"/>
    </xf>
    <xf numFmtId="0" fontId="7" fillId="0" borderId="0" xfId="0" applyFont="1"/>
    <xf numFmtId="0" fontId="7" fillId="0" borderId="0" xfId="0" applyFont="1" applyAlignment="1">
      <alignment horizontal="center"/>
    </xf>
    <xf numFmtId="0" fontId="8" fillId="0" borderId="0" xfId="0" applyFont="1" applyAlignment="1">
      <alignment horizontal="center"/>
    </xf>
    <xf numFmtId="0" fontId="8" fillId="0" borderId="0" xfId="0" applyFont="1"/>
    <xf numFmtId="0" fontId="0" fillId="0" borderId="9" xfId="0" applyBorder="1" applyAlignment="1">
      <alignment horizontal="right"/>
    </xf>
    <xf numFmtId="44" fontId="0" fillId="3" borderId="6" xfId="0" applyNumberFormat="1" applyFill="1" applyBorder="1"/>
    <xf numFmtId="44" fontId="2" fillId="4" borderId="10" xfId="0" applyNumberFormat="1" applyFont="1" applyFill="1" applyBorder="1"/>
    <xf numFmtId="0" fontId="0" fillId="0" borderId="20" xfId="0" applyBorder="1" applyAlignment="1">
      <alignment wrapText="1"/>
    </xf>
    <xf numFmtId="0" fontId="0" fillId="0" borderId="2" xfId="0" applyBorder="1" applyAlignment="1">
      <alignment horizontal="center"/>
    </xf>
    <xf numFmtId="0" fontId="0" fillId="0" borderId="1" xfId="0" applyBorder="1" applyAlignment="1">
      <alignment horizontal="center"/>
    </xf>
    <xf numFmtId="0" fontId="0" fillId="0" borderId="21" xfId="0" applyBorder="1" applyAlignment="1">
      <alignment vertical="top" wrapText="1"/>
    </xf>
    <xf numFmtId="0" fontId="0" fillId="0" borderId="10" xfId="0" applyBorder="1" applyAlignment="1">
      <alignment horizontal="right"/>
    </xf>
    <xf numFmtId="0" fontId="0" fillId="2" borderId="0" xfId="0" applyFill="1"/>
    <xf numFmtId="0" fontId="0" fillId="5" borderId="22" xfId="0" applyFill="1" applyBorder="1" applyAlignment="1">
      <alignment horizontal="center"/>
    </xf>
    <xf numFmtId="44" fontId="0" fillId="2" borderId="23" xfId="0" applyNumberFormat="1" applyFill="1" applyBorder="1"/>
    <xf numFmtId="0" fontId="0" fillId="0" borderId="7" xfId="0" applyBorder="1" applyAlignment="1">
      <alignment horizontal="right"/>
    </xf>
    <xf numFmtId="0" fontId="0" fillId="0" borderId="0" xfId="0" applyAlignment="1">
      <alignment horizontal="left"/>
    </xf>
    <xf numFmtId="0" fontId="0" fillId="0" borderId="0" xfId="0" applyBorder="1" applyAlignment="1">
      <alignment vertical="top"/>
    </xf>
    <xf numFmtId="0" fontId="0" fillId="0" borderId="1" xfId="0" applyBorder="1" applyAlignment="1">
      <alignment horizontal="center"/>
    </xf>
    <xf numFmtId="0" fontId="0" fillId="0" borderId="2" xfId="0" applyBorder="1" applyAlignment="1">
      <alignment horizontal="center"/>
    </xf>
    <xf numFmtId="164" fontId="0" fillId="0" borderId="0" xfId="0" applyNumberFormat="1"/>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0" xfId="0"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Border="1" applyAlignment="1">
      <alignment horizontal="center"/>
    </xf>
    <xf numFmtId="0" fontId="0" fillId="0" borderId="24" xfId="0"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2"/>
  <sheetViews>
    <sheetView workbookViewId="0">
      <selection activeCell="A6" sqref="A6:XFD6"/>
    </sheetView>
  </sheetViews>
  <sheetFormatPr defaultRowHeight="15" x14ac:dyDescent="0.25"/>
  <cols>
    <col min="1" max="1" width="2.28515625" customWidth="1"/>
    <col min="2" max="2" width="101.85546875" customWidth="1"/>
  </cols>
  <sheetData>
    <row r="1" spans="2:11" s="15" customFormat="1" ht="23.25" x14ac:dyDescent="0.35">
      <c r="B1" s="13" t="s">
        <v>0</v>
      </c>
      <c r="C1" s="14"/>
      <c r="D1" s="14"/>
      <c r="E1" s="14"/>
      <c r="J1" s="16"/>
    </row>
    <row r="2" spans="2:11" s="15" customFormat="1" ht="23.25" x14ac:dyDescent="0.35">
      <c r="B2" s="13" t="s">
        <v>1</v>
      </c>
      <c r="C2" s="17"/>
      <c r="D2" s="17"/>
      <c r="E2" s="17"/>
      <c r="F2" s="13"/>
      <c r="G2" s="13"/>
      <c r="H2" s="13"/>
      <c r="I2" s="13"/>
      <c r="J2" s="18"/>
      <c r="K2" s="13"/>
    </row>
    <row r="3" spans="2:11" s="15" customFormat="1" thickBot="1" x14ac:dyDescent="0.25">
      <c r="B3" s="19" t="s">
        <v>2</v>
      </c>
      <c r="C3" s="20"/>
      <c r="D3" s="20"/>
      <c r="E3" s="21"/>
      <c r="F3" s="22"/>
      <c r="J3" s="16"/>
    </row>
    <row r="4" spans="2:11" ht="180.75" thickBot="1" x14ac:dyDescent="0.3">
      <c r="B4" s="9" t="s">
        <v>3</v>
      </c>
    </row>
    <row r="5" spans="2:11" ht="15.75" thickBot="1" x14ac:dyDescent="0.3">
      <c r="B5" s="12" t="s">
        <v>4</v>
      </c>
    </row>
    <row r="6" spans="2:11" s="11" customFormat="1" ht="45" x14ac:dyDescent="0.25">
      <c r="B6" s="10" t="s">
        <v>5</v>
      </c>
    </row>
    <row r="7" spans="2:11" s="11" customFormat="1" ht="135" x14ac:dyDescent="0.25">
      <c r="B7" s="10" t="s">
        <v>6</v>
      </c>
    </row>
    <row r="8" spans="2:11" s="11" customFormat="1" ht="75.75" thickBot="1" x14ac:dyDescent="0.3">
      <c r="B8" s="26" t="s">
        <v>7</v>
      </c>
    </row>
    <row r="9" spans="2:11" ht="15.75" thickBot="1" x14ac:dyDescent="0.3">
      <c r="B9" s="12" t="s">
        <v>8</v>
      </c>
    </row>
    <row r="10" spans="2:11" ht="45" x14ac:dyDescent="0.25">
      <c r="B10" s="10" t="s">
        <v>9</v>
      </c>
    </row>
    <row r="11" spans="2:11" ht="120" x14ac:dyDescent="0.25">
      <c r="B11" s="29" t="s">
        <v>10</v>
      </c>
    </row>
    <row r="12" spans="2:11" ht="15.75" thickBot="1" x14ac:dyDescent="0.3">
      <c r="B12" s="2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32"/>
  <sheetViews>
    <sheetView tabSelected="1" workbookViewId="0">
      <selection activeCell="P34" sqref="P34"/>
    </sheetView>
  </sheetViews>
  <sheetFormatPr defaultRowHeight="15" x14ac:dyDescent="0.25"/>
  <cols>
    <col min="1" max="1" width="2.140625" customWidth="1"/>
    <col min="2" max="2" width="18.7109375" customWidth="1"/>
    <col min="3" max="3" width="11.5703125" customWidth="1"/>
    <col min="4" max="4" width="11.7109375" customWidth="1"/>
    <col min="5" max="5" width="11.28515625" customWidth="1"/>
    <col min="6" max="6" width="9.7109375" customWidth="1"/>
    <col min="7" max="7" width="9.28515625" customWidth="1"/>
    <col min="8" max="8" width="11" customWidth="1"/>
    <col min="9" max="9" width="9.28515625" customWidth="1"/>
    <col min="10" max="10" width="10.85546875" customWidth="1"/>
    <col min="11" max="11" width="11.7109375" customWidth="1"/>
    <col min="13" max="13" width="11.7109375" customWidth="1"/>
    <col min="16" max="16" width="10.5703125" customWidth="1"/>
    <col min="17" max="17" width="13.140625" customWidth="1"/>
  </cols>
  <sheetData>
    <row r="1" spans="2:17" s="15" customFormat="1" ht="23.25" x14ac:dyDescent="0.35">
      <c r="B1" s="13" t="s">
        <v>0</v>
      </c>
      <c r="C1" s="14"/>
      <c r="D1" s="14"/>
      <c r="E1" s="14"/>
      <c r="J1" s="16"/>
    </row>
    <row r="2" spans="2:17" s="15" customFormat="1" ht="23.25" x14ac:dyDescent="0.35">
      <c r="B2" s="13" t="s">
        <v>11</v>
      </c>
      <c r="C2" s="17"/>
      <c r="D2" s="17"/>
      <c r="E2" s="17"/>
      <c r="F2" s="13"/>
      <c r="G2" s="13"/>
      <c r="H2" s="13"/>
      <c r="I2" s="13"/>
      <c r="J2" s="18"/>
      <c r="K2" s="13"/>
      <c r="M2" s="13"/>
    </row>
    <row r="3" spans="2:17" s="15" customFormat="1" ht="14.25" x14ac:dyDescent="0.2">
      <c r="B3" s="19" t="s">
        <v>12</v>
      </c>
      <c r="C3" s="20"/>
      <c r="D3" s="20"/>
      <c r="E3" s="21"/>
      <c r="F3" s="22"/>
      <c r="J3" s="16"/>
    </row>
    <row r="4" spans="2:17" x14ac:dyDescent="0.25">
      <c r="D4" s="1"/>
      <c r="E4" s="1"/>
      <c r="F4" s="1"/>
      <c r="G4" s="1"/>
      <c r="H4" s="1"/>
      <c r="I4" s="1"/>
      <c r="J4" s="1"/>
    </row>
    <row r="5" spans="2:17" x14ac:dyDescent="0.25">
      <c r="D5" s="1"/>
      <c r="E5" s="1"/>
      <c r="F5" s="1"/>
      <c r="G5" s="1"/>
      <c r="H5" s="1"/>
      <c r="I5" s="1"/>
      <c r="J5" s="1"/>
    </row>
    <row r="6" spans="2:17" ht="48.75" customHeight="1" thickBot="1" x14ac:dyDescent="0.3">
      <c r="D6" s="1"/>
      <c r="E6" s="1"/>
      <c r="F6" s="1"/>
      <c r="G6" s="1"/>
      <c r="H6" s="1"/>
      <c r="I6" s="1"/>
      <c r="J6" s="1"/>
      <c r="K6" s="54" t="s">
        <v>39</v>
      </c>
      <c r="L6" s="54"/>
      <c r="M6" s="54"/>
      <c r="N6" s="54"/>
    </row>
    <row r="7" spans="2:17" ht="15.75" customHeight="1" thickBot="1" x14ac:dyDescent="0.3">
      <c r="B7" s="1" t="s">
        <v>13</v>
      </c>
      <c r="C7" s="42" t="s">
        <v>14</v>
      </c>
      <c r="D7" s="43"/>
      <c r="E7" s="42" t="s">
        <v>15</v>
      </c>
      <c r="F7" s="43"/>
      <c r="G7" s="42" t="s">
        <v>16</v>
      </c>
      <c r="H7" s="43"/>
      <c r="I7" s="42" t="s">
        <v>17</v>
      </c>
      <c r="J7" s="43"/>
      <c r="K7" s="42" t="s">
        <v>37</v>
      </c>
      <c r="L7" s="43"/>
      <c r="M7" s="42" t="s">
        <v>38</v>
      </c>
      <c r="N7" s="43"/>
      <c r="O7" s="2"/>
    </row>
    <row r="8" spans="2:17" ht="15.75" thickBot="1" x14ac:dyDescent="0.3">
      <c r="C8" s="28" t="s">
        <v>18</v>
      </c>
      <c r="D8" s="27" t="s">
        <v>19</v>
      </c>
      <c r="E8" s="28" t="s">
        <v>18</v>
      </c>
      <c r="F8" s="27" t="s">
        <v>19</v>
      </c>
      <c r="G8" s="28" t="s">
        <v>18</v>
      </c>
      <c r="H8" s="27" t="s">
        <v>19</v>
      </c>
      <c r="I8" s="28" t="s">
        <v>18</v>
      </c>
      <c r="J8" s="27" t="s">
        <v>19</v>
      </c>
      <c r="K8" s="28" t="s">
        <v>18</v>
      </c>
      <c r="L8" s="27" t="s">
        <v>19</v>
      </c>
      <c r="M8" s="37" t="s">
        <v>18</v>
      </c>
      <c r="N8" s="38" t="s">
        <v>19</v>
      </c>
      <c r="O8" s="3"/>
    </row>
    <row r="9" spans="2:17" ht="15.75" thickBot="1" x14ac:dyDescent="0.3">
      <c r="B9" s="30" t="s">
        <v>20</v>
      </c>
      <c r="C9" s="4"/>
      <c r="D9" s="6">
        <v>400</v>
      </c>
      <c r="E9" s="4"/>
      <c r="F9" s="6">
        <v>3000</v>
      </c>
      <c r="G9" s="4"/>
      <c r="H9" s="6">
        <v>3000</v>
      </c>
      <c r="I9" s="4"/>
      <c r="J9" s="6">
        <v>4000</v>
      </c>
      <c r="K9" s="4"/>
      <c r="L9" s="6">
        <v>3850</v>
      </c>
      <c r="M9" s="4"/>
      <c r="N9" s="6">
        <v>0</v>
      </c>
      <c r="O9" s="24">
        <f>+(C9*D9)+(E9*F9)+(G9*H9)+(I9*J9)+(K9*L9)+(M9*N9)</f>
        <v>0</v>
      </c>
    </row>
    <row r="10" spans="2:17" ht="15.75" thickBot="1" x14ac:dyDescent="0.3">
      <c r="B10" s="34" t="s">
        <v>21</v>
      </c>
      <c r="C10" s="33"/>
      <c r="D10" s="32">
        <v>60</v>
      </c>
      <c r="E10" s="33"/>
      <c r="F10" s="32">
        <v>350</v>
      </c>
      <c r="G10" s="33"/>
      <c r="H10" s="32">
        <v>350</v>
      </c>
      <c r="I10" s="33"/>
      <c r="J10" s="32">
        <v>410</v>
      </c>
      <c r="K10" s="33"/>
      <c r="L10" s="32">
        <v>300</v>
      </c>
      <c r="M10" s="33"/>
      <c r="N10" s="32">
        <v>0</v>
      </c>
      <c r="O10" s="24">
        <f t="shared" ref="O10:O11" si="0">+(C10*D10)+(E10*F10)+(G10*H10)+(I10*J10)+(K10*L10)+(M10*N10)</f>
        <v>0</v>
      </c>
    </row>
    <row r="11" spans="2:17" ht="15.75" thickBot="1" x14ac:dyDescent="0.3">
      <c r="B11" s="23" t="s">
        <v>22</v>
      </c>
      <c r="C11" s="8"/>
      <c r="D11" s="7">
        <f>D10/4</f>
        <v>15</v>
      </c>
      <c r="E11" s="8"/>
      <c r="F11" s="7">
        <f>F10/4</f>
        <v>87.5</v>
      </c>
      <c r="G11" s="8"/>
      <c r="H11" s="7">
        <f>H10/4</f>
        <v>87.5</v>
      </c>
      <c r="I11" s="8"/>
      <c r="J11" s="7">
        <f>J10/4</f>
        <v>102.5</v>
      </c>
      <c r="K11" s="8"/>
      <c r="L11" s="7">
        <f>L10/4</f>
        <v>75</v>
      </c>
      <c r="M11" s="8"/>
      <c r="N11" s="7">
        <f>N10/4</f>
        <v>0</v>
      </c>
      <c r="O11" s="24">
        <f t="shared" si="0"/>
        <v>0</v>
      </c>
    </row>
    <row r="12" spans="2:17" ht="15.75" thickBot="1" x14ac:dyDescent="0.3">
      <c r="L12" s="5" t="s">
        <v>23</v>
      </c>
      <c r="N12" s="5" t="s">
        <v>23</v>
      </c>
      <c r="O12" s="5"/>
      <c r="P12" s="5"/>
      <c r="Q12" s="25">
        <f>SUM(O9:O11)</f>
        <v>0</v>
      </c>
    </row>
    <row r="14" spans="2:17" x14ac:dyDescent="0.25">
      <c r="C14" s="36"/>
      <c r="D14" s="36"/>
      <c r="E14" s="36"/>
      <c r="F14" s="36"/>
      <c r="G14" s="36"/>
      <c r="H14" s="36"/>
      <c r="I14" s="36"/>
      <c r="L14" s="44" t="s">
        <v>24</v>
      </c>
      <c r="M14" s="45"/>
      <c r="N14" s="45"/>
      <c r="O14" s="45"/>
      <c r="P14" s="45"/>
      <c r="Q14" s="46"/>
    </row>
    <row r="15" spans="2:17" x14ac:dyDescent="0.25">
      <c r="C15" s="36"/>
      <c r="D15" s="36"/>
      <c r="E15" s="36"/>
      <c r="F15" s="36"/>
      <c r="G15" s="36"/>
      <c r="H15" s="36"/>
      <c r="I15" s="36"/>
      <c r="L15" s="47"/>
      <c r="M15" s="53"/>
      <c r="N15" s="53"/>
      <c r="O15" s="48"/>
      <c r="P15" s="48"/>
      <c r="Q15" s="49"/>
    </row>
    <row r="16" spans="2:17" x14ac:dyDescent="0.25">
      <c r="C16" s="36"/>
      <c r="D16" s="36"/>
      <c r="E16" s="36"/>
      <c r="F16" s="36"/>
      <c r="G16" s="36"/>
      <c r="H16" s="36"/>
      <c r="I16" s="36"/>
      <c r="L16" s="47"/>
      <c r="M16" s="53"/>
      <c r="N16" s="53"/>
      <c r="O16" s="48"/>
      <c r="P16" s="48"/>
      <c r="Q16" s="49"/>
    </row>
    <row r="17" spans="2:17" ht="18.600000000000001" customHeight="1" x14ac:dyDescent="0.25">
      <c r="C17" s="36"/>
      <c r="D17" s="36"/>
      <c r="E17" s="36"/>
      <c r="F17" s="36"/>
      <c r="G17" s="36"/>
      <c r="H17" s="36"/>
      <c r="I17" s="36"/>
      <c r="L17" s="47"/>
      <c r="M17" s="53"/>
      <c r="N17" s="53"/>
      <c r="O17" s="48"/>
      <c r="P17" s="48"/>
      <c r="Q17" s="49"/>
    </row>
    <row r="18" spans="2:17" x14ac:dyDescent="0.25">
      <c r="C18" s="36"/>
      <c r="D18" s="36"/>
      <c r="E18" s="36"/>
      <c r="F18" s="36"/>
      <c r="G18" s="36"/>
      <c r="H18" s="36"/>
      <c r="I18" s="36"/>
      <c r="L18" s="50"/>
      <c r="M18" s="51"/>
      <c r="N18" s="51"/>
      <c r="O18" s="51"/>
      <c r="P18" s="51"/>
      <c r="Q18" s="52"/>
    </row>
    <row r="20" spans="2:17" ht="18.75" customHeight="1" x14ac:dyDescent="0.25">
      <c r="B20" s="35" t="s">
        <v>25</v>
      </c>
    </row>
    <row r="21" spans="2:17" ht="15" customHeight="1" x14ac:dyDescent="0.25">
      <c r="B21" s="35"/>
    </row>
    <row r="22" spans="2:17" ht="15" customHeight="1" x14ac:dyDescent="0.25">
      <c r="B22" s="35"/>
    </row>
    <row r="23" spans="2:17" ht="15" customHeight="1" x14ac:dyDescent="0.25">
      <c r="B23" s="35"/>
    </row>
    <row r="24" spans="2:17" ht="15" customHeight="1" x14ac:dyDescent="0.25">
      <c r="B24" s="35"/>
    </row>
    <row r="25" spans="2:17" ht="15" customHeight="1" x14ac:dyDescent="0.25">
      <c r="B25" s="40" t="s">
        <v>26</v>
      </c>
      <c r="C25" s="41"/>
      <c r="D25" s="41"/>
      <c r="E25" s="41"/>
      <c r="F25" s="41"/>
    </row>
    <row r="26" spans="2:17" ht="30" x14ac:dyDescent="0.25">
      <c r="C26" s="11" t="s">
        <v>27</v>
      </c>
      <c r="D26" s="11" t="s">
        <v>28</v>
      </c>
      <c r="E26" t="s">
        <v>29</v>
      </c>
      <c r="F26" t="s">
        <v>36</v>
      </c>
    </row>
    <row r="27" spans="2:17" x14ac:dyDescent="0.25">
      <c r="B27" t="s">
        <v>30</v>
      </c>
      <c r="C27" s="31"/>
      <c r="E27" t="str">
        <f>IF(($C27-($D27*$G$10))/70&lt;$G$9*0.95,"Uitmuntend",IF(($C27-($D27*$G$10))/70&lt;$G$9,"Goed","Voldoende"))</f>
        <v>Voldoende</v>
      </c>
      <c r="F27" s="39">
        <f>IF(E27="Uitmuntend",500,IF(E27="Goed",400,0))</f>
        <v>0</v>
      </c>
    </row>
    <row r="28" spans="2:17" x14ac:dyDescent="0.25">
      <c r="B28" t="s">
        <v>31</v>
      </c>
      <c r="C28" s="31"/>
      <c r="E28" t="str">
        <f>IF(($C28-($D28*$G$10))/70&lt;$G$9*0.95,"Uitmuntend",IF(($C28-($D28*$G$10))/70&lt;$G$9,"Goed","Voldoende"))</f>
        <v>Voldoende</v>
      </c>
      <c r="F28" s="39">
        <f t="shared" ref="F28:F32" si="1">IF(E28="Uitmuntend",500,IF(E28="Goed",400,0))</f>
        <v>0</v>
      </c>
    </row>
    <row r="29" spans="2:17" x14ac:dyDescent="0.25">
      <c r="B29" t="s">
        <v>32</v>
      </c>
      <c r="C29" s="31"/>
      <c r="E29" t="str">
        <f>IF(($C29-($D29*$G$10))/70&lt;$G$9*0.95,"Uitmuntend",IF(($C29-($D29*$G$10))/70&lt;$G$9,"Goed","Voldoende"))</f>
        <v>Voldoende</v>
      </c>
      <c r="F29" s="39">
        <f t="shared" si="1"/>
        <v>0</v>
      </c>
    </row>
    <row r="30" spans="2:17" x14ac:dyDescent="0.25">
      <c r="B30" t="s">
        <v>33</v>
      </c>
      <c r="C30" s="31"/>
      <c r="E30" t="str">
        <f>IF(($C30-($D30*$G$10))/82.5&lt;$G$9*0.95,"Uitmuntend",IF(($C30-($D30*$G$10))/82.5&lt;$G$9,"Goed","Voldoende"))</f>
        <v>Voldoende</v>
      </c>
      <c r="F30" s="39">
        <f t="shared" si="1"/>
        <v>0</v>
      </c>
    </row>
    <row r="31" spans="2:17" x14ac:dyDescent="0.25">
      <c r="B31" t="s">
        <v>34</v>
      </c>
      <c r="C31" s="31"/>
      <c r="E31" t="str">
        <f>IF(($C31-($D31*$G$10))/125&lt;$G$9*0.95,"Uitmuntend",IF(($C31-($D31*$G$10))/125&lt;$G$9,"Goed","Voldoende"))</f>
        <v>Voldoende</v>
      </c>
      <c r="F31" s="39">
        <f t="shared" si="1"/>
        <v>0</v>
      </c>
    </row>
    <row r="32" spans="2:17" x14ac:dyDescent="0.25">
      <c r="B32" t="s">
        <v>35</v>
      </c>
      <c r="C32" s="31"/>
      <c r="E32" t="str">
        <f>IF(($C32-($D32*$G$10))/175&lt;$G$9*0.95,"Uitmuntend",IF(($C32-($D32*$G$10))/175&lt;$G$9,"Goed","Voldoende"))</f>
        <v>Voldoende</v>
      </c>
      <c r="F32" s="39">
        <f t="shared" si="1"/>
        <v>0</v>
      </c>
    </row>
  </sheetData>
  <mergeCells count="9">
    <mergeCell ref="K6:N6"/>
    <mergeCell ref="B25:F25"/>
    <mergeCell ref="K7:L7"/>
    <mergeCell ref="I7:J7"/>
    <mergeCell ref="L14:Q18"/>
    <mergeCell ref="C7:D7"/>
    <mergeCell ref="E7:F7"/>
    <mergeCell ref="G7:H7"/>
    <mergeCell ref="M7:N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C6CC92A6ED5240956D9FB93A300471" ma:contentTypeVersion="2" ma:contentTypeDescription="Een nieuw document maken." ma:contentTypeScope="" ma:versionID="35eede7f31b6b9ef503e0babeba3983c">
  <xsd:schema xmlns:xsd="http://www.w3.org/2001/XMLSchema" xmlns:xs="http://www.w3.org/2001/XMLSchema" xmlns:p="http://schemas.microsoft.com/office/2006/metadata/properties" xmlns:ns2="e75ca70c-095b-4762-af16-00487072ac7c" targetNamespace="http://schemas.microsoft.com/office/2006/metadata/properties" ma:root="true" ma:fieldsID="3d32e1b6ac261847c2e949762887842a" ns2:_="">
    <xsd:import namespace="e75ca70c-095b-4762-af16-00487072ac7c"/>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5ca70c-095b-4762-af16-00487072ac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9F700-B89A-4C85-904A-1A38295A52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5ca70c-095b-4762-af16-00487072ac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6189C6-5269-49D5-AD83-BF718C83D11A}">
  <ds:schemaRefs>
    <ds:schemaRef ds:uri="http://schemas.microsoft.com/sharepoint/v3/contenttype/forms"/>
  </ds:schemaRefs>
</ds:datastoreItem>
</file>

<file path=customXml/itemProps3.xml><?xml version="1.0" encoding="utf-8"?>
<ds:datastoreItem xmlns:ds="http://schemas.openxmlformats.org/officeDocument/2006/customXml" ds:itemID="{04719448-1A2D-446C-BAE3-4358249E535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Instructie</vt:lpstr>
      <vt:lpstr>Prijzenblad</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 Praas</dc:creator>
  <cp:keywords/>
  <dc:description/>
  <cp:lastModifiedBy>Janine Postma</cp:lastModifiedBy>
  <cp:revision/>
  <dcterms:created xsi:type="dcterms:W3CDTF">2017-06-21T10:23:16Z</dcterms:created>
  <dcterms:modified xsi:type="dcterms:W3CDTF">2022-09-14T13:16:36Z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0x010100E9C6CC92A6ED5240956D9FB93A300471</vt:lpwstr>
  </property>
</Properties>
</file>