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VB\REAL\BOC-BC\Contractbeheer\Transport\transport 2023\percelen, Bert\"/>
    </mc:Choice>
  </mc:AlternateContent>
  <xr:revisionPtr revIDLastSave="0" documentId="8_{370B73BB-F37C-4CC5-9669-63BF986A9312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1. Kostenberekening per perceel" sheetId="12" r:id="rId1"/>
    <sheet name="2. Prijs Uurtarief" sheetId="14" r:id="rId2"/>
    <sheet name="3. Vergoeding per jaar" sheetId="15" r:id="rId3"/>
    <sheet name="4. Prijs Transitiefase" sheetId="16" r:id="rId4"/>
  </sheets>
  <definedNames>
    <definedName name="A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4" l="1"/>
  <c r="U88" i="15"/>
  <c r="C10" i="12" s="1"/>
  <c r="G5" i="14" l="1"/>
  <c r="C6" i="16" l="1"/>
  <c r="C11" i="12" s="1"/>
  <c r="G6" i="14" l="1"/>
  <c r="C9" i="12" s="1"/>
  <c r="E11" i="12" l="1"/>
  <c r="E10" i="12"/>
  <c r="E9" i="12"/>
  <c r="E13" i="12" l="1"/>
</calcChain>
</file>

<file path=xl/sharedStrings.xml><?xml version="1.0" encoding="utf-8"?>
<sst xmlns="http://schemas.openxmlformats.org/spreadsheetml/2006/main" count="1322" uniqueCount="462">
  <si>
    <t>Verrekenprijs per uur buiten naast genoemde tijden (=verrekenprijs 07:00 - 19:00 + 25%)</t>
  </si>
  <si>
    <t xml:space="preserve">Berekening Inschrijvingssom </t>
  </si>
  <si>
    <t>Onderdelen:</t>
  </si>
  <si>
    <t>Vermenigvuldigingsfactor</t>
  </si>
  <si>
    <t>Berekening inschrijvingssom</t>
  </si>
  <si>
    <t>Tabblad 2</t>
  </si>
  <si>
    <t>Inschrijvingssom t.b.v. Inschrijvingsbiljet:</t>
  </si>
  <si>
    <t>Nr.</t>
  </si>
  <si>
    <t>Verrekenprijs per uur tussen 07:00 en 19:00 op Werkdagen</t>
  </si>
  <si>
    <t>Uurloon</t>
  </si>
  <si>
    <t>Aantal uur fictief</t>
  </si>
  <si>
    <t>Omvang</t>
  </si>
  <si>
    <t>n.v.t.</t>
  </si>
  <si>
    <t xml:space="preserve">S.v.p. alleen de groene velden invullen  </t>
  </si>
  <si>
    <t>Tabblad 3</t>
  </si>
  <si>
    <t>Tabblad 4</t>
  </si>
  <si>
    <t>Perceelnummer</t>
  </si>
  <si>
    <t>Transitiefase</t>
  </si>
  <si>
    <t>Totaal Waarde Transitiefase</t>
  </si>
  <si>
    <t>Waarde Transitiefase</t>
  </si>
  <si>
    <t>Element ID</t>
  </si>
  <si>
    <t>Objectreferentie</t>
  </si>
  <si>
    <t>Adres</t>
  </si>
  <si>
    <t>Postcode</t>
  </si>
  <si>
    <t>Plaats</t>
  </si>
  <si>
    <t>BVO</t>
  </si>
  <si>
    <t>Elementcode</t>
  </si>
  <si>
    <t>Discipline</t>
  </si>
  <si>
    <t>Volgnummer</t>
  </si>
  <si>
    <t>Element omschrijving</t>
  </si>
  <si>
    <t>Fabrikaat</t>
  </si>
  <si>
    <t>Type</t>
  </si>
  <si>
    <t>Omvang/capaciteit</t>
  </si>
  <si>
    <t>Dimensie</t>
  </si>
  <si>
    <t>Aantal/Hoeveelheid</t>
  </si>
  <si>
    <t>Bouwjaar</t>
  </si>
  <si>
    <t>Lokatie</t>
  </si>
  <si>
    <t>Perceelcode</t>
  </si>
  <si>
    <t>Toelichting</t>
  </si>
  <si>
    <t>Contract periode</t>
  </si>
  <si>
    <t>Aanneemsom excl. BTW</t>
  </si>
  <si>
    <t>T</t>
  </si>
  <si>
    <t>Liftinstallatie</t>
  </si>
  <si>
    <t>Kone</t>
  </si>
  <si>
    <t>kg</t>
  </si>
  <si>
    <t>-</t>
  </si>
  <si>
    <t>Hefplateau personenvervoer</t>
  </si>
  <si>
    <t>Lödige</t>
  </si>
  <si>
    <t>Goederenheffer</t>
  </si>
  <si>
    <t>KONE</t>
  </si>
  <si>
    <t>Tractie</t>
  </si>
  <si>
    <t>Lodige</t>
  </si>
  <si>
    <t>Hefplateau</t>
  </si>
  <si>
    <t>Kleingoederenliftinstallatie</t>
  </si>
  <si>
    <t>Pers.lift</t>
  </si>
  <si>
    <t>pers. lift</t>
  </si>
  <si>
    <t>pers.lift</t>
  </si>
  <si>
    <t>Pers. lift</t>
  </si>
  <si>
    <t>Traplift</t>
  </si>
  <si>
    <t>Platformlift</t>
  </si>
  <si>
    <t>Thyssen</t>
  </si>
  <si>
    <t>Plateautraplift</t>
  </si>
  <si>
    <t>Schindler</t>
  </si>
  <si>
    <t>Elektr pers.lift</t>
  </si>
  <si>
    <t>Transport;goederen diversen</t>
  </si>
  <si>
    <t>[geen]</t>
  </si>
  <si>
    <t>Starlift</t>
  </si>
  <si>
    <t>Schaarheftafel</t>
  </si>
  <si>
    <t>Deze waarden worden automatisch gegenereerd uit de volgende Tabbladen</t>
  </si>
  <si>
    <t xml:space="preserve">S.v.p. alleen de groene veld invullen  </t>
  </si>
  <si>
    <t>62a35e7c-4411-4b12-a031-0fcdd5f88203</t>
  </si>
  <si>
    <t>100099G01</t>
  </si>
  <si>
    <t>Griffioenlaan 2</t>
  </si>
  <si>
    <t>3526LA</t>
  </si>
  <si>
    <t>Utrecht</t>
  </si>
  <si>
    <t>Ut 35-05</t>
  </si>
  <si>
    <t>SCH/SCH</t>
  </si>
  <si>
    <t>OT.23.353</t>
  </si>
  <si>
    <t>In: 09539 (E); Ty: Tractie/MK-boven; Ln: 1580 kg/ 21 pers; Vn: 2,5 m/s; St: 22; Kt: 1; Hh: 72,8 m; Rs: Schindler Freq.reg. VF55PF1; Nn: Schindler; As: Schindler gearless PMR340  Bs: Schindler bestemmingsbesturing Miconic10 ; Ds: Schindler QKS9 TO;  Spl: Elseco; Bz: -</t>
  </si>
  <si>
    <t>1-6-2023-1-8-2027</t>
  </si>
  <si>
    <t>57085a68-c8fd-4a3b-9c10-3c6030232032</t>
  </si>
  <si>
    <t>Ut 35-01</t>
  </si>
  <si>
    <t>In: 09535 (A); Ty: Tractie/MK-boven; Ln: 1580 kg/ 21 pers; Vn: 2,5 m/s; St: 22; Kt: 1; Hh: 72,8 m; Rs: Schindler Freq.reg. VF55PF1; Nn: Schindler; As: Schindler gearless PMR340  Bs: Schindler bestemmingsbesturing Miconic10 ; Ds: Schindler QKS9 TO;  Spl: Elseco; Bz: -</t>
  </si>
  <si>
    <t>1113cadd-b07c-429e-b53d-3f07e243337c</t>
  </si>
  <si>
    <t>Ut 34-03</t>
  </si>
  <si>
    <t>In: 05252/17849; Ty: Tractie MRL; Ln: 1600 kg/ 21 pers; Vn: 1,0 m/s; St: 5; Kt: 1; Hh: 12,85 m; Rs: Zetadyn; Nn: Möhringer MKM; As: Ziehl Abegg SM225 gearless Bs:  Kollmorgen 1-knops verzamel nabij schacht; Ds: co / Schindler QKS9;  Spl: Servitel ; Bz: glazen schacht en deuren</t>
  </si>
  <si>
    <t>ea00cb6c-18c4-4921-a28e-647e6d2841c3</t>
  </si>
  <si>
    <t>Ut 35-04</t>
  </si>
  <si>
    <t xml:space="preserve">In: 09538 (D); Ty: Tractie/MK-boven; Ln: 1580 kg/ 21 pers; Vn: 2,5 m/s; St: 22; Kt: 1; Hh: 72,8 m; Rs: Schindler Freq.reg. VF55PF1; Nn: Schindler; As: Schindler gearless PMR340  Bs: Schindler bestemmingsbesturing Miconic10 ; Ds: Schindler QKS9 TO;  Spl: Elseco; </t>
  </si>
  <si>
    <t>6369e0ad-e56c-4d4f-8f4a-6cf160761a78</t>
  </si>
  <si>
    <t>Ut 34-01</t>
  </si>
  <si>
    <t>In: 05250/17845; Ty: Tractie MRL; Ln: 1000 kg/ 13 pers; Vn: 1,0 m/s; St: 4; Kt: 1; Hh: 9,3 m; Rs: Zetadyn VF in schachtput; Nn: Möhringer MKM; As: Ziehl Abegg SM225 gearless Bs:  Kollmorgen 2KS verzamel; Ds: co / Sematic ;  Spl: Servitel ; Bz: glazen schacht en deuren</t>
  </si>
  <si>
    <t>9f8bff96-0743-43f1-96d9-9fe552f03fb1</t>
  </si>
  <si>
    <t>Ut 35-06</t>
  </si>
  <si>
    <t xml:space="preserve">In: 09540 (F); Ty: Tractie/MK-boven; Ln: 2000 kg/ 26 pers; Vn: 2,5 m/s; St: 24; Kt: 1; Hh: 79,8 m; Rs: Schindler Freq.reg. VF88PF1; Nn: Schindler; As: Schindler gearless PMR355  Bs: Schindler bestemmingsbesturing Miconic10 ; Ds: Schindler QKS9 TO;  Spl: Elseco; Bz: </t>
  </si>
  <si>
    <t>b74e2032-d4aa-4fc8-989c-ac1e5821c9ee</t>
  </si>
  <si>
    <t>Ut 35-02</t>
  </si>
  <si>
    <t>In: 09536 (B); Ty: Tractie/MK-boven; Ln: 1580 kg/ 21 pers; Vn: 2,5 m/s; St: 22; Kt: 1; Hh: 72,8 m; Rs: Schindler Freq.reg. VF55PF1; Nn: Schindler; As: Schindler gearless PMR340  Bs: Schindler bestemmingsbesturing Miconic10 ; Ds: Schindler QKS9 TO;  Spl: Elseco; Bz: -</t>
  </si>
  <si>
    <t>3f245a7d-a15c-45cb-9098-bcac65cb26a0</t>
  </si>
  <si>
    <t>Ut 35-03</t>
  </si>
  <si>
    <t xml:space="preserve">In: 09537 (C); Ty: Tractie/MK-boven; Ln: 1580 kg/ 21 pers; Vn: 2,5 m/s; St: 22; Kt: 1; Hh: 72,8 m; Rs: Schindler Freq.reg. VF55PF1; Nn: Schindler; As: Schindler gearless PMR340  Bs: Schindler bestemmingsbesturing Miconic10 ; Ds: Schindler QKS9 TO;  Spl: Elseco; Bz: </t>
  </si>
  <si>
    <t>291d2413-26eb-4be0-9a79-c92b945b3b93</t>
  </si>
  <si>
    <t>Ut 34-05</t>
  </si>
  <si>
    <t>In: 05254/17847; In: 05253/17846; Ty: Tractie MRL; Ln: 1000 kg/ 13 pers; Vn: 1,0 m/s; St: 4; Kt: 1; Hh: 9,3 m; Rs: Zetadyn VF in schachtput; Nn: Möhringer MKM; As: Ziehl Abegg SM225 gearless Bs:  Kollmorgen 2KS verzamel; Ds: co / Sematic ;  Spl: Servitel ; Bz: glazen schacht en deuren</t>
  </si>
  <si>
    <t>bcb7a337-258e-4c7a-8c63-dc9255b53715</t>
  </si>
  <si>
    <t>Ut 34-04</t>
  </si>
  <si>
    <t>In: 05253/17846; Ty: Tractie MRL; Ln: 1000 kg/ 13 pers; Vn: 1,0 m/s; St: 4; Kt: 1; Hh: 9,3 m; Rs: Zetadyn VF in schachtput; Nn: Möhringer MKM; As: Ziehl Abegg SM225 gearless Bs:  Kollmorgen 2KS verzamel; Ds: Sematic ;  Spl: Servitel ; Bz: glazen schacht en deuren</t>
  </si>
  <si>
    <t>58ea21e2-589a-447a-bb63-f71bc0f3fc5d</t>
  </si>
  <si>
    <t>Ut 34-02</t>
  </si>
  <si>
    <t xml:space="preserve">In: 05251/17848; Ty: Tractie MRL; Ln: 1600 kg/ 21 pers; Vn: 1,0 m/s; St: 5; Kt: 1; Hh: 12,85 m; Rs: Zetadyn; Nn: Möhringer MKM; As: Ziehl Abegg SM225 gearless Bs:  Kollmorgen 1-knops verzamel nabij schacht; Ds: co / Schindler QKS9;  Spl: Servitel ; Bz: glazen schacht en deuren </t>
  </si>
  <si>
    <t>3528e435-2d43-4107-b8e0-31cf85923903</t>
  </si>
  <si>
    <t>Ut 34-11</t>
  </si>
  <si>
    <t>In: 1096016; Ty: Schaarheftafel/ aandrijving; Ln: 2000 kg/ -; Vn: 0,05 m/s; St: 2; Kt: -; Hh: 1,6 m; Rs: -; Nn: Loading systems ; As: Elektrisch/hydraulisch Bs: directe aansturing d.m.v. drukknoppen ; Ds:-;  Spl: -  ; Bz: machinerichtlijn</t>
  </si>
  <si>
    <t>49e18ee5-0164-44d3-a29d-4221b38e2c7c</t>
  </si>
  <si>
    <t>Ut 34-09</t>
  </si>
  <si>
    <t>Vide</t>
  </si>
  <si>
    <t>In: 790/15965; Ty: Hydaulische (toneel) schaarheftafel; Ln: 2000 kg/verboden voor personen; Vn: 0,02 m/s; St: n.v.t..; Kt: 2; Hh: 0,45 m; Rs:  Elektrisch/hydraulisch; Nn: Lödige ; As: Hydraulisch; Bs: Dodemansknop; Ds: -.;  Spl: -.; Bz: machinerichtlijn</t>
  </si>
  <si>
    <t>fecfe843-b269-47e0-91c5-54ef31f39ad9</t>
  </si>
  <si>
    <t>Ut 34-08</t>
  </si>
  <si>
    <t>In: 790/15964; Ty: Hydaulische (toneel) schaarheftafel; Ln: 2000 kg/verboden voor personen; Vn: 0,02 m/s; St: n.v.t..; Kt: 2; Hh: 0,45 m; Rs:  Elektrisch/hydraulisch; Nn: Lödige ; As: Hydraulisch; Bs: Dodemansknop; Ds: -.;  Spl: -.; Bz: machinerichtlijn</t>
  </si>
  <si>
    <t>746b8ebf-6e18-4a96-8fbb-826827cde7ed</t>
  </si>
  <si>
    <t>Ut 34-07</t>
  </si>
  <si>
    <t>In: 790/15963; Ty: Hydaulische (toneel) schaarheftafel; Ln: 2000 kg/verboden voor personen; Vn: 0,02 m/s; St: n.v.t..; Kt: 2; Hh: 0,45 m; Rs:  Elektrisch/hydraulisch; Nn: Lödige ; As: Hydraulisch; Bs: Dodemansknop; Ds: -.;  Spl: -.; Bz: machinerichtlijn</t>
  </si>
  <si>
    <t>f11f72f6-5f80-45b8-9853-c1981f5bbfa0</t>
  </si>
  <si>
    <t>Ut 34-06</t>
  </si>
  <si>
    <t>KEUKEN</t>
  </si>
  <si>
    <t>In: 748/84050 ; Ty: Aandrijving in schachtkop; Ln: 1500 kg/ goederenlift met één bevoegde persoon; Vn: 0,2 m/s; St: 2 ; Kt: 1 ; Hh: 3,6 m; Rs: VF; Nn: Lödige Sherpa ; As: Elektrisch met kettingaandrijving Bs: Haal/zend/dodemansbesturing; Ds: draaideur met  automatische openers ;  Spl: -; Bz: machinerichtlijn</t>
  </si>
  <si>
    <t>98790070-92f1-4ef8-aee7-53a8f1e8a7e6</t>
  </si>
  <si>
    <t>Ut 34-12</t>
  </si>
  <si>
    <t>Loading systems</t>
  </si>
  <si>
    <t>In: 1103402; Ty: Dockleveller; Ln: -; Vn: -; St: -; Kt: -; Hh: -; Rs: -; Nn: Loading systems ; As: Elektrisch/hydraulisch Bs: directe aansturing d.m.v. drukknoppen ; Ds:-;  Spl: -  ; Bz: machinerichtlijn</t>
  </si>
  <si>
    <t>a7e6d646-e12b-4be5-9a91-5759040ca3f5</t>
  </si>
  <si>
    <t>100079G03</t>
  </si>
  <si>
    <t>Zandpad 3</t>
  </si>
  <si>
    <t>3631NK</t>
  </si>
  <si>
    <t>Nieuwersluis</t>
  </si>
  <si>
    <t>Nws 01-04</t>
  </si>
  <si>
    <t>OTS</t>
  </si>
  <si>
    <t>A</t>
  </si>
  <si>
    <t>LT0331, Geb A. 2 st. stopplaatsen, 630 kg hefvermogen,  0.63 m/s . Fabr. Lodige type Techno M63, inst.nr. 742/82380. 1 kooitoegang telescopische schuifdeuren VD900x2100mm (Meiller TTK25), vang (Cobianchi PC30DA), lichtlijst. Constr id schacht elektrisch: 4.45 m hefhoogte, draagk 4x10mm, snelheidsbegrenzer (Bode 8). Besturingskast 1e verd achter schacht, aandrijving in schacht. Aandrijving elektrisch. Besturing elektronisch, 1-groeps (). 2 schachttoegangen telescopische schuifdeuren VD900x2100mm (Meiller TTS25).</t>
  </si>
  <si>
    <t>b0669614-9193-4c26-b682-b04402a56e3f</t>
  </si>
  <si>
    <t>100079G04</t>
  </si>
  <si>
    <t>Nws 01-05</t>
  </si>
  <si>
    <t>LT0332, Geb C. 3 st. stopplaatsen, 630 kg hefvermogen,  0.63 m/s . Fabr. Lodige type Techno M63, inst.nr. 742/82110. 1 kooitoegang telescopische schuifdeuren VD900x2100mm (Meiller TTK25), vang (Cobianchi PC30DA), lichtlijst. Constr id schacht elektrisch: 7.93 m hefhoogte, draagk 4x10mm, snelheidsbegrenzer (Bode 8). Besturingskast 1e verd achter schacht, aandrijving in schacht. Aandrijving elektrisch. Besturing elektronisch, 1-groeps (). 3 schachttoegangen telescopische schuifdeuren VD900x2100mm (Meiller TTS25).</t>
  </si>
  <si>
    <t>7939f633-af1c-4963-9749-7fd64658ec75</t>
  </si>
  <si>
    <t>100079G10</t>
  </si>
  <si>
    <t>Nws 01-08</t>
  </si>
  <si>
    <t>Otis</t>
  </si>
  <si>
    <t>Otis 2000 H/ Hydraulische personenenlift</t>
  </si>
  <si>
    <t xml:space="preserve">KONE; 11141158Aboma; 15707Hefhoogte; 6.3Hefsnelheid: 0.63Aantal stopplaatsen : 3Aantal schachttoegangen: 3Aantal kooitoegangen: 1Soort / type deuren: Otis; PrimaSoort / type besturing: Otis; MCS 120 elektronisch,Soort / type Motor; Otis; HYTZA 100.40Soort / type aandrijving: Otis; Hydraulisch / Indirect via StaalkabelsSoort / type regeling: Otis; 2 snelhedenSoort / type vang: Otis; KO312Fnivlnr 3631-002-01; </t>
  </si>
  <si>
    <t>a1ed326c-a244-4e51-a96b-f4d7b5f7c226</t>
  </si>
  <si>
    <t>100079G11</t>
  </si>
  <si>
    <t>Nws 01-07</t>
  </si>
  <si>
    <t>LöDIGE</t>
  </si>
  <si>
    <t>Quebec</t>
  </si>
  <si>
    <t>Geb Q (Quebec), arrestantenII. 2 stp.pl. hefsnelheid: 0,36 m/s, 1050kg. Fabr. Lodige inst.nr.745/82211. 1 kooitoegang 3-delig telescopisch VD1200x2100mm (Meiller). lichtlijst. Constructies in schacht hydr., hefhoogte 2,7 m1, ophanging 1:1, enkelvoudige cilinder, LBV, 1 kunststof buffer. Aandrijving/Regeling hydraul. (ALGI, motor Ziehl Abegg HYZTA100.22-2stuurblok AZSTB I-3MR), softstarter. Besturing elektronisch, 1 groeps (Lodige). 2 schachttoegangen 3-delig telescopisch VD1200x2100mm (Meiller).</t>
  </si>
  <si>
    <t>c946058b-b7ed-47d2-a518-021ff54c5ed8</t>
  </si>
  <si>
    <t>100079G12</t>
  </si>
  <si>
    <t>Nws 01-06</t>
  </si>
  <si>
    <t>Echo</t>
  </si>
  <si>
    <t>2 st stopplaatsen, 400 kg hefvermogen, 0.15 m/s. Fabr. Lodige hefplateau personenvervoer in schacht inst.nr. 751/0210. Deels glazenschacht. 3,57 m hefhoogte, Aandr hydr. Besturing elektronisch (PLC) dodemansprincipe,  1 groeps. 2 schachttoegangen, handbewogen draaideuren VD900x2100mm (Meiller DT17).</t>
  </si>
  <si>
    <t>0d0113df-df23-4e8f-a587-ed30d4e83d71</t>
  </si>
  <si>
    <t>100079G13</t>
  </si>
  <si>
    <t>Nws 01-09</t>
  </si>
  <si>
    <t>Geb P (). 3 stp.pl. hefsnelheid: 0,65 m/s, 1050kg. Fabr. Lodige inst.nr.745/81704. 1 kooitoegang 3-delig telescopisch VD1200x2100mm (Meiller TTK21). lichtlijst. Constructies in schacht hydr., hefhoogte 6,3 m1, ophanging 1:1, enkelvoudige cilinder (telescopisch), LBV (Leistritz), 1 kunststof buffer. Aandrijving/Regeling hydraul. (ALGI, motor Ziehl Abegg HYZTA132.24-2, stuurblok AZSTB II-3MR), softstarter. Besturing elektronisch, 1 groeps (Lodige). 3 schachttoegangen 3-delig telescopisch VD1200x2100mm (Meiller TTS21).</t>
  </si>
  <si>
    <t>3e067cd2-7e67-4e39-9da7-6651d1a1a279</t>
  </si>
  <si>
    <t>100096G09</t>
  </si>
  <si>
    <t>Utrechtseweg 297 A</t>
  </si>
  <si>
    <t>3731GA</t>
  </si>
  <si>
    <t>De Bilt</t>
  </si>
  <si>
    <t>Blt 01-01</t>
  </si>
  <si>
    <t>WDE</t>
  </si>
  <si>
    <t>2 st. stopplaatsen, 300 kg hefvermogen, 0.8 m/s. Fabr. WDE instnr.  1 kooitoegang 4-delig C-O VD700x2100mm (Selcom Fineline), vang, lichtlijst. 29.05 m hefhoogte,  draagk 4x10mm, snelheidsbegrenzer, kunststof buffers. Machinekamer bovenliggend. Aandrijving elektromotor met wormkast (Sassi, 2,5kw In=10,5ABesturing simplex, elektronisch (MPK400). 2 schachttoegangen 4-delig C-OVD700x2100mm (Selcom Fineline). Modernisering 2016: Besturing, freq.regeling, kooitoegang met lichtlijst / kooibekleding / vang, schachttoegangen, snelheidsbegrenzer, buffers, liftmachine met draagkabels.</t>
  </si>
  <si>
    <t>e0cc2140-5192-440f-9486-706dd574f733</t>
  </si>
  <si>
    <t>Blt 01-03</t>
  </si>
  <si>
    <t>SCH/MEE</t>
  </si>
  <si>
    <t>5 st stopplaatsen, 600 kg hefvermogen, 1.0 m/s. Fabr.WDE So93359-03. Geb B links. 1 kooitoegang C-O VD900x2100mm (Meiller STK26), buffervang. 14.04m hefhoogte, snelheidsbegrenzer, draagk.4x12mm. Aandrijving elektr. elektromotor met wormkast (Mitsubishi+Loher 6,8kW, In=17A), FR (Dynavert). Besturing, elektronisch, 2-groeps (MPK400). 5 schachttoegangen C-O VD900x2100mm (Meiller STS26) 2016: besturing, regeling, draagkabels, tractieschijf.</t>
  </si>
  <si>
    <t>1f47e2a9-0c90-4ead-acf6-bbe48c00a7c9</t>
  </si>
  <si>
    <t>Blt 01-04</t>
  </si>
  <si>
    <t>5 st stopplaatsen, 600 kg hefvermogen, 1.0 m/s. Fabr.WDE So93359-04. Geb B rechts. 1 kooitoegang C-O VD900x2100mm (Meiller STK26), buffervang. 14.04m hefhoogte, snelheidsbegrenzer, draagk.4x12mm. Aandrijving elektr. elektromotor met wormkast (Mitsubishi+Loher 6,8kW, In=17A), FR (Dynavert). Besturing, elektronisch, 2-groeps (MPK400). 5 schachttoegangen C-O VD900x2100mm (Meiller STS26) 2016: besturing, regeling, draagkabels, tractieschijf.</t>
  </si>
  <si>
    <t>f6b3badd-4a79-4803-88b9-c6863a2b2a22</t>
  </si>
  <si>
    <t>Blt 01-05</t>
  </si>
  <si>
    <t>LOD/MEE</t>
  </si>
  <si>
    <t>2 st stopplaatsen, 500 kg hefvermogen, 0.15 m/s 1 m hefhoogte, Mindervaliden hefplateau, fabr. Lodige instnr. 751/0033. 2 toegangen, onder met oprijplaat, boven met hek (automatisch), plateauafmetingen . Machineruimte in put in gazon. Aandrijving hydraulisch, eendlige cilinder. Vasthoudbesturing, relais.</t>
  </si>
  <si>
    <t>d8877d7b-3b4e-41ec-9df1-579ec189bd6a</t>
  </si>
  <si>
    <t>Utrechtseweg 297 B</t>
  </si>
  <si>
    <t>Blt 01-02</t>
  </si>
  <si>
    <t>ecf110b8-33e7-48b5-a4ad-3a46953cdd03</t>
  </si>
  <si>
    <t>100096G10</t>
  </si>
  <si>
    <t>Utrechtseweg 297</t>
  </si>
  <si>
    <t>Blt 01-21</t>
  </si>
  <si>
    <t xml:space="preserve">Bd A Achter links. 5 st stopplaatsen, 800 kg hefvermogen, 1 m/s  Pers.lift achter links. Fabr. WDE instnr.S093359-21, 1 kooitoegang telesc. Schuifdeuren VD900x2060 (Mitsubishi L2-2S), van (Schlosser), tastlijst.  15.74 m hefhoogte,  draagk.4x12mm, snelheidsbegrenzer, eendelige cilinder, plunjerleischijf, 1x kunststof buffer. Liftmachinekamer ondernaast liften op kelderniveau, schacht deels van glas. Aandrijving hydr. (Leistritz, 24kW Ia/In=5,2/5,5A), softstarter, oliekoeling. Besturing elektronisch 2-groeps (Mitsubishi A30). 5 schachttoegangen telesc. schuifdeuren (Mitsubishi). </t>
  </si>
  <si>
    <t>7593902c-6d38-4dcd-8d9f-5e741d53efa1</t>
  </si>
  <si>
    <t>Blt 01-19</t>
  </si>
  <si>
    <t>A, voor</t>
  </si>
  <si>
    <t xml:space="preserve">Bd A, voor links. 6 st stopplaatsen, 800 kg hefvermogen, 1 m/s  Pers.lift voor links. Fabr. WDE instnr.S093359-19, 1 kooitoegang telesc. Schuifdeuren VD900x2060 (Mitsubishi L2-2S), van (Schlosser), tastlijst, 1 kooiwand met venster.  19.16 m hefhoogte,  draagk.4x12mm, snelheidsbegrenzer, eendelige cilinder, plunjerleischijf, 1x kunststof buffer. Liftmachinekamer tegenover liften op kelderniveau, schacht deels van glas. Aandrijving hydr. (Leistritz, 24kW Ia/In=5,2/5,5A), softstarter, oliekoeling. Besturing elektronisch 2-groeps (Mitsubishi A30). 6 schachttoegangen telesc. schuifdeuren (Mitsubishi). </t>
  </si>
  <si>
    <t>711c75d4-9bcd-4d7f-bffb-66bb0025bf8b</t>
  </si>
  <si>
    <t>Blt 01-22</t>
  </si>
  <si>
    <t>Bd A achter rechts. 5 st stopplaatsen, 800 kg hefvermogen, 1 m/s  Pers.lift achter links. Fabr. WDE instnr.S093359-22, 1 kooitoegang telesc. Schuifdeuren VD900x2060 (Mitsubishi L2-2S), van (Schlosser), tastlijst.  15.74 m hefhoogte,  draagk.4x12mm, snelheidsbegrenzer, eendelige cilinder, plunjerleischijf, 1x kunststof buffer. Liftmachinekamer ondernaast liften op kelderniveau, schacht deels van glas. Aandrijving hydr. (Leistritz, 24kW Ia/In=5,2/5,5A), softstarter, oliekoeling. Besturing elektronisch 2-groeps (Mitsubishi A30). 5 schachttoegangen telesc. schuifdeuren (Mitsubishi). 2004: plunjerleidwiel.</t>
  </si>
  <si>
    <t>ba5bdda5-13fd-40a5-9fdc-770bd5f387c5</t>
  </si>
  <si>
    <t>Blt 01-20</t>
  </si>
  <si>
    <t xml:space="preserve">Bd A voor rechts. 6 st stopplaatsen, 1000 kg hefvermogen, 1 m/s  Pers.lift voor rechts. Fabr. WDE instnr.S093359-20, 1 kooitoegang telesc. Schuifdeuren VD1100x2060 (Mitsubishi L4-2S), van (Schlosser), tastlijst, 1 kooiwand met venster.  19.16 m hefhoogte,  draagk.6x12mm, snelheidsbegrenzer, eendelige cilinder, plunjerleischijf, 1x kunststof buffer. Liftmachinekamer tegenover liften op kelderniveau, schacht deels van glas. Aandrijving hydr. (Leistritz 33kW Ia/In=5,6/5,8), softstarter, oliekoeling. Besturing elektronisch 2-groeps (Mitsubishi A30). 6 schachttoegangen telesc. schuifdeuren VD1100x2060 (Mitsubishi). </t>
  </si>
  <si>
    <t>16c3304f-8b76-402b-af19-0c6ba4a70622</t>
  </si>
  <si>
    <t>Blt 01-06</t>
  </si>
  <si>
    <t>LOD</t>
  </si>
  <si>
    <t>Hefplateau personen</t>
  </si>
  <si>
    <t>Bd A, buiten naast entree. 2 st stopplaatsen, 500 kg hefvermogen, 0.15 m/s 1 m hefhoogte, Mindervaliden hefplateau, fabr. Lodige instnr.  751/0032. 2 toegangen, onder met oprijplaat, boven met hek (automatisch), plateauafmetingen . Machineruimte in put in gazon. Aandrijving hydraulisch, eendlige cilinder. Vasthoudbesturing, relais.</t>
  </si>
  <si>
    <t>ad52bbc5-7c0f-4501-8d00-c8ba2e2c3c14</t>
  </si>
  <si>
    <t>Blt 01-23</t>
  </si>
  <si>
    <t>WDE/Bunse</t>
  </si>
  <si>
    <t>BKG</t>
  </si>
  <si>
    <t>2 st stopplaatsen, 100 kg hefvermogen, 0.45 m/s   Fabr. Bunse. 1 kooitoegang met rolluik. 1 m hefhoogte, draagk. 3x6,5mm Aandrijving elektrisch (elektromotor). Besturing simplex. 2 schachttoegangen met schuifluiken VD.</t>
  </si>
  <si>
    <t>d992bb9a-3735-4bf3-960b-be52dc21e1df</t>
  </si>
  <si>
    <t>100100G01</t>
  </si>
  <si>
    <t>Nijenoord 6</t>
  </si>
  <si>
    <t>3552AS</t>
  </si>
  <si>
    <t>Ut 02-01</t>
  </si>
  <si>
    <t>Lohdijk</t>
  </si>
  <si>
    <t xml:space="preserve">Stoppl: 5  Hefsnelheid: 1 m/s, hefvermogen 630kg  Fabr. Lohdijk inst nr 502855. Aantal kooitoegangen: 1  Soort / type deuren: telesc schuifdeuren VD900x2100mm (Selcom Hydra 11; Constructies in schacht elektr, Hefhoogte: 15.025m, snelheidsbegrenzer (Bode 7), kunststof buffers. Machinekamer bovenliggend,  Soort / type aandrijving: Thyssen W 149/B +Loher; DKE 132M 001), Aandrijving/Regeling FG,  freg .regeling (Dynavert type L). Soort / type besturing: Besturing elektronisch,  groeps 2 knopsverzamelbesturing. ( B&amp;P type 302); 2 knops volledig verzameld. Soort / type vang: Stahl; 6071 0 EFV 345/1      Schachttoegangen: 5 stks telesc schuifdeuren VD900x2100mm  (Selcom). 2010: deurmotor+print, </t>
  </si>
  <si>
    <t>05431296-7aed-4d1c-b65d-0e9888c57226</t>
  </si>
  <si>
    <t>Ut 02-02</t>
  </si>
  <si>
    <t>Thyssen de Reus</t>
  </si>
  <si>
    <t>Tangent RTL 9000</t>
  </si>
  <si>
    <t>Plateautraplift, buitenopstelling bij entree; afscherming tegen vandalisme.    stoppl: 2;  Hefsnelheid: 0.15m/s;  Hefvermogen: 225 kg.  Fabr. Thyssen De Reus type Tangent RTL9000, inst.nr 670028 Aantal kooitoegangen: 2, plateau afm.800x1000mm;  Constructies:  Hefhoogte: 1.30m;. Soort / type besturing: Relais (Thyssen Krupp); Soort/ type aandrijving: Elektrisch (0,75kW), ketting (Thyssen Krupp). Soort/ type regeling: Freq.regeling: (Nordac smart). Relaisbesturing, vasthoudprincipe.</t>
  </si>
  <si>
    <t>df7305df-bf8e-45c3-bc7e-ac77f5c4dd75</t>
  </si>
  <si>
    <t>Ut 02-03</t>
  </si>
  <si>
    <t>Plateaumonolift MPK4</t>
  </si>
  <si>
    <t>2 stp.pl, hefsnelheid 0,2m/s;   hefvermogen 500 kg; Fabr. Thyssen de Reus Plateaumonolift MPK4, instnr. 023287. Plateautraplift (afm900x1200mm) met 3 oprijplaten/afrijbeveiligingen. Hefhoogte 2.26 m1; snelheidsbegrenzer/vang, Langesteek rollenketting. Elektromotor 0,7kW. Relaisbesturing (dodemansprincipe)</t>
  </si>
  <si>
    <t>ca6769e9-1698-4796-8a0e-91d606879700</t>
  </si>
  <si>
    <t>100109G01</t>
  </si>
  <si>
    <t>Langbroekerweg 10</t>
  </si>
  <si>
    <t>3941MT</t>
  </si>
  <si>
    <t>Doorn</t>
  </si>
  <si>
    <t>Dn 01-01</t>
  </si>
  <si>
    <t>PTS</t>
  </si>
  <si>
    <t>3 st stopplaatsen, 300 kg hefvermogen,  0.5 m/s . Pieters&amp;Zn instnr.04394A. Oorspronkelijk bouwjaar niet bekend, lift nu in gebruik als goederenlift. 1 kooitoegang zonder afsluiting, VD800x2000mm, houten kooimeubel. Hefh 7.67 m, snelheidsbegrenzer PFB, draagk 2x 10mm, Aandrijving elektrisch, elektromotor met wormkast (Otis 11VTR), 2 snelheden.  Elektronische besturing (Otis MCS220M 3,3kW, In=9A). 3 schachttoegangen handbewogen draaideur VD800x2000mm (Hutter). 1996: besturing, liftmachine, draagkabels.</t>
  </si>
  <si>
    <t>6e1fe97d-2dad-4e4a-99bd-4b172052bfa3</t>
  </si>
  <si>
    <t>Dn 01-02</t>
  </si>
  <si>
    <t>HYDR.</t>
  </si>
  <si>
    <t>2 st stopplaatsen, 500 kg hefvermogen, 0.07 m/s. Schaarheftafel naast entree (buitenopstelling,  Fabr. Lodige instnr750/1241. hefhoogte 0,73m, Aandrijving hydraulisch (Hawe), enkele cilinder, leidingbreukventiel. Relaisbesturing. Plateau (1100x1500mm) met mechanische  afrijbeveiliging</t>
  </si>
  <si>
    <t>cb2e03c0-f427-448c-b9bb-61b61c770597</t>
  </si>
  <si>
    <t>100124G01</t>
  </si>
  <si>
    <t>Richelleweg 13</t>
  </si>
  <si>
    <t>3769AZ</t>
  </si>
  <si>
    <t>Soesterberg</t>
  </si>
  <si>
    <t>Ssb 01-03</t>
  </si>
  <si>
    <t>Devenco</t>
  </si>
  <si>
    <t>Hydr pers. lift</t>
  </si>
  <si>
    <t>Links, LT0327. 3 st stopplaatsen, 630 kg hefvermogen   0.63 m/s.  Fabr. Devenco inst.nr.1736. 1 Kooitoegang telesc. schuifdeuren VD900x2100mm (MacPuersa), vang, lichtlijst.  Constructies in schacht hydr., 6.4 m hefhoogte, enkelv cilinder,  draagk 6x10mm. Aandrijving/Regeling hydraul., (MacPuersa, motor 14,7kW) Besturing elektronisch, 1 groeps (MacPuersa MicroBasic). 3 schachttoegangen telesc schuifdeuren VD900x2100mm (MacPuersa)</t>
  </si>
  <si>
    <t>95169968-83e9-4616-9738-fb43ebb07477</t>
  </si>
  <si>
    <t>Ssb 01-04</t>
  </si>
  <si>
    <t>Rechts, LT0328. 3 st stopplaatsen, 630 kg hefvermogen   0.63 m/s.  Fabr. Devenco inst.nr.1735. 1 Kooitoegang telesc. schuifdeuren VD900x2100mm (MacPuersa), vang, lichtlijst.  Constructies in schacht hydr., 6.4 m hefhoogte, enkelv cilinder,  draagk 6x10mm. Aandrijving/Regeling hydraul., (MacPuersa, motor 14,7kW) Besturing elektronisch, 1 groeps (MacPuersa MicroBasic). 3 schachttoegangen telesc schuifdeuren VD900x2100mm (MacPuersa)</t>
  </si>
  <si>
    <t>faea50c7-9d39-43fe-bb28-c7cf58d74bd7</t>
  </si>
  <si>
    <t>100124G03</t>
  </si>
  <si>
    <t>Ssb 01-01</t>
  </si>
  <si>
    <t>Elek. personenlift</t>
  </si>
  <si>
    <t>Geb 50. 2 st stopplaatsen, 675 kg hefvermogen, 1m/s. fabr. Schindler type 5300, inst.nr.20012688  1 kooitoegang telescopische schuifdeuren (Fermator Compact ), lichtlijst, vang, weeginrichting.  Constructies in schacht elektrisch, hoogte 3,6 m1, draagbanden 2x 30mm,  snelheidsbegrenzer (SCH GBP.) Aandrijving/Regeling elektrisch directtractie (SCH PMB130-48512, 4,6kW), Besturing elektronisch, 1 groeps (SCH BionicV 2KA). 2 schachttoegangen telescopisch VD900x2100mm (Fermator compact)</t>
  </si>
  <si>
    <t>eeb2aaf9-6551-4dda-89b0-e17896756641</t>
  </si>
  <si>
    <t>Ssb 01-06</t>
  </si>
  <si>
    <t>Otolift</t>
  </si>
  <si>
    <t>GDH87</t>
  </si>
  <si>
    <t>36bb415a-3feb-41e1-b0c3-bcfb2d619b3a</t>
  </si>
  <si>
    <t>100124G08</t>
  </si>
  <si>
    <t>Ssb 01-02</t>
  </si>
  <si>
    <t>Wittur / Lokaliften</t>
  </si>
  <si>
    <t>ONYX</t>
  </si>
  <si>
    <t>Geb 51. 2 st stopplaatsen, 1000 kg hefvermogen, 1m/s. fabr. Wittur.  1 kooitoegang telescopische schuifdeuren (Sematic ), lichtlijst, vang, weeginrichting.  Constructies in schacht elektrisch, hoogte 4,8 m.</t>
  </si>
  <si>
    <t>7a2a6486-472d-48d4-a516-01cd80bd3c24</t>
  </si>
  <si>
    <t>100124G10</t>
  </si>
  <si>
    <t>Ssb 01-07</t>
  </si>
  <si>
    <t>Aesy liften</t>
  </si>
  <si>
    <t>A-5000</t>
  </si>
  <si>
    <t>2 st stopplaatsen, 500 kg hefvermogen, 0,15 m/s</t>
  </si>
  <si>
    <t>bd3c6070-91c2-44ee-be3c-2032440076de</t>
  </si>
  <si>
    <t>100124G11</t>
  </si>
  <si>
    <t>Ssb 01-05</t>
  </si>
  <si>
    <t>Mitsubishi Elevator Europe</t>
  </si>
  <si>
    <t>P14</t>
  </si>
  <si>
    <t>Multifunct Geb 2e Etage</t>
  </si>
  <si>
    <t xml:space="preserve">Lift met 2 st stopplaatsen, 1050 kg hefvermogen, 1 m/s // Bedieningskast op de 2e Etage in de gang // Besturing 2 knops simplex // voorzien van alarmdoormeldsysteem en voorzien van storingsmelding tbv GBS // tbv liftschacht vrijkomend warmte 1 kW conform NEN-EN 81-1 </t>
  </si>
  <si>
    <t>ec5d70e8-60da-4e40-855f-5ba3792c413c</t>
  </si>
  <si>
    <t>100136G01</t>
  </si>
  <si>
    <t>De Liesbosch 100</t>
  </si>
  <si>
    <t>3439LC</t>
  </si>
  <si>
    <t>Nieuwegein</t>
  </si>
  <si>
    <t>Niwg 04-01</t>
  </si>
  <si>
    <t>Mijnssen Liften</t>
  </si>
  <si>
    <t>Hydr. pers.lift</t>
  </si>
  <si>
    <t>Bd.M, Personeelslift. 3 st stopplaatsen, 1000 kg hefvermogen,  0.6 m/s; Mijnssen Liften inst.nr. LO-2851. 1 kooitoegangen C-O VD1200x2100mm (Sematic K2Z), lichtlijst, slapkabelvang. Constructies in schacht hydr., hoogte 6,6 m1, 2:1, LBV, draagk. 4x11mm, buffers (stalen veren). Aandrijving/Regeling hydraul. (GMV motor MI-132/25 18,4kW, In=44A, stuurblok type 3010), softstarter. Besturing elektronisch, 1 groeps, PLC, Hitachi EH-A64DR. 3 schachttoegangen C-O VD1200x2100mm (Sematic S2Z).   2009: deurregeling. 2000: pompmotor. 2012: stuurblok revisie + PLC-print vv.</t>
  </si>
  <si>
    <t>3c3cda66-ad5f-4f88-ab53-cb0e572726b6</t>
  </si>
  <si>
    <t>Niwg 04-03</t>
  </si>
  <si>
    <t>Bd.X. 4 st stopplaatsen, 1000 kg hefvermogen,  0.6 m/s; Mijnssen Liften inst.nr. LO-2853. 1 kooitoegangen C-O VD1200x2100mm (Sematic K2Z), lichtlijst, slapkabelvang. Constructies in schacht hydr., hoogte 9,3 m1, 2:1, LBV, draagk. 4x11mm, buffers (stalen veren). Aandrijving/Regeling hydraul. (GMV motor MI-132/25 18,4kW, In=44A, stuurblok type 3010), softstarter. Besturing elektronisch, 1 groeps, (Kone LCE). 4 schachttoegangen C-O VD1200x2100mm (Sematic S2Z).   2007: deurregeling + kooideurlooprollen. 2016; besturing, tableau's, softstarter, soepele kabels.</t>
  </si>
  <si>
    <t>9d308dca-9672-434e-8840-cdb85e5e3142</t>
  </si>
  <si>
    <t>Niwg 04-04</t>
  </si>
  <si>
    <t>Bd.Y. 4 st stopplaatsen, 1000 kg hefvermogen,  0.6 m/s; Mijnssen Liften inst.nr. LO-2854. 1 kooitoegangen C-O VD1200x2100mm (Sematic K2Z), lichtlijst, slapkabelvang. Constructies in schacht hydr., hoogte 9,3 m1, 2:1, LBV, draagk. 4x11mm, buffers (stalen veren). Aandrijving/Regeling hydraul. (GMV motor MI-132/25 18,4kW, In=44A, stuurblok type 3010), softstarter. Besturing elektronisch, 1 groeps, PLC (Hitachi ). 4 schachttoegangen C-O VD1200x2100mm (Sematic S2Z).   2007: deurregeling + kooideurlooprollen. 2016; besturing, tableau's, softstarter, soepele kabels.</t>
  </si>
  <si>
    <t>386f0905-87ba-4f8d-a9d2-eb7dc6e9962d</t>
  </si>
  <si>
    <t>Niwg 04-02</t>
  </si>
  <si>
    <t>Bd V, Entree, glazenlift. 2 st stopplaatsen, 630 kg hefvermogen,  0.56 m/s  Fabr. Mijnssen Liften inst.nr. LO-2852. Glazen liftkooi, 2 kooitoegangen telescopische schuifdeuren (volglas) VD900x2100mm (Sematic K2R), lichtlijst. Constructies in schacht hydr.,  4.6 m hefhoogte,  oph 1:1, enkelvoudige telescopische cilinder (GMV), LBV (GMV), 1 kunststofbuffer. Machinekamer ondernaast. Aandrijving/Regeling hydraul.(GMV, 11kW In=28A), softstarter. Besturing elektronisch, 1 groeps PLC besturing, 2 schachttoegangen telescopische schuifdeuren (volglas) VD900x2100mm (Sematic S2R).</t>
  </si>
  <si>
    <t>cf13be67-4274-4ae8-8cc9-1703b770a25f</t>
  </si>
  <si>
    <t>Niwg 04-05</t>
  </si>
  <si>
    <t xml:space="preserve">Unit 1 bd X. 2 st stopplaatsen, 500 kg hefvermogen,  0.10 m/s. Fabr. Lodige. 751/0086; 0,05m/s Plateau 1500X1000mm met 2 toegangen.  0.53 m hefhoogte. Aandr. Hydr. enkelv cilinder. Besturing, relais. </t>
  </si>
  <si>
    <t>88828f40-2050-4c0a-831f-29e577063219</t>
  </si>
  <si>
    <t>Niwg 04-08</t>
  </si>
  <si>
    <t>Eurotrapliften</t>
  </si>
  <si>
    <t>Traplift met plateau</t>
  </si>
  <si>
    <t>2 st stopplaatsen, 300kg hefvermogen, 0.1 m/s  Fabr. Eurotraplift inst.nr.. Plateau 1000x800mm met oprij-/afrijblokkering, excentrische vangblokkering. 3.3m hefhoogte, 1x hijskabel. Aandrijving elektrisch, (elektromotor met trommel). Besturing elektronisch.</t>
  </si>
  <si>
    <t>2bb35e77-218d-4e8d-a291-98ee45d966d9</t>
  </si>
  <si>
    <t>Niwg 04-06</t>
  </si>
  <si>
    <t>2 st stopplaatsen, 500 kg hefvermogen, 0.75 m hefhoogte,0.10 m/sLöDIGE 751/0087  NIVL NR. 3439-046-06; 0,05 M/S PLATEAU 1500X850 MM</t>
  </si>
  <si>
    <t>5c6abf5d-0ab3-4b4e-a40c-9629119f6571</t>
  </si>
  <si>
    <t>Niwg 04-07</t>
  </si>
  <si>
    <t>Sherpa-LA</t>
  </si>
  <si>
    <t>2 st stopplaatsen, 500 kg hefvermogen+M3,  0.23 m/s; fabr. Lodige inst.nr.748/82527. 1 kooitoegang, Constructies id schacht elektrisch, 2.9 m hefhoogte, ophanging: ketting. Aandrijving elektrisch (elektromotor). 2x schachttoegangen, handbewogen draaideuren VD1500x2000mm; gesloten schacht</t>
  </si>
  <si>
    <t>7fda8d3a-0b63-47d1-8c82-bc2584bf5b5d</t>
  </si>
  <si>
    <t>100559G01</t>
  </si>
  <si>
    <t>Zijdeweg 1</t>
  </si>
  <si>
    <t>3411MH</t>
  </si>
  <si>
    <t>Lopik</t>
  </si>
  <si>
    <t>Lpk 01-01</t>
  </si>
  <si>
    <t>11 stppl, 200kg hefverm, 0,5m/s. Fabr Starlift instnr. L5155. 1 kooitoegang met handbewogen schuideur VD x2000mm met venster, spervang. Hefhoogte 205m,1:1, draagk 4x10mm, snelheidsbegrenzer, 2x compensatiekabel met spaninrichting. Aandrijving elektromotor met wormkast 2-toeren, afleidwiel (Starlift 3). Besturing relais.  11 schachttoegamg, handbewogen schuifdeur VD x2000mm met venster. 2004: Besturing, 2015: Staalkabels, tractieschijf, afleidwiel, machine revisie (lagers e-motor, DD-lager, steunlager)</t>
  </si>
  <si>
    <t>99f8d454-8c56-446e-99c1-55e5eca57ba6</t>
  </si>
  <si>
    <t>100570G01</t>
  </si>
  <si>
    <t>Muntstraat 7</t>
  </si>
  <si>
    <t>3512ET</t>
  </si>
  <si>
    <t>Ut 42-01</t>
  </si>
  <si>
    <t>Aesy-liften</t>
  </si>
  <si>
    <t>CIBES A5000</t>
  </si>
  <si>
    <t>Platformlift 4 st stopplaatsen, 400 kg hefvermogen, 0,15 m/s, 1 spindelaandrijving, 2,2 kW.</t>
  </si>
  <si>
    <t>40a7397a-1923-440c-8ed5-0459904d23ac</t>
  </si>
  <si>
    <t>100597G01</t>
  </si>
  <si>
    <t>Herman Gorterstraat 5</t>
  </si>
  <si>
    <t>3511EW</t>
  </si>
  <si>
    <t>Ut 17-09</t>
  </si>
  <si>
    <t>Elektr pers. lift</t>
  </si>
  <si>
    <t>Lift 5, rechts. 5 st stopplaatsen, 1000 kg hefvermogen,  1,0m/s. Fabr. Schindler Liften inst.nr.14552. 1 kooitoegang C-O VD1100x2100mm (Schindler QKS11C), vang (SL GK1-W), lichtlijst, weegvloer, 2 leischijven K. Constr in schacht elektr.  14,4 mtr hefhoogte, oph 2;1, draagk 4x11mm, 3 leischijven in schachtkop, 1 leischijf TG, snelheidsbegrenzer (SL GBP), kunststof buffers (1xK, 1xTG ). Liftmachinekamer onderachter. Aandrijving elektr. elektromotor met wormkast (SL W163 + FM160-C4AR, 9kW In=18A, TS 570mm). Besturing elektronsich volledig verzamelend, 2-groeps (2-knops SL SX). 5 schachttoegangen telescopische schuifdeuren  VD1100x2100mm (SL C11N)</t>
  </si>
  <si>
    <t>fe880c99-4d59-4eaf-9f72-8d4ac8029cd1</t>
  </si>
  <si>
    <t>Ut 17-04</t>
  </si>
  <si>
    <t>L2. 17 st stopplaatsen, 1000 kg hefvermogen,  2.5 m/s. Fabr. Schindler Liften inst.nr.14554. 1 kooitoegang C-O VD1100x2100mm (Selcom Pegasus), vang (SL G01), lichtlijst, weegvloer. Constr in schacht elektr.  57,6 mtr hefhoogte, oph 2;1, draagk 4x11mm, snelheidsbegrenzer (SL GBP), hydr buffers (1xK, 1xTG OLEO SLB25.2), compensatieketting (2x WF150). Liftmachinekamer bovenliggend. Aandrijving elektr. elektromotor met wormkast (SL W250 + VM160-C4B160, 18kW In=34A). Besturing elektronisch volledig verzamelend 4-groeps (2-knops SL TX). 17 schachttoegangen C_O VD1100x2100mm (SL QKS11). 2006: Kooiafsluiting verv</t>
  </si>
  <si>
    <t>b9ba74b2-43b2-448d-9e74-a42296145f56</t>
  </si>
  <si>
    <t>Ut 17-07</t>
  </si>
  <si>
    <t>L4. 16 st stopplaatsen, 1000 kg hefvermogen,  2.5 m/s. Fabr. Schindler Liften inst.nr.14556. 1 kooitoegang C-O VD1100x2100mm (Selcom Pegasus), vang (SL G01), lichtlijst, weegvloer. Constr in schacht elektr.  54 mtr hefhoogte, oph 2;1, draagk 4x11mm, snelheidsbegrenzer (SL GBP), hydr buffers (1xK, 1xTG OLEO SLB25.2), compensatieketting (2x WF150). Liftmachinekamer bovenliggend. Aandrijving elektr. elektromotor met wormkast (SL W250 + VM160-C4B160, 18kW In=34A). Besturing elektronsich volledig verzamelend (2-knops SL TX). 16 schachttoegangen C_O VD1100x2100mm (SL QKS11). 2006: Kooiafsluiting verv</t>
  </si>
  <si>
    <t>b3c64c85-8227-456c-a097-b2db687b607f</t>
  </si>
  <si>
    <t>Ut 17-05</t>
  </si>
  <si>
    <t>e7d3c5bc-20c7-48dc-b9ac-e5368b53ad9a</t>
  </si>
  <si>
    <t>Ut 17-08</t>
  </si>
  <si>
    <t>Lift 6, links. 5 st stopplaatsen, 1000 kg hefvermogen,  1,0m/s. Fabr. Schindler Liften inst.nr.14551. 1 kooitoegang C-O VD1100x2100mm (Schindler QKS11C), vang (SL GK1-W), lichtlijst, weegvloer, 2 leischijven K. Constr in schacht elektr.  14,4 mtr hefhoogte, oph 2;1, draagk 4x11mm, 3 leischijven in schachtkop, 1 leischijf TG, snelheidsbegrenzer (SL GBP), kunststof buffers (1xK, 1xTG ). Liftmachinekamer onderachter. Aandrijving elektr. elektromotor met wormkast (SL W163 + FM160-C4AR, 9kW In=18A, TS 570mm). Besturing elektronsich volledig verzamelend, 2-groeps (2-knops SL SX). 5 schachttoegangen telescopische schuifdeuren  VD1100x2100mm (SL C11N)</t>
  </si>
  <si>
    <t>d199967c-27e8-493e-9ff0-f6d010386ece</t>
  </si>
  <si>
    <t>Ut 17-06</t>
  </si>
  <si>
    <t>L3. 16 st stopplaatsen, 1000 kg hefvermogen,  2.5 m/s. Fabr. Schindler Liften inst.nr.14555. 1 kooitoegang C-O VD1100x2100mm (Selcom Pegasus), vang (SL G01), lichtlijst, weegvloer. Constr in schacht elektr.  54 mtr hefhoogte, oph 2;1, draagk 4x11mm, snelheidsbegrenzer (SL GBP), hydr buffers (1xK, 1xTG OLEO SLB25.2), compensatieketting (2x WF150). Liftmachinekamer bovenliggend. Aandrijving elektr. elektromotor met wormkast (SL W250 + VM160-C4B160, 18kW In=34A). Besturing elektronsich volledig verzamelend (2-knops SL TX). 16 schachttoegangen C_O VD1100x2100mm (SL QKS11). 2006: Kooiafsluiting verv</t>
  </si>
  <si>
    <t>a170fa1f-4a19-4193-8373-08d8a85e75fa</t>
  </si>
  <si>
    <t>100610G01</t>
  </si>
  <si>
    <t>Smallepad 5</t>
  </si>
  <si>
    <t>3811MG</t>
  </si>
  <si>
    <t>Amersfoort</t>
  </si>
  <si>
    <t>Amf 08-03</t>
  </si>
  <si>
    <t>Eurolift / 5400</t>
  </si>
  <si>
    <t>Personenlift  links, brandweerlift; Fabr. nr: 10277931; Bouwjaar 2008; Aantal personen: 13; Hefvermogen 1000 kg; Hefhoogte 25.5 m; 8 Stopplaatsen: 8 Schachttoegangen; 1 Kooitoegang, Snelheid: 1.6 m/s; Schacht)deuren: Varidor 30, VD 900x2100mm; Draagkabels: 7x10 mm; Aandrijving: directtractie (PMS 420-C) Machinekamerloos</t>
  </si>
  <si>
    <t>31b24a6f-9e0e-4c2a-8be9-109621a203cc</t>
  </si>
  <si>
    <t>Amf 08-04</t>
  </si>
  <si>
    <t>Personen/goederenlift, rechts Fabr. Schindler instnr: 10277932; Bouwjaar 2008; Aantal personen: 21; Hefvermogen 1600 kg; Hefhoogte 25.5 m; 8 Stopplaatsen: 11 Schachttoegangen; 2 Kooitoegangen, Snelheid: 1.6 m/s; Schacht)deuren: Varidor 30, VD 00x2100mm; Draagkabels: 8x10 mm; Aandrijving: directtractie (PMS 420-D336-4) Machinekamerloos</t>
  </si>
  <si>
    <t>dc78be09-90cf-4b3d-ad53-4b85e6c9e81c</t>
  </si>
  <si>
    <t>Amf 08-05</t>
  </si>
  <si>
    <t>4 st stopplaatsen, 1000 kg hefvermogen, 11.6 m hefhoogte,1.6 m/sPersonenlift (Simplex (KADE) / Lift E); Fabr. nr: 10277940; Li nr: 1003-147-58; Bouwjaar 2008; Aantal personen: 13; Schachttoegangen: 4; Kooitoegangen: 1; (schacht)deuren: Varidor 30 met VD = 900 x 2100 mm; Draagkabels: Seal 8 x 19, aantal: 7 stuks x 10 mm; Aandrijving: PMS 420-C; Machinekamerloos</t>
  </si>
  <si>
    <t>e92affe2-8d1a-4e61-b114-a742b8a64bd6</t>
  </si>
  <si>
    <t>Amf 08-01</t>
  </si>
  <si>
    <t>Personen/goederenlift (Duplex 1 rechts / Lift A); Fabr. nr:10277932; Li nr: 1003-147-55; Bouwjaar 2008; Aantal personen: 21; Hefvermogen: 1600 kg;Hefhoogte: 25.5 m; Stopplaatsen: 8; Schachttoegangen: 11; Kooitoegangen: 2; Snelheid: 1.6 m/s; (schacht)deuren: Varidor 30 met VD = 1100 x 2100 mm; Draagkabels: Drako 250T, aantal: 8 stuks x 10 mm; Aandrijving: PMS 420-D; Machinekamerloos</t>
  </si>
  <si>
    <t>b8cd6f36-0472-40a2-b0e8-c3ed86d59f2d</t>
  </si>
  <si>
    <t>Amf 08-02</t>
  </si>
  <si>
    <t>Personenlift  rechts, brandweerlift; Fabr. nr: 10277937; Bouwjaar 2008; Aantal personen: 13; Hefvermogen 1000 kg; Hefhoogte 25.5 m; 8 Stopplaatsen: 8 Schachttoegangen; 1 Kooitoegang, Snelheid: 1.6 m/s; Schacht)deuren: Varidor 30, VD 900x2100mm; Draagkabels: 7x10 mm; Aandrijving: directtractie (PMS 420-C) Machinekamerloos</t>
  </si>
  <si>
    <t>b4139482-8689-4953-9198-67f805e18000</t>
  </si>
  <si>
    <t>Amf 08-06</t>
  </si>
  <si>
    <t>Roltrappen en rolpaden</t>
  </si>
  <si>
    <t>NCE 506</t>
  </si>
  <si>
    <t>m1</t>
  </si>
  <si>
    <t>Roltrap (neergaand); Fabr. nr: F3687; Li nr: 1003-138-57; Bouwjaar 2009; Aantal personen per trede: 2; Hefhoogte: 5 m; Stopplaatsen: 2; Hellingshoek: 35 graden; Tredetype/afmeting: 1000 / 1011 mm;  Snelheid: 1.0 m/s;LET OP RAAMPRIJZEN. BIJ VERVANGING OPNAME TER PLAATSE.</t>
  </si>
  <si>
    <t>dc73182b-006b-4ad3-b9f2-e582aea909dc</t>
  </si>
  <si>
    <t>Amf 08-07</t>
  </si>
  <si>
    <t>Roltrap (opgaand); Fabr. nr: F3688; Li nr: 1003-138-58; Bouwjaar 2009; Aantal personen per trede: 2; Hefhoogte: 5 m; Stopplaatsen: 2; Hellingshoek: 35 graden; Tredetype/afmeting: 1000 / 1011 mm; Snelheid: 1.0 m/s;LET OP RAAMPRIJZEN. BIJ VERVANGING OPNAME TER PLAATSE.</t>
  </si>
  <si>
    <t>c6233e52-96a1-47e4-b668-47b53dac882c</t>
  </si>
  <si>
    <t>100661G01</t>
  </si>
  <si>
    <t>Orteliuslaan 1000</t>
  </si>
  <si>
    <t>3528BD</t>
  </si>
  <si>
    <t>Ut 44-01</t>
  </si>
  <si>
    <t>2 st stopplaatsen, 325 kg hefvermogen, 0.07 m/s. ThyssenKrupp Ceteco nr.3001155 (ThyssenKrupp Monoliften type Sigma, instnr.SA10-0379). Hefplateau personenvervoer, 1.4 m hefhoogte, Plateau (900x1200mm) met 3 oprijplaten/afrijbeveiligingen</t>
  </si>
  <si>
    <t>3b2e4117-c36d-4dfb-a4bb-135affb16af9</t>
  </si>
  <si>
    <t>100724G01</t>
  </si>
  <si>
    <t>Vrouwe Justitiaplein 1</t>
  </si>
  <si>
    <t>3511EX</t>
  </si>
  <si>
    <t>Ut 19-07</t>
  </si>
  <si>
    <t>5 st. stopplaatsen, 800 kg hefvermogen, 1,0 m/s, hefhoogte= 14,5 mInstallatienr.: 10076047; keuringsnr: 3511-035-06; 1 cabinetoegang, 10 personen-afm. cabine: 1350x1400mm, betonnen schacht, afm.: 2200x2050 (bxd), aandrijving: MR17; FG: V3F20; 1:1;  centraal openende schuifdeuren-VD: 1000x2100mm, fabr.: KONE-ADZ1; besturing: TMS600-simplex; locatie: bouwdeel F, centrale gang.</t>
  </si>
  <si>
    <t>e5e0b80a-1870-466a-b4b8-2f58e0e9d8b3</t>
  </si>
  <si>
    <t>Ut 19-05</t>
  </si>
  <si>
    <t>Tractie / personen</t>
  </si>
  <si>
    <t xml:space="preserve">6 st. stopplaatsen, 800 kg hefvermogen, 1,0 m/s, hefhoogte= 18,44 mKONE: 10076045Aboma: 21130Installatienr.: 10076045; keuringsnr: 3511-035-05; 1 cabinetoegang,10 personen-afm. cabine: 1460x1400mm, betonnen schacht, afm.: 2200x2050 (bxd), aandrijving: MR17; FG: V3F20; 1:1; ; centraal openende schuifdeuren-VD: 1000x2100mm, fabr.: KONE-ADZ1; besturing: TMS600-simplex; locatie: bouwdeel F, trappenhuis.   </t>
  </si>
  <si>
    <t>333e1aac-3cc7-45c4-aa58-33edbcb3b161</t>
  </si>
  <si>
    <t>Ut 19-11</t>
  </si>
  <si>
    <t>Hydraulisch / personen / goederen</t>
  </si>
  <si>
    <t>6 st. stopplaatsen, 800 kg hefvermogen, 0,6 m/s, hefhoogte= 12,65 mKONE: 10076051Aboma: AK 21138Installatienr.: 10076051; keuringsnr: 3511-035-11; 6 schachttoegangen; 2 cabine-toegangen; 10 personen-afm. cabine: 1350x1400mm, gemetselde schacht, afm.: 2200x2050mm (bxd);  aandrijving: fabr. Ziehl Abegg/Hydronic 300, type HYZA 132Z4-2 met RST softstarter; 1:2; telescopisch openende schuifdeuren-VD: 1200x2100mm, fabr.: KONE-ADZ-1; besturing: TMS600-simplex; locatie: bouwdeel Lakhorst- trappenhuis</t>
  </si>
  <si>
    <t>c86794f9-b205-4f0d-9ae3-3959d402eba2</t>
  </si>
  <si>
    <t>Ut 19-08</t>
  </si>
  <si>
    <t>4 st stopplaatsen, 800 kg hefvermogen, 1,0 m/s,  hefhoogte= 14,35 mKONE; 10076048Aboma; 21133Installatienr.: 10076048; keuringsnr: 3511-035-08; 1 cabinetoegang, -10 personen-afm. cabine: 1350x1400mm, betonnen schacht, afm.: 2200x2050 (bxd), aandrijving: MR17; FG: V3F20; 1:1;; centraal openende schuifdeuren-VD: 1000x2100mm, fabr.: KONE-ADZ1; besturing: TMS600-duplex met lift 7; locatie: bouwdeel F, centrale gang.   Aantal schachttoegangen: 4</t>
  </si>
  <si>
    <t>9de780fb-173e-483d-8061-4350b73d4685</t>
  </si>
  <si>
    <t>Ut 19-03</t>
  </si>
  <si>
    <t xml:space="preserve">6 st. stopplaatsen, 800 kg hefvermogen, 1,6 m/s,  hefhoogte= 17,25 mInstallatienr.: 10076043; keuringsnr: 3511-035-03;, 2 cabinetoegangen, 10 personen-afm. cabine: 1350x1400mm, betonnen schacht, afm.: 2200x2170 (bxd),   aandrijving: MR17; FG: V3F20; 1:1; telescopisch openende schuifdeuren-VD: 1200x2100mm, fabr.: KONE-ADZ2; besturing: TMS600-duplex met lift 4; locatie: bouwdeel C, centrale gang.   </t>
  </si>
  <si>
    <t>f0258f37-6d7f-4f65-a346-454dfee85524</t>
  </si>
  <si>
    <t>Ut 19-02</t>
  </si>
  <si>
    <t xml:space="preserve">5 st stopplaatsen, 800 kg hefvermogen, 1,6 m/s, hefhoogte: 13,8 mKONE; 10076042Aboma; 21127Installatienr.: 10076042; keuringsnr: 3511-035-02; 1 cabinetoegang, -10 personen-afm. cabine: 1350x1400mm, betonnen schacht, totale maat 3000x2275 (bxd),  aandrijving: MR17; FG: V3F20; 1:1; centraal openende schuifdeuren-VD: 1000x2100mm, fabr.: KONE-ADZ2; besturing: TMS600-duplex met lift 1; locatie: bouwdeel B, centrale gang.   </t>
  </si>
  <si>
    <t>79f55273-3936-4c75-bb33-5197b8403887</t>
  </si>
  <si>
    <t>Ut 19-18</t>
  </si>
  <si>
    <t>tractielift No-cab</t>
  </si>
  <si>
    <t xml:space="preserve"> 2 st stopplaatsen, 1000 kg hefvermogen, 1,0m/s</t>
  </si>
  <si>
    <t>fbaab00d-2306-47a3-9301-68f08520bece</t>
  </si>
  <si>
    <t>Ut 19-12</t>
  </si>
  <si>
    <t>Tractie-personen</t>
  </si>
  <si>
    <t>Locatie: bouwdeel oudbouw (vm. HBS). 4 st .stopplaatsen, 800kg hefvermogen, 1,0 m/s, hefhoogte= 14,98 mKONE; 10076070 Liftmachinekamerloze lift monospace; 1 cabinetoegang ADF-1, 10 personen-afm. cabine: 1350x1400mm, gemetselde schacht, afm.: 2400x2500 (bxd), aandrijving: MX10; FG: V3F10; 2:1; ; telescopisch openende schuifdeuren-VD: 1200x2100mm, fabr.: KONE-ADZ1; besturing: TMS50s; locatie: bouwdeel oudbouw (vm. HBS)Aantal schachttoegangen: 4Aantal kooitoegangen: 1</t>
  </si>
  <si>
    <t>b20ffff8-0afd-4490-81cd-97ede91821ae</t>
  </si>
  <si>
    <t>Ut 19-06</t>
  </si>
  <si>
    <t>5 st. stopplaatsen, 800 kg hefvermogen, 1,0 m/s, hefhoogte= 14,5 mInstallatienr.: 10076046; keuringsnr: 3511-035-06; 1 cabinetoegang,-10 personen-afm. cabine: 1350x1400mm, betonnen schacht, afm.: 2200x2050 (bxd), aandrijving: MR17; FG: V3F20; 1:1; centraal openende schuifdeuren-VD: 1000x2100mm, fabr.: KONE-ADZ1; besturing: TMS600-simplex; locatie: bouwdeel F, rechts publieksingang zittingszaal.</t>
  </si>
  <si>
    <t>e6318d44-353e-47a1-9465-c465b31f84bd</t>
  </si>
  <si>
    <t>Ut 19-04</t>
  </si>
  <si>
    <t xml:space="preserve">6 st .stopplaatsen, 800kg hefvermogen, 1,6 m/s, hefhoogte= 17,25 mInstallatienr.: 10076044; keuringsnr: 3511-035-04; 2 cabinetoegangen, -10 personen-afm. cabine: 1350x1400mm, betonnen schacht, afm.: 2200x2170 (bxd),  aandrijving: MR17; FG: V3F20; 1:1;  centraal openende schuifdeuren-VD: 1000x2100mm, fabr.: KONE-ADZ2; besturing: TMS600-duplex met lift 3; locatie: bouwdeel C, centrale gang.     </t>
  </si>
  <si>
    <t>059bf9cc-8beb-4004-9faf-e059ad723317</t>
  </si>
  <si>
    <t>Ut 19-01</t>
  </si>
  <si>
    <t xml:space="preserve">7 st. stopplaatsen, 1600 kg hefvermogen, 1,6 m/s,  hefhoogte= 21 mInstallatienr.: 10076041; keuringsnr: 3511-035-01; 1 cabinetoegang, 21 personen-afm. cabine: 1400x2400mm, betonnen schacht, totale maat: 3000x2275 (bxd), aandrijving: MR26; FG: V3F20; 1:1; telescopisch openende schuifdeuren-VD: 1200x2100mm, fabr.: KONE-ADZ2; besturing: TMS600-duplex met lift 2; locatie: bouwdeel B, centrale gang.    </t>
  </si>
  <si>
    <t>3dfb6edc-3bb8-4ab6-8dcd-e7d66f5a5b9d</t>
  </si>
  <si>
    <t>Ut 19-13</t>
  </si>
  <si>
    <t xml:space="preserve">locatie: bouwdeel A. 5 st. stopplaatsen, 800 kg hefvermogen, 1,6 m/s, hefhoogte= 13,8 m. Fabr. KONE inst.nr. 10076071.1 Kooitoegang ADF-1, 10 personen-afm. cabine: 1350x1400mm, betonnen schacht, afm.: 2200x2050 (bxd),  aandrijving: MR17; FG: V3F20; 1:1; besturing: elektronisch-simplex, (Kone TMS600); 5 schachttoegangen, C-O schuifdeuren VD: 1200x2100mm (KONE-ADZ1); </t>
  </si>
  <si>
    <t>f3aab6fe-2331-429e-9045-ee2763ad243b</t>
  </si>
  <si>
    <t>Ut 19-09</t>
  </si>
  <si>
    <t>Tractie-LMK-loos</t>
  </si>
  <si>
    <t xml:space="preserve">5 st. stopplaatsen, 800 kg hefvermogen, 1,0 m/s, hefhoogte= 14,98 mInstallatienr.: 10076049; keuringsnr: 3511-035-09; liftmachinekamerloze lift monospace; 1 cabinetoegang, 10 personen-afm. cabine: 1350x1400mm met gedetineerdencompartiment, betonnen schacht, afm.: 2200x2150 (bxd), ; aandrijving: MX10; FG: V3F16; 2:1;  centraal openende schuifdeuren-VD: 1000x2100mm, fabr.: KONE-ADZ2; besturing: TMS50s; locatie: bouwdeel F, parketpolitie.   </t>
  </si>
  <si>
    <t>685e4928-a14c-4f3e-bd47-bfe34ef70d2b</t>
  </si>
  <si>
    <t>Ut 19-14</t>
  </si>
  <si>
    <t>Hefplatform hydraulisch</t>
  </si>
  <si>
    <t>Lift 14</t>
  </si>
  <si>
    <t>2 st. stopplaatsen, 500 kg hefvermogen, 0,06 m/s, hefhoogte= 0,53 mKONE: 10076079Aboma: AK 20647Installatienr.: 10076079;  2-zijdig, 2 personen of rolstoel-afm. plateau: 930x1500mm, 2 toegangen met afrijdklep+draaipoortje,  aandrijving: hydraulisch; 1:1;  Lodige-relais; besturing: relais-simplex; locatie: bouwdeel A entree Soort / type besturing:Lodige; Dodemans bestSoort / type Motor; Lodige; ElectrischHefhoogte in meters: 1.44</t>
  </si>
  <si>
    <t>15a80ed0-cd80-4d3e-b936-d38284ab723c</t>
  </si>
  <si>
    <t>Ut 19-17</t>
  </si>
  <si>
    <t>Hefplatform</t>
  </si>
  <si>
    <t>Lift 17</t>
  </si>
  <si>
    <t xml:space="preserve">2 st. stopplaatsen, 500 kg hefvermogen, 0,06 m/s, hefhoogte= 1,44 m.KONE: 10076082Aboma: 20646Installatienr.: 10076082;  2-zijdig, 6 personen-afm. plateau: 850x1400mm, 2 toegangen met beweegbaar hekwerk+afrijklep, aandrijving: Electrisch/hydraulisch; 1:1;  Lodige-relais; besturing: relais-simplex; locatie: bouwdeel gang oudbouw/nieuwbouw bouwdeel vm. HBS. </t>
  </si>
  <si>
    <t>40fc7e16-833c-4be4-b73b-d74886146ed7</t>
  </si>
  <si>
    <t>Ut 19-16</t>
  </si>
  <si>
    <t>Hydr. schaarheftafel</t>
  </si>
  <si>
    <t>Lift 16</t>
  </si>
  <si>
    <t xml:space="preserve">2 st. stopplaatsen, 300 kg hefvermogen, 0,5 m/s, hefhoogte= 1,3 mKONE: 10076081Aboma: AK 20645Installatienr.: 10076081; 2-zijdig, verboden voor personen-afm. plateau: 2000x1500mm, met veiligheidslijst; 2 toegangen;  aandrijving: hydraulisch; 1:1; Lodige-relais; besturing: relais-simplex onder plateau; locatie: postkamer </t>
  </si>
  <si>
    <t>totaalprijs / jaar</t>
  </si>
  <si>
    <t>Staat van verrekenprijzen uurtarieven</t>
  </si>
  <si>
    <t>Verrekenprijzen (Prijspeil 1-5-2023)</t>
  </si>
  <si>
    <t>Totaal Waarde Staat van verrekenprijzen uurtarieven:</t>
  </si>
  <si>
    <t>Waarde Staat van verrekenprijzen uurtarieven</t>
  </si>
  <si>
    <r>
      <t xml:space="preserve">Voor alle werkzaamheden, leveringen en diensten die overeenkomstig  de Overeenkomst Instandhouding transporttechnische installaties van het Rijksvastgoedbedrijf voor verrekening in aanmerking komen, gelden de bovenstaande </t>
    </r>
    <r>
      <rPr>
        <u/>
        <sz val="9"/>
        <color theme="1"/>
        <rFont val="Verdana"/>
        <family val="2"/>
      </rPr>
      <t>vaste</t>
    </r>
    <r>
      <rPr>
        <sz val="11"/>
        <color theme="1"/>
        <rFont val="Calibri"/>
        <family val="2"/>
        <scheme val="minor"/>
      </rPr>
      <t xml:space="preserve"> tarieven (exclusief BTW)</t>
    </r>
    <r>
      <rPr>
        <sz val="11"/>
        <color theme="1"/>
        <rFont val="Calibri"/>
        <family val="2"/>
        <scheme val="minor"/>
      </rPr>
      <t xml:space="preserve">. </t>
    </r>
  </si>
  <si>
    <r>
      <t>Voor alle werkzaamheden, leveringen en diensten in de Transitiefase, zoals omschreven in bijlage 4 van de Overeenkomst Instandhouding transporttechnische installaties van het Rijksvastgoedbedrijf, geldt het bovenstaande tarief (exclusief BTW)</t>
    </r>
    <r>
      <rPr>
        <sz val="11"/>
        <color theme="1"/>
        <rFont val="Calibri"/>
        <family val="2"/>
        <scheme val="minor"/>
      </rPr>
      <t xml:space="preserve">. </t>
    </r>
  </si>
  <si>
    <t>Waarde 
Prijspeil 1-5-2023</t>
  </si>
  <si>
    <t>U dient uitsluitend de groene velden in de tabbladen 2 tot en met 4  in te vullen.</t>
  </si>
  <si>
    <t>Vergoeding per jaar</t>
  </si>
  <si>
    <t>Monteur en expert/specialistisch monteur Transport techniek</t>
  </si>
  <si>
    <t>Overeenkomst Instandhouding transporttechnische installaties van het Rijksvastgoedbedrijf</t>
  </si>
  <si>
    <t>OT.23.353 Rijk liften, Noord West Utrecht</t>
  </si>
  <si>
    <t>Mohringer liften</t>
  </si>
  <si>
    <t>LT0306, Mohringer Leistritz, bj. 1998, modificatie 2016. hefvermogen 1600 kg, hefhoogte 14.04m, snelheid 0,63m/s, VSB softstarter, besturing MPK400, 5 stopplaatsen, 1 kooitoegang, 5 schachttoegangen</t>
  </si>
  <si>
    <t>Serienummer 122631# , Otolift, bj 2014, hefvermogen 130 kg, 2 stopplaatsen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</si>
</sst>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7"/>
      <color rgb="FF00B050"/>
      <name val="Verdana"/>
      <family val="2"/>
    </font>
    <font>
      <sz val="9"/>
      <color rgb="FF00B050"/>
      <name val="Verdana"/>
      <family val="2"/>
    </font>
    <font>
      <u/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44" fontId="0" fillId="0" borderId="10" xfId="0" applyNumberFormat="1" applyBorder="1"/>
    <xf numFmtId="10" fontId="0" fillId="0" borderId="0" xfId="0" applyNumberFormat="1"/>
    <xf numFmtId="0" fontId="19" fillId="0" borderId="13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9" fillId="0" borderId="0" xfId="0" applyFont="1"/>
    <xf numFmtId="44" fontId="0" fillId="0" borderId="0" xfId="0" applyNumberFormat="1"/>
    <xf numFmtId="0" fontId="18" fillId="0" borderId="0" xfId="0" applyFont="1" applyAlignment="1">
      <alignment horizontal="left"/>
    </xf>
    <xf numFmtId="44" fontId="19" fillId="0" borderId="0" xfId="0" applyNumberFormat="1" applyFont="1"/>
    <xf numFmtId="0" fontId="19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49" fontId="19" fillId="0" borderId="16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1" fontId="0" fillId="0" borderId="10" xfId="0" applyNumberFormat="1" applyBorder="1" applyAlignment="1">
      <alignment horizontal="center"/>
    </xf>
    <xf numFmtId="44" fontId="0" fillId="0" borderId="20" xfId="0" applyNumberFormat="1" applyBorder="1"/>
    <xf numFmtId="44" fontId="0" fillId="0" borderId="19" xfId="0" applyNumberFormat="1" applyBorder="1"/>
    <xf numFmtId="0" fontId="0" fillId="0" borderId="12" xfId="0" applyBorder="1"/>
    <xf numFmtId="0" fontId="20" fillId="0" borderId="21" xfId="0" applyFont="1" applyBorder="1"/>
    <xf numFmtId="0" fontId="0" fillId="0" borderId="22" xfId="0" applyBorder="1"/>
    <xf numFmtId="44" fontId="0" fillId="0" borderId="22" xfId="0" applyNumberFormat="1" applyBorder="1"/>
    <xf numFmtId="0" fontId="0" fillId="0" borderId="23" xfId="0" applyBorder="1"/>
    <xf numFmtId="44" fontId="20" fillId="0" borderId="24" xfId="0" applyNumberFormat="1" applyFont="1" applyBorder="1"/>
    <xf numFmtId="0" fontId="20" fillId="0" borderId="0" xfId="0" applyFont="1" applyBorder="1"/>
    <xf numFmtId="0" fontId="0" fillId="0" borderId="0" xfId="0" applyBorder="1"/>
    <xf numFmtId="44" fontId="0" fillId="0" borderId="0" xfId="0" applyNumberFormat="1" applyBorder="1"/>
    <xf numFmtId="44" fontId="20" fillId="0" borderId="0" xfId="0" applyNumberFormat="1" applyFont="1" applyBorder="1"/>
    <xf numFmtId="0" fontId="19" fillId="0" borderId="0" xfId="0" applyFont="1" applyAlignment="1">
      <alignment vertical="center"/>
    </xf>
    <xf numFmtId="44" fontId="19" fillId="33" borderId="0" xfId="0" applyNumberFormat="1" applyFont="1" applyFill="1"/>
    <xf numFmtId="0" fontId="0" fillId="0" borderId="0" xfId="0" applyProtection="1"/>
    <xf numFmtId="0" fontId="19" fillId="0" borderId="28" xfId="0" applyFont="1" applyBorder="1" applyAlignment="1" applyProtection="1">
      <alignment vertical="top" wrapText="1"/>
    </xf>
    <xf numFmtId="0" fontId="19" fillId="0" borderId="29" xfId="0" applyFont="1" applyFill="1" applyBorder="1" applyAlignment="1" applyProtection="1">
      <alignment vertical="top" wrapText="1"/>
    </xf>
    <xf numFmtId="0" fontId="19" fillId="0" borderId="13" xfId="0" applyFont="1" applyFill="1" applyBorder="1" applyAlignment="1" applyProtection="1">
      <alignment vertical="top" wrapText="1"/>
    </xf>
    <xf numFmtId="0" fontId="19" fillId="0" borderId="16" xfId="0" applyFont="1" applyBorder="1" applyAlignment="1" applyProtection="1">
      <alignment vertical="top" wrapText="1"/>
    </xf>
    <xf numFmtId="1" fontId="19" fillId="0" borderId="15" xfId="0" applyNumberFormat="1" applyFont="1" applyBorder="1" applyAlignment="1" applyProtection="1">
      <alignment vertical="top" wrapText="1"/>
    </xf>
    <xf numFmtId="0" fontId="20" fillId="0" borderId="17" xfId="0" applyFont="1" applyBorder="1" applyAlignment="1" applyProtection="1">
      <alignment horizontal="left" vertical="top" wrapText="1"/>
    </xf>
    <xf numFmtId="0" fontId="0" fillId="0" borderId="28" xfId="0" applyBorder="1" applyAlignment="1" applyProtection="1">
      <alignment vertical="center"/>
    </xf>
    <xf numFmtId="0" fontId="22" fillId="0" borderId="11" xfId="0" applyFont="1" applyFill="1" applyBorder="1" applyAlignment="1" applyProtection="1">
      <alignment horizontal="left" vertical="center"/>
    </xf>
    <xf numFmtId="0" fontId="23" fillId="0" borderId="13" xfId="0" applyFont="1" applyBorder="1" applyAlignment="1" applyProtection="1">
      <alignment vertical="center"/>
    </xf>
    <xf numFmtId="1" fontId="23" fillId="0" borderId="13" xfId="0" applyNumberFormat="1" applyFont="1" applyBorder="1" applyAlignment="1" applyProtection="1">
      <alignment vertical="center"/>
    </xf>
    <xf numFmtId="0" fontId="19" fillId="0" borderId="17" xfId="0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left" vertical="center"/>
    </xf>
    <xf numFmtId="1" fontId="0" fillId="0" borderId="10" xfId="0" applyNumberFormat="1" applyBorder="1" applyAlignment="1" applyProtection="1">
      <alignment horizontal="center"/>
    </xf>
    <xf numFmtId="44" fontId="22" fillId="0" borderId="10" xfId="42" applyNumberFormat="1" applyFont="1" applyFill="1" applyBorder="1" applyAlignment="1" applyProtection="1">
      <alignment vertical="center"/>
    </xf>
    <xf numFmtId="164" fontId="0" fillId="0" borderId="31" xfId="0" applyNumberFormat="1" applyFill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20" fillId="0" borderId="33" xfId="0" applyFont="1" applyBorder="1" applyAlignment="1" applyProtection="1">
      <alignment vertical="center"/>
    </xf>
    <xf numFmtId="0" fontId="24" fillId="0" borderId="34" xfId="0" applyFont="1" applyBorder="1" applyAlignment="1" applyProtection="1">
      <alignment vertical="center"/>
    </xf>
    <xf numFmtId="0" fontId="25" fillId="0" borderId="22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1" fontId="25" fillId="0" borderId="23" xfId="0" applyNumberFormat="1" applyFont="1" applyBorder="1" applyAlignment="1" applyProtection="1">
      <alignment vertical="center"/>
    </xf>
    <xf numFmtId="164" fontId="20" fillId="0" borderId="35" xfId="0" applyNumberFormat="1" applyFont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1" fontId="25" fillId="0" borderId="0" xfId="0" applyNumberFormat="1" applyFont="1" applyBorder="1" applyAlignment="1" applyProtection="1">
      <alignment vertical="center"/>
    </xf>
    <xf numFmtId="164" fontId="20" fillId="0" borderId="26" xfId="0" applyNumberFormat="1" applyFont="1" applyBorder="1" applyAlignment="1" applyProtection="1">
      <alignment vertical="center"/>
    </xf>
    <xf numFmtId="44" fontId="22" fillId="34" borderId="10" xfId="42" applyNumberFormat="1" applyFont="1" applyFill="1" applyBorder="1" applyAlignment="1" applyProtection="1">
      <alignment vertical="center"/>
      <protection locked="0"/>
    </xf>
    <xf numFmtId="0" fontId="0" fillId="33" borderId="27" xfId="0" applyFill="1" applyBorder="1" applyAlignment="1" applyProtection="1"/>
    <xf numFmtId="0" fontId="0" fillId="33" borderId="0" xfId="0" applyFill="1" applyProtection="1"/>
    <xf numFmtId="1" fontId="0" fillId="33" borderId="0" xfId="0" applyNumberFormat="1" applyFill="1" applyProtection="1"/>
    <xf numFmtId="2" fontId="0" fillId="0" borderId="10" xfId="0" applyNumberFormat="1" applyBorder="1" applyAlignment="1">
      <alignment horizontal="center"/>
    </xf>
    <xf numFmtId="0" fontId="18" fillId="33" borderId="0" xfId="0" applyFont="1" applyFill="1" applyAlignment="1">
      <alignment horizontal="left"/>
    </xf>
    <xf numFmtId="0" fontId="0" fillId="33" borderId="0" xfId="0" applyFill="1"/>
    <xf numFmtId="165" fontId="0" fillId="0" borderId="0" xfId="0" applyNumberFormat="1" applyFill="1"/>
    <xf numFmtId="11" fontId="0" fillId="0" borderId="0" xfId="0" applyNumberFormat="1" applyFill="1"/>
    <xf numFmtId="165" fontId="0" fillId="0" borderId="0" xfId="42" applyNumberFormat="1" applyFont="1" applyFill="1"/>
    <xf numFmtId="0" fontId="22" fillId="0" borderId="10" xfId="0" applyFont="1" applyBorder="1" applyAlignment="1" applyProtection="1">
      <alignment vertical="center"/>
    </xf>
    <xf numFmtId="0" fontId="0" fillId="0" borderId="10" xfId="0" applyBorder="1"/>
    <xf numFmtId="44" fontId="14" fillId="0" borderId="0" xfId="0" applyNumberFormat="1" applyFont="1" applyFill="1"/>
    <xf numFmtId="44" fontId="22" fillId="34" borderId="10" xfId="42" applyNumberFormat="1" applyFont="1" applyFill="1" applyBorder="1" applyAlignment="1" applyProtection="1">
      <alignment vertical="center"/>
    </xf>
    <xf numFmtId="44" fontId="0" fillId="34" borderId="0" xfId="42" applyFont="1" applyFill="1" applyProtection="1">
      <protection locked="0"/>
    </xf>
    <xf numFmtId="0" fontId="19" fillId="0" borderId="0" xfId="0" applyFont="1" applyAlignment="1">
      <alignment horizontal="left" wrapText="1"/>
    </xf>
    <xf numFmtId="0" fontId="0" fillId="34" borderId="37" xfId="0" applyFill="1" applyBorder="1" applyAlignment="1">
      <alignment horizontal="center" wrapText="1"/>
    </xf>
    <xf numFmtId="0" fontId="0" fillId="34" borderId="36" xfId="0" applyFill="1" applyBorder="1" applyAlignment="1">
      <alignment horizontal="center" wrapText="1"/>
    </xf>
    <xf numFmtId="0" fontId="0" fillId="34" borderId="38" xfId="0" applyFill="1" applyBorder="1" applyAlignment="1">
      <alignment horizontal="center" wrapText="1"/>
    </xf>
    <xf numFmtId="0" fontId="23" fillId="0" borderId="36" xfId="0" applyFont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top" wrapText="1"/>
    </xf>
    <xf numFmtId="0" fontId="21" fillId="0" borderId="36" xfId="0" applyFont="1" applyBorder="1" applyAlignment="1" applyProtection="1">
      <alignment horizontal="left" vertical="top" wrapText="1"/>
    </xf>
    <xf numFmtId="0" fontId="21" fillId="0" borderId="38" xfId="0" applyFont="1" applyBorder="1" applyAlignment="1" applyProtection="1">
      <alignment horizontal="left" vertical="top" wrapText="1"/>
    </xf>
    <xf numFmtId="0" fontId="0" fillId="0" borderId="37" xfId="0" applyBorder="1" applyAlignment="1" applyProtection="1">
      <alignment horizontal="center" vertical="top" wrapText="1"/>
    </xf>
    <xf numFmtId="0" fontId="0" fillId="0" borderId="36" xfId="0" applyBorder="1" applyAlignment="1" applyProtection="1">
      <alignment horizontal="center" vertical="top" wrapText="1"/>
    </xf>
    <xf numFmtId="0" fontId="0" fillId="0" borderId="38" xfId="0" applyBorder="1" applyAlignment="1" applyProtection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2" builtinId="4"/>
    <cellStyle name="Verklarende tekst" xfId="16" builtinId="53" customBuiltin="1"/>
    <cellStyle name="Waarschuwingstekst" xfId="14" builtinId="11" customBuiltin="1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&quot;€&quot;\ #,##0.00"/>
      <fill>
        <patternFill patternType="solid">
          <fgColor indexed="64"/>
          <bgColor theme="9" tint="0.79998168889431442"/>
        </patternFill>
      </fill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3" displayName="Tabel13" ref="A1:U88" totalsRowCount="1" headerRowDxfId="44" dataDxfId="43" totalsRowDxfId="42">
  <autoFilter ref="A1:U87" xr:uid="{00000000-0009-0000-0100-000001000000}"/>
  <tableColumns count="21">
    <tableColumn id="29" xr3:uid="{00000000-0010-0000-0000-00001D000000}" name="Element ID" dataDxfId="41" totalsRowDxfId="20"/>
    <tableColumn id="2" xr3:uid="{00000000-0010-0000-0000-000002000000}" name="Objectreferentie" dataDxfId="40" totalsRowDxfId="19"/>
    <tableColumn id="3" xr3:uid="{00000000-0010-0000-0000-000003000000}" name="Adres" dataDxfId="39" totalsRowDxfId="18"/>
    <tableColumn id="4" xr3:uid="{00000000-0010-0000-0000-000004000000}" name="Postcode" dataDxfId="38" totalsRowDxfId="17"/>
    <tableColumn id="5" xr3:uid="{00000000-0010-0000-0000-000005000000}" name="Plaats" dataDxfId="37" totalsRowDxfId="16"/>
    <tableColumn id="6" xr3:uid="{00000000-0010-0000-0000-000006000000}" name="BVO" dataDxfId="36" totalsRowDxfId="15"/>
    <tableColumn id="7" xr3:uid="{00000000-0010-0000-0000-000007000000}" name="Elementcode" dataDxfId="35" totalsRowDxfId="14"/>
    <tableColumn id="8" xr3:uid="{00000000-0010-0000-0000-000008000000}" name="Discipline" dataDxfId="34" totalsRowDxfId="13"/>
    <tableColumn id="9" xr3:uid="{00000000-0010-0000-0000-000009000000}" name="Volgnummer" dataDxfId="33" totalsRowDxfId="12"/>
    <tableColumn id="10" xr3:uid="{00000000-0010-0000-0000-00000A000000}" name="Element omschrijving" dataDxfId="32" totalsRowDxfId="11"/>
    <tableColumn id="11" xr3:uid="{00000000-0010-0000-0000-00000B000000}" name="Fabrikaat" dataDxfId="31" totalsRowDxfId="10"/>
    <tableColumn id="12" xr3:uid="{00000000-0010-0000-0000-00000C000000}" name="Type" dataDxfId="30" totalsRowDxfId="9"/>
    <tableColumn id="13" xr3:uid="{00000000-0010-0000-0000-00000D000000}" name="Omvang/capaciteit" dataDxfId="29" totalsRowDxfId="8"/>
    <tableColumn id="14" xr3:uid="{00000000-0010-0000-0000-00000E000000}" name="Dimensie" dataDxfId="28" totalsRowDxfId="7"/>
    <tableColumn id="15" xr3:uid="{00000000-0010-0000-0000-00000F000000}" name="Aantal/Hoeveelheid" dataDxfId="27" totalsRowDxfId="6"/>
    <tableColumn id="16" xr3:uid="{00000000-0010-0000-0000-000010000000}" name="Bouwjaar" dataDxfId="26" totalsRowDxfId="5"/>
    <tableColumn id="17" xr3:uid="{00000000-0010-0000-0000-000011000000}" name="Lokatie" dataDxfId="25" totalsRowDxfId="4"/>
    <tableColumn id="18" xr3:uid="{00000000-0010-0000-0000-000012000000}" name="Perceelcode" dataDxfId="24" totalsRowDxfId="3"/>
    <tableColumn id="19" xr3:uid="{00000000-0010-0000-0000-000013000000}" name="Toelichting" dataDxfId="23" totalsRowDxfId="2"/>
    <tableColumn id="20" xr3:uid="{00000000-0010-0000-0000-000014000000}" name="Contract periode" totalsRowLabel="totaalprijs / jaar" dataDxfId="22" totalsRowDxfId="1"/>
    <tableColumn id="21" xr3:uid="{00000000-0010-0000-0000-000015000000}" name="Aanneemsom excl. BTW" totalsRowFunction="sum" dataDxfId="21" totalsRowDxfId="0" dataCellStyle="Valut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5.42578125" customWidth="1"/>
    <col min="2" max="2" width="40.140625" customWidth="1"/>
    <col min="3" max="3" width="20.85546875" customWidth="1"/>
    <col min="4" max="4" width="32.85546875" bestFit="1" customWidth="1"/>
    <col min="5" max="6" width="30.7109375" customWidth="1"/>
    <col min="7" max="7" width="26.85546875" customWidth="1"/>
    <col min="8" max="8" width="18.28515625" customWidth="1"/>
    <col min="9" max="9" width="13.28515625" customWidth="1"/>
  </cols>
  <sheetData>
    <row r="1" spans="1:6" x14ac:dyDescent="0.25">
      <c r="A1" s="6" t="s">
        <v>1</v>
      </c>
      <c r="C1" s="7"/>
      <c r="F1" s="5"/>
    </row>
    <row r="2" spans="1:6" x14ac:dyDescent="0.25">
      <c r="A2" s="75" t="s">
        <v>457</v>
      </c>
      <c r="B2" s="75"/>
      <c r="C2" s="75"/>
      <c r="D2" s="75"/>
      <c r="E2" s="75"/>
      <c r="F2" s="29"/>
    </row>
    <row r="3" spans="1:6" x14ac:dyDescent="0.25">
      <c r="A3" s="6"/>
      <c r="C3" s="7"/>
    </row>
    <row r="4" spans="1:6" x14ac:dyDescent="0.25">
      <c r="A4" t="s">
        <v>16</v>
      </c>
      <c r="B4" t="s">
        <v>458</v>
      </c>
    </row>
    <row r="5" spans="1:6" x14ac:dyDescent="0.25">
      <c r="A5" s="6"/>
      <c r="C5" s="7"/>
    </row>
    <row r="6" spans="1:6" x14ac:dyDescent="0.25">
      <c r="A6" s="65" t="s">
        <v>68</v>
      </c>
      <c r="B6" s="66"/>
      <c r="C6" s="30"/>
      <c r="D6" s="30"/>
    </row>
    <row r="7" spans="1:6" ht="15.75" thickBot="1" x14ac:dyDescent="0.3">
      <c r="A7" s="8"/>
      <c r="C7" s="9"/>
      <c r="D7" s="9"/>
    </row>
    <row r="8" spans="1:6" ht="22.5" x14ac:dyDescent="0.25">
      <c r="A8" s="10" t="s">
        <v>2</v>
      </c>
      <c r="B8" s="11"/>
      <c r="C8" s="12" t="s">
        <v>453</v>
      </c>
      <c r="D8" s="12" t="s">
        <v>3</v>
      </c>
      <c r="E8" s="13" t="s">
        <v>4</v>
      </c>
    </row>
    <row r="9" spans="1:6" x14ac:dyDescent="0.25">
      <c r="A9" s="14" t="s">
        <v>5</v>
      </c>
      <c r="B9" s="70" t="s">
        <v>447</v>
      </c>
      <c r="C9" s="2">
        <f>+'2. Prijs Uurtarief'!G6</f>
        <v>0</v>
      </c>
      <c r="D9" s="16">
        <v>1</v>
      </c>
      <c r="E9" s="17">
        <f>C9*D9</f>
        <v>0</v>
      </c>
      <c r="F9" s="1"/>
    </row>
    <row r="10" spans="1:6" x14ac:dyDescent="0.25">
      <c r="A10" s="14" t="s">
        <v>14</v>
      </c>
      <c r="B10" s="71" t="s">
        <v>455</v>
      </c>
      <c r="C10" s="2">
        <f>+Tabel13[[#Totals],[Aanneemsom excl. BTW]]</f>
        <v>0</v>
      </c>
      <c r="D10" s="16">
        <v>1</v>
      </c>
      <c r="E10" s="17">
        <f>C10*D10</f>
        <v>0</v>
      </c>
    </row>
    <row r="11" spans="1:6" x14ac:dyDescent="0.25">
      <c r="A11" s="14" t="s">
        <v>15</v>
      </c>
      <c r="B11" s="71" t="s">
        <v>17</v>
      </c>
      <c r="C11" s="2">
        <f>+'4. Prijs Transitiefase'!C6</f>
        <v>0</v>
      </c>
      <c r="D11" s="64">
        <v>0.25</v>
      </c>
      <c r="E11" s="17">
        <f t="shared" ref="E11" si="0">C11*D11</f>
        <v>0</v>
      </c>
    </row>
    <row r="12" spans="1:6" x14ac:dyDescent="0.25">
      <c r="A12" s="14"/>
      <c r="B12" s="15"/>
      <c r="C12" s="18"/>
      <c r="D12" s="19"/>
      <c r="E12" s="17"/>
    </row>
    <row r="13" spans="1:6" ht="15.75" thickBot="1" x14ac:dyDescent="0.3">
      <c r="A13" s="20" t="s">
        <v>6</v>
      </c>
      <c r="B13" s="21"/>
      <c r="C13" s="22"/>
      <c r="D13" s="23"/>
      <c r="E13" s="24">
        <f>SUM(E9:E12)</f>
        <v>0</v>
      </c>
    </row>
    <row r="14" spans="1:6" x14ac:dyDescent="0.25">
      <c r="A14" s="25"/>
      <c r="B14" s="26"/>
      <c r="C14" s="27"/>
      <c r="D14" s="26"/>
      <c r="E14" s="28"/>
      <c r="F14" s="3"/>
    </row>
    <row r="15" spans="1:6" ht="15.75" thickBot="1" x14ac:dyDescent="0.3">
      <c r="A15" s="25"/>
      <c r="B15" s="26"/>
      <c r="C15" s="27"/>
      <c r="D15" s="26"/>
      <c r="E15" s="28"/>
    </row>
    <row r="16" spans="1:6" ht="15.75" thickBot="1" x14ac:dyDescent="0.3">
      <c r="A16" s="76" t="s">
        <v>454</v>
      </c>
      <c r="B16" s="77"/>
      <c r="C16" s="77"/>
      <c r="D16" s="77"/>
      <c r="E16" s="78"/>
    </row>
  </sheetData>
  <mergeCells count="2">
    <mergeCell ref="A2:E2"/>
    <mergeCell ref="A16:E16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opLeftCell="C1" workbookViewId="0">
      <selection activeCell="C5" sqref="C5"/>
    </sheetView>
  </sheetViews>
  <sheetFormatPr defaultColWidth="8.7109375" defaultRowHeight="15" x14ac:dyDescent="0.25"/>
  <cols>
    <col min="1" max="1" width="8.7109375" style="31"/>
    <col min="2" max="2" width="55.5703125" style="31" bestFit="1" customWidth="1"/>
    <col min="3" max="3" width="28.7109375" style="31" customWidth="1"/>
    <col min="4" max="4" width="17.42578125" style="31" customWidth="1"/>
    <col min="5" max="5" width="26.140625" style="31" customWidth="1"/>
    <col min="6" max="6" width="16.5703125" style="31" bestFit="1" customWidth="1"/>
    <col min="7" max="7" width="28.5703125" style="31" customWidth="1"/>
    <col min="8" max="16384" width="8.7109375" style="31"/>
  </cols>
  <sheetData>
    <row r="2" spans="1:7" ht="15.75" thickBot="1" x14ac:dyDescent="0.3">
      <c r="C2" s="61" t="s">
        <v>69</v>
      </c>
      <c r="D2" s="61"/>
      <c r="E2" s="62"/>
      <c r="F2" s="63"/>
    </row>
    <row r="3" spans="1:7" ht="45.75" thickBot="1" x14ac:dyDescent="0.3">
      <c r="A3" s="32" t="s">
        <v>7</v>
      </c>
      <c r="B3" s="33" t="s">
        <v>448</v>
      </c>
      <c r="C3" s="34" t="s">
        <v>8</v>
      </c>
      <c r="D3" s="35"/>
      <c r="E3" s="4" t="s">
        <v>0</v>
      </c>
      <c r="F3" s="36"/>
      <c r="G3" s="37" t="s">
        <v>450</v>
      </c>
    </row>
    <row r="4" spans="1:7" x14ac:dyDescent="0.25">
      <c r="A4" s="38"/>
      <c r="B4" s="39"/>
      <c r="C4" s="40" t="s">
        <v>9</v>
      </c>
      <c r="D4" s="40" t="s">
        <v>10</v>
      </c>
      <c r="E4" s="40" t="s">
        <v>9</v>
      </c>
      <c r="F4" s="41" t="s">
        <v>10</v>
      </c>
      <c r="G4" s="42" t="s">
        <v>11</v>
      </c>
    </row>
    <row r="5" spans="1:7" x14ac:dyDescent="0.25">
      <c r="A5" s="43">
        <v>1</v>
      </c>
      <c r="B5" s="44" t="s">
        <v>456</v>
      </c>
      <c r="C5" s="60"/>
      <c r="D5" s="45">
        <v>965</v>
      </c>
      <c r="E5" s="46">
        <f>C5*1.25</f>
        <v>0</v>
      </c>
      <c r="F5" s="45" t="s">
        <v>12</v>
      </c>
      <c r="G5" s="47">
        <f>+C5*D5</f>
        <v>0</v>
      </c>
    </row>
    <row r="6" spans="1:7" ht="15.75" thickBot="1" x14ac:dyDescent="0.3">
      <c r="A6" s="48"/>
      <c r="B6" s="49" t="s">
        <v>449</v>
      </c>
      <c r="C6" s="50"/>
      <c r="D6" s="51"/>
      <c r="E6" s="52"/>
      <c r="F6" s="53"/>
      <c r="G6" s="54">
        <f>SUM(G5:G5)</f>
        <v>0</v>
      </c>
    </row>
    <row r="7" spans="1:7" ht="15.75" thickBot="1" x14ac:dyDescent="0.3">
      <c r="A7" s="55"/>
      <c r="B7" s="79"/>
      <c r="C7" s="79"/>
      <c r="D7" s="56"/>
      <c r="E7" s="57"/>
      <c r="F7" s="58"/>
      <c r="G7" s="59"/>
    </row>
    <row r="8" spans="1:7" ht="33.75" customHeight="1" thickBot="1" x14ac:dyDescent="0.3">
      <c r="A8" s="80" t="s">
        <v>451</v>
      </c>
      <c r="B8" s="81"/>
      <c r="C8" s="81"/>
      <c r="D8" s="81"/>
      <c r="E8" s="81"/>
      <c r="F8" s="81"/>
      <c r="G8" s="82"/>
    </row>
  </sheetData>
  <mergeCells count="2">
    <mergeCell ref="B7:C7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9"/>
  <sheetViews>
    <sheetView tabSelected="1" topLeftCell="H1" workbookViewId="0">
      <selection activeCell="S1" sqref="S1"/>
    </sheetView>
  </sheetViews>
  <sheetFormatPr defaultColWidth="9.140625" defaultRowHeight="15" x14ac:dyDescent="0.25"/>
  <cols>
    <col min="1" max="1" width="36.42578125" style="1" bestFit="1" customWidth="1"/>
    <col min="2" max="2" width="18.140625" style="1" customWidth="1"/>
    <col min="3" max="3" width="19.85546875" style="1" bestFit="1" customWidth="1"/>
    <col min="4" max="4" width="11.28515625" style="1" customWidth="1"/>
    <col min="5" max="5" width="11.42578125" style="1" bestFit="1" customWidth="1"/>
    <col min="6" max="6" width="7" style="1" bestFit="1" customWidth="1"/>
    <col min="7" max="7" width="14.85546875" style="1" customWidth="1"/>
    <col min="8" max="8" width="11.85546875" style="1" customWidth="1"/>
    <col min="9" max="9" width="14.7109375" style="1" customWidth="1"/>
    <col min="10" max="10" width="27.28515625" style="1" bestFit="1" customWidth="1"/>
    <col min="11" max="11" width="23.42578125" style="1" bestFit="1" customWidth="1"/>
    <col min="12" max="12" width="35.42578125" style="1" bestFit="1" customWidth="1"/>
    <col min="13" max="13" width="19" style="1" bestFit="1" customWidth="1"/>
    <col min="14" max="14" width="11.5703125" style="1" customWidth="1"/>
    <col min="15" max="15" width="11.85546875" style="1" customWidth="1"/>
    <col min="16" max="16" width="11.42578125" style="1" customWidth="1"/>
    <col min="17" max="17" width="11.7109375" style="1" bestFit="1" customWidth="1"/>
    <col min="18" max="18" width="16.42578125" style="1" bestFit="1" customWidth="1"/>
    <col min="19" max="19" width="71.85546875" style="1" customWidth="1"/>
    <col min="20" max="20" width="18" style="1" customWidth="1"/>
    <col min="21" max="21" width="24.5703125" style="67" customWidth="1"/>
    <col min="22" max="16384" width="9.140625" style="1"/>
  </cols>
  <sheetData>
    <row r="1" spans="1:21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36</v>
      </c>
      <c r="R1" s="1" t="s">
        <v>37</v>
      </c>
      <c r="S1" s="1" t="s">
        <v>38</v>
      </c>
      <c r="T1" s="1" t="s">
        <v>39</v>
      </c>
      <c r="U1" s="67" t="s">
        <v>40</v>
      </c>
    </row>
    <row r="2" spans="1:21" x14ac:dyDescent="0.25">
      <c r="A2" s="1" t="s">
        <v>70</v>
      </c>
      <c r="B2" s="1" t="s">
        <v>71</v>
      </c>
      <c r="C2" s="1" t="s">
        <v>72</v>
      </c>
      <c r="D2" s="1" t="s">
        <v>73</v>
      </c>
      <c r="E2" s="1" t="s">
        <v>74</v>
      </c>
      <c r="F2" s="1">
        <v>53722</v>
      </c>
      <c r="G2" s="1">
        <v>661100</v>
      </c>
      <c r="H2" s="1" t="s">
        <v>41</v>
      </c>
      <c r="I2" s="1" t="s">
        <v>75</v>
      </c>
      <c r="J2" s="1" t="s">
        <v>42</v>
      </c>
      <c r="K2" s="1" t="s">
        <v>76</v>
      </c>
      <c r="M2" s="1">
        <v>1580</v>
      </c>
      <c r="N2" s="1" t="s">
        <v>44</v>
      </c>
      <c r="O2" s="1">
        <v>1</v>
      </c>
      <c r="P2" s="1">
        <v>1975</v>
      </c>
      <c r="Q2" s="1" t="s">
        <v>45</v>
      </c>
      <c r="R2" s="1" t="s">
        <v>77</v>
      </c>
      <c r="S2" s="1" t="s">
        <v>78</v>
      </c>
      <c r="T2" s="1" t="s">
        <v>79</v>
      </c>
      <c r="U2" s="74">
        <v>0</v>
      </c>
    </row>
    <row r="3" spans="1:21" x14ac:dyDescent="0.25">
      <c r="A3" s="1" t="s">
        <v>80</v>
      </c>
      <c r="B3" s="1" t="s">
        <v>71</v>
      </c>
      <c r="C3" s="1" t="s">
        <v>72</v>
      </c>
      <c r="D3" s="1" t="s">
        <v>73</v>
      </c>
      <c r="E3" s="1" t="s">
        <v>74</v>
      </c>
      <c r="F3" s="1">
        <v>53722</v>
      </c>
      <c r="G3" s="1">
        <v>661100</v>
      </c>
      <c r="H3" s="1" t="s">
        <v>41</v>
      </c>
      <c r="I3" s="1" t="s">
        <v>81</v>
      </c>
      <c r="J3" s="1" t="s">
        <v>42</v>
      </c>
      <c r="K3" s="1" t="s">
        <v>76</v>
      </c>
      <c r="M3" s="1">
        <v>1580</v>
      </c>
      <c r="N3" s="1" t="s">
        <v>44</v>
      </c>
      <c r="O3" s="1">
        <v>1</v>
      </c>
      <c r="P3" s="1">
        <v>1975</v>
      </c>
      <c r="Q3" s="1" t="s">
        <v>45</v>
      </c>
      <c r="R3" s="1" t="s">
        <v>77</v>
      </c>
      <c r="S3" s="1" t="s">
        <v>82</v>
      </c>
      <c r="T3" s="1" t="s">
        <v>79</v>
      </c>
      <c r="U3" s="74">
        <v>0</v>
      </c>
    </row>
    <row r="4" spans="1:21" x14ac:dyDescent="0.25">
      <c r="A4" s="1" t="s">
        <v>83</v>
      </c>
      <c r="B4" s="1" t="s">
        <v>71</v>
      </c>
      <c r="C4" s="1" t="s">
        <v>72</v>
      </c>
      <c r="D4" s="1" t="s">
        <v>73</v>
      </c>
      <c r="E4" s="1" t="s">
        <v>74</v>
      </c>
      <c r="F4" s="1">
        <v>53722</v>
      </c>
      <c r="G4" s="1">
        <v>661100</v>
      </c>
      <c r="H4" s="1" t="s">
        <v>41</v>
      </c>
      <c r="I4" s="1" t="s">
        <v>84</v>
      </c>
      <c r="J4" s="1" t="s">
        <v>42</v>
      </c>
      <c r="K4" s="1" t="s">
        <v>76</v>
      </c>
      <c r="M4" s="1">
        <v>1000</v>
      </c>
      <c r="N4" s="1" t="s">
        <v>44</v>
      </c>
      <c r="O4" s="1">
        <v>1</v>
      </c>
      <c r="P4" s="1">
        <v>2007</v>
      </c>
      <c r="Q4" s="1" t="s">
        <v>45</v>
      </c>
      <c r="R4" s="1" t="s">
        <v>77</v>
      </c>
      <c r="S4" s="1" t="s">
        <v>85</v>
      </c>
      <c r="T4" s="1" t="s">
        <v>79</v>
      </c>
      <c r="U4" s="74">
        <v>0</v>
      </c>
    </row>
    <row r="5" spans="1:21" x14ac:dyDescent="0.25">
      <c r="A5" s="1" t="s">
        <v>86</v>
      </c>
      <c r="B5" s="1" t="s">
        <v>71</v>
      </c>
      <c r="C5" s="1" t="s">
        <v>72</v>
      </c>
      <c r="D5" s="1" t="s">
        <v>73</v>
      </c>
      <c r="E5" s="1" t="s">
        <v>74</v>
      </c>
      <c r="F5" s="1">
        <v>53722</v>
      </c>
      <c r="G5" s="1">
        <v>661100</v>
      </c>
      <c r="H5" s="1" t="s">
        <v>41</v>
      </c>
      <c r="I5" s="1" t="s">
        <v>87</v>
      </c>
      <c r="J5" s="1" t="s">
        <v>42</v>
      </c>
      <c r="K5" s="1" t="s">
        <v>76</v>
      </c>
      <c r="M5" s="1">
        <v>1580</v>
      </c>
      <c r="N5" s="1" t="s">
        <v>44</v>
      </c>
      <c r="O5" s="1">
        <v>1</v>
      </c>
      <c r="P5" s="1">
        <v>1975</v>
      </c>
      <c r="Q5" s="1" t="s">
        <v>45</v>
      </c>
      <c r="R5" s="1" t="s">
        <v>77</v>
      </c>
      <c r="S5" s="1" t="s">
        <v>88</v>
      </c>
      <c r="T5" s="1" t="s">
        <v>79</v>
      </c>
      <c r="U5" s="74">
        <v>0</v>
      </c>
    </row>
    <row r="6" spans="1:21" x14ac:dyDescent="0.25">
      <c r="A6" s="1" t="s">
        <v>89</v>
      </c>
      <c r="B6" s="1" t="s">
        <v>71</v>
      </c>
      <c r="C6" s="1" t="s">
        <v>72</v>
      </c>
      <c r="D6" s="1" t="s">
        <v>73</v>
      </c>
      <c r="E6" s="1" t="s">
        <v>74</v>
      </c>
      <c r="F6" s="1">
        <v>53722</v>
      </c>
      <c r="G6" s="1">
        <v>661100</v>
      </c>
      <c r="H6" s="1" t="s">
        <v>41</v>
      </c>
      <c r="I6" s="1" t="s">
        <v>90</v>
      </c>
      <c r="J6" s="1" t="s">
        <v>42</v>
      </c>
      <c r="K6" s="1" t="s">
        <v>76</v>
      </c>
      <c r="M6" s="1">
        <v>1000</v>
      </c>
      <c r="N6" s="1" t="s">
        <v>44</v>
      </c>
      <c r="O6" s="1">
        <v>1</v>
      </c>
      <c r="P6" s="1">
        <v>2007</v>
      </c>
      <c r="Q6" s="1" t="s">
        <v>45</v>
      </c>
      <c r="R6" s="1" t="s">
        <v>77</v>
      </c>
      <c r="S6" s="1" t="s">
        <v>91</v>
      </c>
      <c r="T6" s="1" t="s">
        <v>79</v>
      </c>
      <c r="U6" s="74">
        <v>0</v>
      </c>
    </row>
    <row r="7" spans="1:21" x14ac:dyDescent="0.25">
      <c r="A7" s="1" t="s">
        <v>92</v>
      </c>
      <c r="B7" s="1" t="s">
        <v>71</v>
      </c>
      <c r="C7" s="1" t="s">
        <v>72</v>
      </c>
      <c r="D7" s="1" t="s">
        <v>73</v>
      </c>
      <c r="E7" s="1" t="s">
        <v>74</v>
      </c>
      <c r="F7" s="1">
        <v>53722</v>
      </c>
      <c r="G7" s="1">
        <v>661100</v>
      </c>
      <c r="H7" s="1" t="s">
        <v>41</v>
      </c>
      <c r="I7" s="1" t="s">
        <v>93</v>
      </c>
      <c r="J7" s="1" t="s">
        <v>42</v>
      </c>
      <c r="K7" s="1" t="s">
        <v>76</v>
      </c>
      <c r="M7" s="1">
        <v>2000</v>
      </c>
      <c r="N7" s="1" t="s">
        <v>44</v>
      </c>
      <c r="O7" s="1">
        <v>1</v>
      </c>
      <c r="P7" s="1">
        <v>1975</v>
      </c>
      <c r="Q7" s="1" t="s">
        <v>45</v>
      </c>
      <c r="R7" s="1" t="s">
        <v>77</v>
      </c>
      <c r="S7" s="1" t="s">
        <v>94</v>
      </c>
      <c r="T7" s="1" t="s">
        <v>79</v>
      </c>
      <c r="U7" s="74">
        <v>0</v>
      </c>
    </row>
    <row r="8" spans="1:21" x14ac:dyDescent="0.25">
      <c r="A8" s="1" t="s">
        <v>95</v>
      </c>
      <c r="B8" s="1" t="s">
        <v>71</v>
      </c>
      <c r="C8" s="1" t="s">
        <v>72</v>
      </c>
      <c r="D8" s="1" t="s">
        <v>73</v>
      </c>
      <c r="E8" s="1" t="s">
        <v>74</v>
      </c>
      <c r="F8" s="1">
        <v>53722</v>
      </c>
      <c r="G8" s="1">
        <v>661100</v>
      </c>
      <c r="H8" s="1" t="s">
        <v>41</v>
      </c>
      <c r="I8" s="1" t="s">
        <v>96</v>
      </c>
      <c r="J8" s="1" t="s">
        <v>42</v>
      </c>
      <c r="K8" s="1" t="s">
        <v>76</v>
      </c>
      <c r="M8" s="1">
        <v>1580</v>
      </c>
      <c r="N8" s="1" t="s">
        <v>44</v>
      </c>
      <c r="O8" s="1">
        <v>1</v>
      </c>
      <c r="P8" s="1">
        <v>1975</v>
      </c>
      <c r="Q8" s="1" t="s">
        <v>45</v>
      </c>
      <c r="R8" s="1" t="s">
        <v>77</v>
      </c>
      <c r="S8" s="1" t="s">
        <v>97</v>
      </c>
      <c r="T8" s="1" t="s">
        <v>79</v>
      </c>
      <c r="U8" s="74">
        <v>0</v>
      </c>
    </row>
    <row r="9" spans="1:21" x14ac:dyDescent="0.25">
      <c r="A9" s="1" t="s">
        <v>98</v>
      </c>
      <c r="B9" s="1" t="s">
        <v>71</v>
      </c>
      <c r="C9" s="1" t="s">
        <v>72</v>
      </c>
      <c r="D9" s="1" t="s">
        <v>73</v>
      </c>
      <c r="E9" s="1" t="s">
        <v>74</v>
      </c>
      <c r="F9" s="1">
        <v>53722</v>
      </c>
      <c r="G9" s="1">
        <v>661100</v>
      </c>
      <c r="H9" s="1" t="s">
        <v>41</v>
      </c>
      <c r="I9" s="1" t="s">
        <v>99</v>
      </c>
      <c r="J9" s="1" t="s">
        <v>42</v>
      </c>
      <c r="K9" s="1" t="s">
        <v>76</v>
      </c>
      <c r="M9" s="1">
        <v>1580</v>
      </c>
      <c r="N9" s="1" t="s">
        <v>44</v>
      </c>
      <c r="O9" s="1">
        <v>1</v>
      </c>
      <c r="P9" s="1">
        <v>1975</v>
      </c>
      <c r="Q9" s="1" t="s">
        <v>45</v>
      </c>
      <c r="R9" s="1" t="s">
        <v>77</v>
      </c>
      <c r="S9" s="1" t="s">
        <v>100</v>
      </c>
      <c r="T9" s="1" t="s">
        <v>79</v>
      </c>
      <c r="U9" s="74">
        <v>0</v>
      </c>
    </row>
    <row r="10" spans="1:21" x14ac:dyDescent="0.25">
      <c r="A10" s="1" t="s">
        <v>101</v>
      </c>
      <c r="B10" s="1" t="s">
        <v>71</v>
      </c>
      <c r="C10" s="1" t="s">
        <v>72</v>
      </c>
      <c r="D10" s="1" t="s">
        <v>73</v>
      </c>
      <c r="E10" s="1" t="s">
        <v>74</v>
      </c>
      <c r="F10" s="1">
        <v>53722</v>
      </c>
      <c r="G10" s="1">
        <v>661100</v>
      </c>
      <c r="H10" s="1" t="s">
        <v>41</v>
      </c>
      <c r="I10" s="1" t="s">
        <v>102</v>
      </c>
      <c r="J10" s="1" t="s">
        <v>42</v>
      </c>
      <c r="K10" s="1" t="s">
        <v>76</v>
      </c>
      <c r="M10" s="1">
        <v>1000</v>
      </c>
      <c r="N10" s="1" t="s">
        <v>44</v>
      </c>
      <c r="O10" s="1">
        <v>1</v>
      </c>
      <c r="P10" s="1">
        <v>2007</v>
      </c>
      <c r="Q10" s="1" t="s">
        <v>45</v>
      </c>
      <c r="R10" s="1" t="s">
        <v>77</v>
      </c>
      <c r="S10" s="1" t="s">
        <v>103</v>
      </c>
      <c r="T10" s="1" t="s">
        <v>79</v>
      </c>
      <c r="U10" s="74">
        <v>0</v>
      </c>
    </row>
    <row r="11" spans="1:21" x14ac:dyDescent="0.25">
      <c r="A11" s="1" t="s">
        <v>104</v>
      </c>
      <c r="B11" s="1" t="s">
        <v>71</v>
      </c>
      <c r="C11" s="1" t="s">
        <v>72</v>
      </c>
      <c r="D11" s="1" t="s">
        <v>73</v>
      </c>
      <c r="E11" s="1" t="s">
        <v>74</v>
      </c>
      <c r="F11" s="1">
        <v>53722</v>
      </c>
      <c r="G11" s="1">
        <v>661100</v>
      </c>
      <c r="H11" s="1" t="s">
        <v>41</v>
      </c>
      <c r="I11" s="1" t="s">
        <v>105</v>
      </c>
      <c r="J11" s="1" t="s">
        <v>42</v>
      </c>
      <c r="K11" s="1" t="s">
        <v>76</v>
      </c>
      <c r="M11" s="1">
        <v>1000</v>
      </c>
      <c r="N11" s="1" t="s">
        <v>44</v>
      </c>
      <c r="O11" s="1">
        <v>1</v>
      </c>
      <c r="P11" s="1">
        <v>2015</v>
      </c>
      <c r="Q11" s="1" t="s">
        <v>45</v>
      </c>
      <c r="R11" s="1" t="s">
        <v>77</v>
      </c>
      <c r="S11" s="1" t="s">
        <v>106</v>
      </c>
      <c r="T11" s="1" t="s">
        <v>79</v>
      </c>
      <c r="U11" s="74">
        <v>0</v>
      </c>
    </row>
    <row r="12" spans="1:21" x14ac:dyDescent="0.25">
      <c r="A12" s="1" t="s">
        <v>107</v>
      </c>
      <c r="B12" s="1" t="s">
        <v>71</v>
      </c>
      <c r="C12" s="1" t="s">
        <v>72</v>
      </c>
      <c r="D12" s="1" t="s">
        <v>73</v>
      </c>
      <c r="E12" s="1" t="s">
        <v>74</v>
      </c>
      <c r="F12" s="1">
        <v>53722</v>
      </c>
      <c r="G12" s="1">
        <v>661100</v>
      </c>
      <c r="H12" s="1" t="s">
        <v>41</v>
      </c>
      <c r="I12" s="1" t="s">
        <v>108</v>
      </c>
      <c r="J12" s="1" t="s">
        <v>42</v>
      </c>
      <c r="K12" s="1" t="s">
        <v>76</v>
      </c>
      <c r="M12" s="1">
        <v>1600</v>
      </c>
      <c r="N12" s="1" t="s">
        <v>44</v>
      </c>
      <c r="O12" s="1">
        <v>1</v>
      </c>
      <c r="P12" s="1">
        <v>2007</v>
      </c>
      <c r="Q12" s="1" t="s">
        <v>45</v>
      </c>
      <c r="R12" s="1" t="s">
        <v>77</v>
      </c>
      <c r="S12" s="1" t="s">
        <v>109</v>
      </c>
      <c r="T12" s="1" t="s">
        <v>79</v>
      </c>
      <c r="U12" s="74">
        <v>0</v>
      </c>
    </row>
    <row r="13" spans="1:21" x14ac:dyDescent="0.25">
      <c r="A13" s="68" t="s">
        <v>110</v>
      </c>
      <c r="B13" s="1" t="s">
        <v>71</v>
      </c>
      <c r="C13" s="1" t="s">
        <v>72</v>
      </c>
      <c r="D13" s="1" t="s">
        <v>73</v>
      </c>
      <c r="E13" s="1" t="s">
        <v>74</v>
      </c>
      <c r="F13" s="1">
        <v>53722</v>
      </c>
      <c r="G13" s="1">
        <v>663200</v>
      </c>
      <c r="H13" s="1" t="s">
        <v>41</v>
      </c>
      <c r="I13" s="1" t="s">
        <v>111</v>
      </c>
      <c r="J13" s="1" t="s">
        <v>48</v>
      </c>
      <c r="K13" s="1" t="s">
        <v>51</v>
      </c>
      <c r="M13" s="1">
        <v>2000</v>
      </c>
      <c r="N13" s="1" t="s">
        <v>44</v>
      </c>
      <c r="O13" s="1">
        <v>1</v>
      </c>
      <c r="P13" s="1">
        <v>2007</v>
      </c>
      <c r="Q13" s="1" t="s">
        <v>45</v>
      </c>
      <c r="R13" s="1" t="s">
        <v>77</v>
      </c>
      <c r="S13" s="1" t="s">
        <v>112</v>
      </c>
      <c r="T13" s="1" t="s">
        <v>79</v>
      </c>
      <c r="U13" s="74">
        <v>0</v>
      </c>
    </row>
    <row r="14" spans="1:21" x14ac:dyDescent="0.25">
      <c r="A14" s="1" t="s">
        <v>113</v>
      </c>
      <c r="B14" s="1" t="s">
        <v>71</v>
      </c>
      <c r="C14" s="1" t="s">
        <v>72</v>
      </c>
      <c r="D14" s="1" t="s">
        <v>73</v>
      </c>
      <c r="E14" s="1" t="s">
        <v>74</v>
      </c>
      <c r="F14" s="1">
        <v>53722</v>
      </c>
      <c r="G14" s="1">
        <v>663200</v>
      </c>
      <c r="H14" s="1" t="s">
        <v>41</v>
      </c>
      <c r="I14" s="1" t="s">
        <v>114</v>
      </c>
      <c r="J14" s="1" t="s">
        <v>48</v>
      </c>
      <c r="K14" s="1" t="s">
        <v>51</v>
      </c>
      <c r="M14" s="1">
        <v>2000</v>
      </c>
      <c r="N14" s="1" t="s">
        <v>44</v>
      </c>
      <c r="O14" s="1">
        <v>1</v>
      </c>
      <c r="P14" s="1">
        <v>2007</v>
      </c>
      <c r="Q14" s="1" t="s">
        <v>115</v>
      </c>
      <c r="R14" s="1" t="s">
        <v>77</v>
      </c>
      <c r="S14" s="1" t="s">
        <v>116</v>
      </c>
      <c r="T14" s="1" t="s">
        <v>79</v>
      </c>
      <c r="U14" s="74">
        <v>0</v>
      </c>
    </row>
    <row r="15" spans="1:21" x14ac:dyDescent="0.25">
      <c r="A15" s="1" t="s">
        <v>117</v>
      </c>
      <c r="B15" s="1" t="s">
        <v>71</v>
      </c>
      <c r="C15" s="1" t="s">
        <v>72</v>
      </c>
      <c r="D15" s="1" t="s">
        <v>73</v>
      </c>
      <c r="E15" s="1" t="s">
        <v>74</v>
      </c>
      <c r="F15" s="1">
        <v>53722</v>
      </c>
      <c r="G15" s="1">
        <v>663200</v>
      </c>
      <c r="H15" s="1" t="s">
        <v>41</v>
      </c>
      <c r="I15" s="1" t="s">
        <v>118</v>
      </c>
      <c r="J15" s="1" t="s">
        <v>48</v>
      </c>
      <c r="K15" s="1" t="s">
        <v>51</v>
      </c>
      <c r="M15" s="1">
        <v>2000</v>
      </c>
      <c r="N15" s="1" t="s">
        <v>44</v>
      </c>
      <c r="O15" s="1">
        <v>1</v>
      </c>
      <c r="P15" s="1">
        <v>2007</v>
      </c>
      <c r="Q15" s="1" t="s">
        <v>115</v>
      </c>
      <c r="R15" s="1" t="s">
        <v>77</v>
      </c>
      <c r="S15" s="1" t="s">
        <v>119</v>
      </c>
      <c r="T15" s="1" t="s">
        <v>79</v>
      </c>
      <c r="U15" s="74">
        <v>0</v>
      </c>
    </row>
    <row r="16" spans="1:21" x14ac:dyDescent="0.25">
      <c r="A16" s="1" t="s">
        <v>120</v>
      </c>
      <c r="B16" s="1" t="s">
        <v>71</v>
      </c>
      <c r="C16" s="1" t="s">
        <v>72</v>
      </c>
      <c r="D16" s="1" t="s">
        <v>73</v>
      </c>
      <c r="E16" s="1" t="s">
        <v>74</v>
      </c>
      <c r="F16" s="1">
        <v>53722</v>
      </c>
      <c r="G16" s="1">
        <v>663200</v>
      </c>
      <c r="H16" s="1" t="s">
        <v>41</v>
      </c>
      <c r="I16" s="1" t="s">
        <v>121</v>
      </c>
      <c r="J16" s="1" t="s">
        <v>48</v>
      </c>
      <c r="K16" s="1" t="s">
        <v>51</v>
      </c>
      <c r="M16" s="1">
        <v>2000</v>
      </c>
      <c r="N16" s="1" t="s">
        <v>44</v>
      </c>
      <c r="O16" s="1">
        <v>1</v>
      </c>
      <c r="P16" s="1">
        <v>2007</v>
      </c>
      <c r="Q16" s="1" t="s">
        <v>115</v>
      </c>
      <c r="R16" s="1" t="s">
        <v>77</v>
      </c>
      <c r="S16" s="1" t="s">
        <v>122</v>
      </c>
      <c r="T16" s="1" t="s">
        <v>79</v>
      </c>
      <c r="U16" s="74">
        <v>0</v>
      </c>
    </row>
    <row r="17" spans="1:21" x14ac:dyDescent="0.25">
      <c r="A17" s="1" t="s">
        <v>123</v>
      </c>
      <c r="B17" s="1" t="s">
        <v>71</v>
      </c>
      <c r="C17" s="1" t="s">
        <v>72</v>
      </c>
      <c r="D17" s="1" t="s">
        <v>73</v>
      </c>
      <c r="E17" s="1" t="s">
        <v>74</v>
      </c>
      <c r="F17" s="1">
        <v>53722</v>
      </c>
      <c r="G17" s="1">
        <v>663200</v>
      </c>
      <c r="H17" s="1" t="s">
        <v>41</v>
      </c>
      <c r="I17" s="1" t="s">
        <v>124</v>
      </c>
      <c r="J17" s="1" t="s">
        <v>48</v>
      </c>
      <c r="K17" s="1" t="s">
        <v>51</v>
      </c>
      <c r="M17" s="1">
        <v>1500</v>
      </c>
      <c r="N17" s="1" t="s">
        <v>44</v>
      </c>
      <c r="O17" s="1">
        <v>1</v>
      </c>
      <c r="P17" s="1">
        <v>2006</v>
      </c>
      <c r="Q17" s="1" t="s">
        <v>125</v>
      </c>
      <c r="R17" s="1" t="s">
        <v>77</v>
      </c>
      <c r="S17" s="1" t="s">
        <v>126</v>
      </c>
      <c r="T17" s="1" t="s">
        <v>79</v>
      </c>
      <c r="U17" s="74">
        <v>0</v>
      </c>
    </row>
    <row r="18" spans="1:21" x14ac:dyDescent="0.25">
      <c r="A18" s="1" t="s">
        <v>127</v>
      </c>
      <c r="B18" s="1" t="s">
        <v>71</v>
      </c>
      <c r="C18" s="1" t="s">
        <v>72</v>
      </c>
      <c r="D18" s="1" t="s">
        <v>73</v>
      </c>
      <c r="E18" s="1" t="s">
        <v>74</v>
      </c>
      <c r="F18" s="1">
        <v>53722</v>
      </c>
      <c r="G18" s="1">
        <v>663900</v>
      </c>
      <c r="H18" s="1" t="s">
        <v>41</v>
      </c>
      <c r="I18" s="1" t="s">
        <v>128</v>
      </c>
      <c r="J18" s="1" t="s">
        <v>64</v>
      </c>
      <c r="K18" s="1" t="s">
        <v>129</v>
      </c>
      <c r="M18" s="1">
        <v>2000</v>
      </c>
      <c r="N18" s="1" t="s">
        <v>65</v>
      </c>
      <c r="O18" s="1">
        <v>1</v>
      </c>
      <c r="P18" s="1">
        <v>2007</v>
      </c>
      <c r="R18" s="1" t="s">
        <v>77</v>
      </c>
      <c r="S18" s="1" t="s">
        <v>130</v>
      </c>
      <c r="T18" s="1" t="s">
        <v>79</v>
      </c>
      <c r="U18" s="74">
        <v>0</v>
      </c>
    </row>
    <row r="19" spans="1:21" x14ac:dyDescent="0.25">
      <c r="A19" s="1" t="s">
        <v>131</v>
      </c>
      <c r="B19" s="1" t="s">
        <v>132</v>
      </c>
      <c r="C19" s="1" t="s">
        <v>133</v>
      </c>
      <c r="D19" s="1" t="s">
        <v>134</v>
      </c>
      <c r="E19" s="1" t="s">
        <v>135</v>
      </c>
      <c r="F19" s="1">
        <v>1961</v>
      </c>
      <c r="G19" s="1">
        <v>661100</v>
      </c>
      <c r="H19" s="1" t="s">
        <v>41</v>
      </c>
      <c r="I19" s="1" t="s">
        <v>136</v>
      </c>
      <c r="J19" s="1" t="s">
        <v>42</v>
      </c>
      <c r="K19" s="1" t="s">
        <v>137</v>
      </c>
      <c r="L19" s="1" t="s">
        <v>57</v>
      </c>
      <c r="M19" s="1">
        <v>630</v>
      </c>
      <c r="N19" s="1" t="s">
        <v>44</v>
      </c>
      <c r="O19" s="1">
        <v>1</v>
      </c>
      <c r="P19" s="1">
        <v>2002</v>
      </c>
      <c r="Q19" s="1" t="s">
        <v>138</v>
      </c>
      <c r="R19" s="1" t="s">
        <v>77</v>
      </c>
      <c r="S19" s="1" t="s">
        <v>139</v>
      </c>
      <c r="T19" s="1" t="s">
        <v>79</v>
      </c>
      <c r="U19" s="74">
        <v>0</v>
      </c>
    </row>
    <row r="20" spans="1:21" x14ac:dyDescent="0.25">
      <c r="A20" s="1" t="s">
        <v>140</v>
      </c>
      <c r="B20" s="1" t="s">
        <v>141</v>
      </c>
      <c r="C20" s="1" t="s">
        <v>133</v>
      </c>
      <c r="D20" s="1" t="s">
        <v>134</v>
      </c>
      <c r="E20" s="1" t="s">
        <v>135</v>
      </c>
      <c r="F20" s="1">
        <v>1474</v>
      </c>
      <c r="G20" s="1">
        <v>661100</v>
      </c>
      <c r="H20" s="1" t="s">
        <v>41</v>
      </c>
      <c r="I20" s="1" t="s">
        <v>142</v>
      </c>
      <c r="J20" s="1" t="s">
        <v>42</v>
      </c>
      <c r="K20" s="1" t="s">
        <v>137</v>
      </c>
      <c r="L20" s="1" t="s">
        <v>57</v>
      </c>
      <c r="M20" s="1">
        <v>630</v>
      </c>
      <c r="N20" s="1" t="s">
        <v>44</v>
      </c>
      <c r="O20" s="1">
        <v>1</v>
      </c>
      <c r="P20" s="1">
        <v>2002</v>
      </c>
      <c r="Q20" s="1" t="s">
        <v>45</v>
      </c>
      <c r="R20" s="1" t="s">
        <v>77</v>
      </c>
      <c r="S20" s="1" t="s">
        <v>143</v>
      </c>
      <c r="T20" s="1" t="s">
        <v>79</v>
      </c>
      <c r="U20" s="74">
        <v>0</v>
      </c>
    </row>
    <row r="21" spans="1:21" x14ac:dyDescent="0.25">
      <c r="A21" s="1" t="s">
        <v>144</v>
      </c>
      <c r="B21" s="1" t="s">
        <v>145</v>
      </c>
      <c r="C21" s="1" t="s">
        <v>133</v>
      </c>
      <c r="D21" s="1" t="s">
        <v>134</v>
      </c>
      <c r="E21" s="1" t="s">
        <v>135</v>
      </c>
      <c r="F21" s="1">
        <v>2935</v>
      </c>
      <c r="G21" s="1">
        <v>661100</v>
      </c>
      <c r="H21" s="1" t="s">
        <v>41</v>
      </c>
      <c r="I21" s="1" t="s">
        <v>146</v>
      </c>
      <c r="J21" s="1" t="s">
        <v>42</v>
      </c>
      <c r="K21" s="1" t="s">
        <v>147</v>
      </c>
      <c r="L21" s="1" t="s">
        <v>148</v>
      </c>
      <c r="M21" s="1">
        <v>1000</v>
      </c>
      <c r="N21" s="1" t="s">
        <v>44</v>
      </c>
      <c r="O21" s="1">
        <v>1</v>
      </c>
      <c r="P21" s="1">
        <v>1999</v>
      </c>
      <c r="Q21" s="1" t="s">
        <v>45</v>
      </c>
      <c r="R21" s="1" t="s">
        <v>77</v>
      </c>
      <c r="S21" s="1" t="s">
        <v>149</v>
      </c>
      <c r="T21" s="1" t="s">
        <v>79</v>
      </c>
      <c r="U21" s="74">
        <v>0</v>
      </c>
    </row>
    <row r="22" spans="1:21" x14ac:dyDescent="0.25">
      <c r="A22" s="1" t="s">
        <v>150</v>
      </c>
      <c r="B22" s="1" t="s">
        <v>151</v>
      </c>
      <c r="C22" s="1" t="s">
        <v>133</v>
      </c>
      <c r="D22" s="1" t="s">
        <v>134</v>
      </c>
      <c r="E22" s="1" t="s">
        <v>135</v>
      </c>
      <c r="F22" s="1">
        <v>2068</v>
      </c>
      <c r="G22" s="1">
        <v>661100</v>
      </c>
      <c r="H22" s="1" t="s">
        <v>41</v>
      </c>
      <c r="I22" s="1" t="s">
        <v>152</v>
      </c>
      <c r="J22" s="1" t="s">
        <v>42</v>
      </c>
      <c r="K22" s="1" t="s">
        <v>153</v>
      </c>
      <c r="L22" s="1" t="s">
        <v>57</v>
      </c>
      <c r="M22" s="1">
        <v>1050</v>
      </c>
      <c r="N22" s="1" t="s">
        <v>44</v>
      </c>
      <c r="O22" s="1">
        <v>1</v>
      </c>
      <c r="P22" s="1">
        <v>2001</v>
      </c>
      <c r="Q22" s="1" t="s">
        <v>154</v>
      </c>
      <c r="R22" s="1" t="s">
        <v>77</v>
      </c>
      <c r="S22" s="1" t="s">
        <v>155</v>
      </c>
      <c r="T22" s="1" t="s">
        <v>79</v>
      </c>
      <c r="U22" s="74">
        <v>0</v>
      </c>
    </row>
    <row r="23" spans="1:21" x14ac:dyDescent="0.25">
      <c r="A23" s="1" t="s">
        <v>156</v>
      </c>
      <c r="B23" s="1" t="s">
        <v>157</v>
      </c>
      <c r="C23" s="1" t="s">
        <v>133</v>
      </c>
      <c r="D23" s="1" t="s">
        <v>134</v>
      </c>
      <c r="E23" s="1" t="s">
        <v>135</v>
      </c>
      <c r="F23" s="1">
        <v>2400</v>
      </c>
      <c r="G23" s="1">
        <v>661100</v>
      </c>
      <c r="H23" s="1" t="s">
        <v>41</v>
      </c>
      <c r="I23" s="1" t="s">
        <v>158</v>
      </c>
      <c r="J23" s="1" t="s">
        <v>42</v>
      </c>
      <c r="K23" s="1" t="s">
        <v>47</v>
      </c>
      <c r="L23" s="1" t="s">
        <v>59</v>
      </c>
      <c r="M23" s="1">
        <v>400</v>
      </c>
      <c r="N23" s="1" t="s">
        <v>44</v>
      </c>
      <c r="O23" s="1">
        <v>1</v>
      </c>
      <c r="P23" s="1">
        <v>2003</v>
      </c>
      <c r="Q23" s="1" t="s">
        <v>159</v>
      </c>
      <c r="R23" s="1" t="s">
        <v>77</v>
      </c>
      <c r="S23" s="1" t="s">
        <v>160</v>
      </c>
      <c r="T23" s="1" t="s">
        <v>79</v>
      </c>
      <c r="U23" s="74">
        <v>0</v>
      </c>
    </row>
    <row r="24" spans="1:21" x14ac:dyDescent="0.25">
      <c r="A24" s="1" t="s">
        <v>161</v>
      </c>
      <c r="B24" s="1" t="s">
        <v>162</v>
      </c>
      <c r="C24" s="1" t="s">
        <v>133</v>
      </c>
      <c r="D24" s="1" t="s">
        <v>134</v>
      </c>
      <c r="E24" s="1" t="s">
        <v>135</v>
      </c>
      <c r="F24" s="1">
        <v>3250</v>
      </c>
      <c r="G24" s="1">
        <v>661100</v>
      </c>
      <c r="H24" s="1" t="s">
        <v>41</v>
      </c>
      <c r="I24" s="1" t="s">
        <v>163</v>
      </c>
      <c r="J24" s="1" t="s">
        <v>42</v>
      </c>
      <c r="K24" s="1" t="s">
        <v>153</v>
      </c>
      <c r="L24" s="1" t="s">
        <v>54</v>
      </c>
      <c r="M24" s="1">
        <v>1050</v>
      </c>
      <c r="N24" s="1" t="s">
        <v>44</v>
      </c>
      <c r="O24" s="1">
        <v>1</v>
      </c>
      <c r="P24" s="1">
        <v>2000</v>
      </c>
      <c r="Q24" s="1" t="s">
        <v>45</v>
      </c>
      <c r="R24" s="1" t="s">
        <v>77</v>
      </c>
      <c r="S24" s="1" t="s">
        <v>164</v>
      </c>
      <c r="T24" s="1" t="s">
        <v>79</v>
      </c>
      <c r="U24" s="74">
        <v>0</v>
      </c>
    </row>
    <row r="25" spans="1:21" x14ac:dyDescent="0.25">
      <c r="A25" s="1" t="s">
        <v>165</v>
      </c>
      <c r="B25" s="1" t="s">
        <v>166</v>
      </c>
      <c r="C25" s="1" t="s">
        <v>167</v>
      </c>
      <c r="D25" s="1" t="s">
        <v>168</v>
      </c>
      <c r="E25" s="1" t="s">
        <v>169</v>
      </c>
      <c r="F25" s="1">
        <v>6782</v>
      </c>
      <c r="G25" s="1">
        <v>661100</v>
      </c>
      <c r="H25" s="1" t="s">
        <v>41</v>
      </c>
      <c r="I25" s="1" t="s">
        <v>170</v>
      </c>
      <c r="J25" s="1" t="s">
        <v>42</v>
      </c>
      <c r="K25" s="1" t="s">
        <v>171</v>
      </c>
      <c r="L25" s="1" t="s">
        <v>55</v>
      </c>
      <c r="M25" s="1">
        <v>300</v>
      </c>
      <c r="N25" s="1" t="s">
        <v>44</v>
      </c>
      <c r="O25" s="1">
        <v>1</v>
      </c>
      <c r="P25" s="1">
        <v>1950</v>
      </c>
      <c r="Q25" s="1" t="s">
        <v>45</v>
      </c>
      <c r="R25" s="1" t="s">
        <v>77</v>
      </c>
      <c r="S25" s="1" t="s">
        <v>172</v>
      </c>
      <c r="T25" s="1" t="s">
        <v>79</v>
      </c>
      <c r="U25" s="74">
        <v>0</v>
      </c>
    </row>
    <row r="26" spans="1:21" x14ac:dyDescent="0.25">
      <c r="A26" s="1" t="s">
        <v>173</v>
      </c>
      <c r="B26" s="1" t="s">
        <v>166</v>
      </c>
      <c r="C26" s="1" t="s">
        <v>167</v>
      </c>
      <c r="D26" s="1" t="s">
        <v>168</v>
      </c>
      <c r="E26" s="1" t="s">
        <v>169</v>
      </c>
      <c r="F26" s="1">
        <v>6782</v>
      </c>
      <c r="G26" s="1">
        <v>661100</v>
      </c>
      <c r="H26" s="1" t="s">
        <v>41</v>
      </c>
      <c r="I26" s="1" t="s">
        <v>174</v>
      </c>
      <c r="J26" s="1" t="s">
        <v>42</v>
      </c>
      <c r="K26" s="1" t="s">
        <v>175</v>
      </c>
      <c r="L26" s="1" t="s">
        <v>63</v>
      </c>
      <c r="M26" s="1">
        <v>600</v>
      </c>
      <c r="N26" s="1" t="s">
        <v>44</v>
      </c>
      <c r="O26" s="1">
        <v>1</v>
      </c>
      <c r="P26" s="1">
        <v>1972</v>
      </c>
      <c r="R26" s="1" t="s">
        <v>77</v>
      </c>
      <c r="S26" s="1" t="s">
        <v>176</v>
      </c>
      <c r="T26" s="1" t="s">
        <v>79</v>
      </c>
      <c r="U26" s="74">
        <v>0</v>
      </c>
    </row>
    <row r="27" spans="1:21" x14ac:dyDescent="0.25">
      <c r="A27" s="1" t="s">
        <v>177</v>
      </c>
      <c r="B27" s="1" t="s">
        <v>166</v>
      </c>
      <c r="C27" s="1" t="s">
        <v>167</v>
      </c>
      <c r="D27" s="1" t="s">
        <v>168</v>
      </c>
      <c r="E27" s="1" t="s">
        <v>169</v>
      </c>
      <c r="F27" s="1">
        <v>6782</v>
      </c>
      <c r="G27" s="1">
        <v>661100</v>
      </c>
      <c r="H27" s="1" t="s">
        <v>41</v>
      </c>
      <c r="I27" s="1" t="s">
        <v>178</v>
      </c>
      <c r="J27" s="1" t="s">
        <v>42</v>
      </c>
      <c r="K27" s="1" t="s">
        <v>175</v>
      </c>
      <c r="L27" s="1" t="s">
        <v>55</v>
      </c>
      <c r="M27" s="1">
        <v>600</v>
      </c>
      <c r="N27" s="1" t="s">
        <v>44</v>
      </c>
      <c r="O27" s="1">
        <v>1</v>
      </c>
      <c r="P27" s="1">
        <v>1972</v>
      </c>
      <c r="Q27" s="1" t="s">
        <v>45</v>
      </c>
      <c r="R27" s="1" t="s">
        <v>77</v>
      </c>
      <c r="S27" s="1" t="s">
        <v>179</v>
      </c>
      <c r="T27" s="1" t="s">
        <v>79</v>
      </c>
      <c r="U27" s="74">
        <v>0</v>
      </c>
    </row>
    <row r="28" spans="1:21" x14ac:dyDescent="0.25">
      <c r="A28" s="1" t="s">
        <v>180</v>
      </c>
      <c r="B28" s="1" t="s">
        <v>166</v>
      </c>
      <c r="C28" s="1" t="s">
        <v>167</v>
      </c>
      <c r="D28" s="1" t="s">
        <v>168</v>
      </c>
      <c r="E28" s="1" t="s">
        <v>169</v>
      </c>
      <c r="F28" s="1">
        <v>6782</v>
      </c>
      <c r="G28" s="1">
        <v>661400</v>
      </c>
      <c r="H28" s="1" t="s">
        <v>41</v>
      </c>
      <c r="I28" s="1" t="s">
        <v>181</v>
      </c>
      <c r="J28" s="1" t="s">
        <v>46</v>
      </c>
      <c r="K28" s="1" t="s">
        <v>182</v>
      </c>
      <c r="L28" s="1" t="s">
        <v>52</v>
      </c>
      <c r="M28" s="1">
        <v>500</v>
      </c>
      <c r="N28" s="1" t="s">
        <v>44</v>
      </c>
      <c r="O28" s="1">
        <v>1</v>
      </c>
      <c r="P28" s="1">
        <v>2000</v>
      </c>
      <c r="R28" s="1" t="s">
        <v>77</v>
      </c>
      <c r="S28" s="1" t="s">
        <v>183</v>
      </c>
      <c r="T28" s="1" t="s">
        <v>79</v>
      </c>
      <c r="U28" s="74">
        <v>0</v>
      </c>
    </row>
    <row r="29" spans="1:21" x14ac:dyDescent="0.25">
      <c r="A29" s="1" t="s">
        <v>184</v>
      </c>
      <c r="B29" s="1" t="s">
        <v>166</v>
      </c>
      <c r="C29" s="1" t="s">
        <v>185</v>
      </c>
      <c r="D29" s="1" t="s">
        <v>168</v>
      </c>
      <c r="E29" s="1" t="s">
        <v>169</v>
      </c>
      <c r="F29" s="1">
        <v>3947</v>
      </c>
      <c r="G29" s="1">
        <v>661100</v>
      </c>
      <c r="H29" s="1" t="s">
        <v>41</v>
      </c>
      <c r="I29" s="1" t="s">
        <v>186</v>
      </c>
      <c r="J29" s="1" t="s">
        <v>42</v>
      </c>
      <c r="K29" s="1" t="s">
        <v>459</v>
      </c>
      <c r="L29" s="1" t="s">
        <v>55</v>
      </c>
      <c r="M29" s="1">
        <v>1600</v>
      </c>
      <c r="N29" s="1" t="s">
        <v>44</v>
      </c>
      <c r="O29" s="1">
        <v>1</v>
      </c>
      <c r="P29" s="1">
        <v>1998</v>
      </c>
      <c r="R29" s="1" t="s">
        <v>77</v>
      </c>
      <c r="S29" s="1" t="s">
        <v>460</v>
      </c>
      <c r="T29" s="1" t="s">
        <v>79</v>
      </c>
      <c r="U29" s="74">
        <v>0</v>
      </c>
    </row>
    <row r="30" spans="1:21" x14ac:dyDescent="0.25">
      <c r="A30" s="1" t="s">
        <v>187</v>
      </c>
      <c r="B30" s="1" t="s">
        <v>188</v>
      </c>
      <c r="C30" s="1" t="s">
        <v>189</v>
      </c>
      <c r="D30" s="1" t="s">
        <v>168</v>
      </c>
      <c r="E30" s="1" t="s">
        <v>169</v>
      </c>
      <c r="F30" s="1">
        <v>11678</v>
      </c>
      <c r="G30" s="1">
        <v>661100</v>
      </c>
      <c r="H30" s="1" t="s">
        <v>41</v>
      </c>
      <c r="I30" s="1" t="s">
        <v>190</v>
      </c>
      <c r="J30" s="1" t="s">
        <v>42</v>
      </c>
      <c r="K30" s="1" t="s">
        <v>171</v>
      </c>
      <c r="L30" s="1" t="s">
        <v>55</v>
      </c>
      <c r="M30" s="1">
        <v>800</v>
      </c>
      <c r="N30" s="1" t="s">
        <v>44</v>
      </c>
      <c r="O30" s="1">
        <v>1</v>
      </c>
      <c r="P30" s="1">
        <v>1997</v>
      </c>
      <c r="Q30" s="1" t="s">
        <v>45</v>
      </c>
      <c r="R30" s="1" t="s">
        <v>77</v>
      </c>
      <c r="S30" s="1" t="s">
        <v>191</v>
      </c>
      <c r="T30" s="1" t="s">
        <v>79</v>
      </c>
      <c r="U30" s="74">
        <v>0</v>
      </c>
    </row>
    <row r="31" spans="1:21" x14ac:dyDescent="0.25">
      <c r="A31" s="1" t="s">
        <v>192</v>
      </c>
      <c r="B31" s="1" t="s">
        <v>188</v>
      </c>
      <c r="C31" s="1" t="s">
        <v>189</v>
      </c>
      <c r="D31" s="1" t="s">
        <v>168</v>
      </c>
      <c r="E31" s="1" t="s">
        <v>169</v>
      </c>
      <c r="F31" s="1">
        <v>11678</v>
      </c>
      <c r="G31" s="1">
        <v>661100</v>
      </c>
      <c r="H31" s="1" t="s">
        <v>41</v>
      </c>
      <c r="I31" s="1" t="s">
        <v>193</v>
      </c>
      <c r="J31" s="1" t="s">
        <v>42</v>
      </c>
      <c r="K31" s="1" t="s">
        <v>171</v>
      </c>
      <c r="L31" s="1" t="s">
        <v>55</v>
      </c>
      <c r="M31" s="1">
        <v>800</v>
      </c>
      <c r="N31" s="1" t="s">
        <v>44</v>
      </c>
      <c r="O31" s="1">
        <v>1</v>
      </c>
      <c r="P31" s="1">
        <v>1997</v>
      </c>
      <c r="Q31" s="1" t="s">
        <v>194</v>
      </c>
      <c r="R31" s="1" t="s">
        <v>77</v>
      </c>
      <c r="S31" s="1" t="s">
        <v>195</v>
      </c>
      <c r="T31" s="1" t="s">
        <v>79</v>
      </c>
      <c r="U31" s="74">
        <v>0</v>
      </c>
    </row>
    <row r="32" spans="1:21" x14ac:dyDescent="0.25">
      <c r="A32" s="1" t="s">
        <v>196</v>
      </c>
      <c r="B32" s="1" t="s">
        <v>188</v>
      </c>
      <c r="C32" s="1" t="s">
        <v>189</v>
      </c>
      <c r="D32" s="1" t="s">
        <v>168</v>
      </c>
      <c r="E32" s="1" t="s">
        <v>169</v>
      </c>
      <c r="F32" s="1">
        <v>11678</v>
      </c>
      <c r="G32" s="1">
        <v>661100</v>
      </c>
      <c r="H32" s="1" t="s">
        <v>41</v>
      </c>
      <c r="I32" s="1" t="s">
        <v>197</v>
      </c>
      <c r="J32" s="1" t="s">
        <v>42</v>
      </c>
      <c r="K32" s="1" t="s">
        <v>171</v>
      </c>
      <c r="L32" s="1" t="s">
        <v>56</v>
      </c>
      <c r="M32" s="1">
        <v>800</v>
      </c>
      <c r="N32" s="1" t="s">
        <v>44</v>
      </c>
      <c r="O32" s="1">
        <v>1</v>
      </c>
      <c r="P32" s="1">
        <v>1997</v>
      </c>
      <c r="Q32" s="1" t="s">
        <v>45</v>
      </c>
      <c r="R32" s="1" t="s">
        <v>77</v>
      </c>
      <c r="S32" s="1" t="s">
        <v>198</v>
      </c>
      <c r="T32" s="1" t="s">
        <v>79</v>
      </c>
      <c r="U32" s="74">
        <v>0</v>
      </c>
    </row>
    <row r="33" spans="1:21" x14ac:dyDescent="0.25">
      <c r="A33" s="1" t="s">
        <v>199</v>
      </c>
      <c r="B33" s="1" t="s">
        <v>188</v>
      </c>
      <c r="C33" s="1" t="s">
        <v>189</v>
      </c>
      <c r="D33" s="1" t="s">
        <v>168</v>
      </c>
      <c r="E33" s="1" t="s">
        <v>169</v>
      </c>
      <c r="F33" s="1">
        <v>11678</v>
      </c>
      <c r="G33" s="1">
        <v>661100</v>
      </c>
      <c r="H33" s="1" t="s">
        <v>41</v>
      </c>
      <c r="I33" s="1" t="s">
        <v>200</v>
      </c>
      <c r="J33" s="1" t="s">
        <v>42</v>
      </c>
      <c r="K33" s="1" t="s">
        <v>171</v>
      </c>
      <c r="L33" s="1" t="s">
        <v>55</v>
      </c>
      <c r="M33" s="1">
        <v>1000</v>
      </c>
      <c r="N33" s="1" t="s">
        <v>44</v>
      </c>
      <c r="O33" s="1">
        <v>1</v>
      </c>
      <c r="P33" s="1">
        <v>1997</v>
      </c>
      <c r="Q33" s="1" t="s">
        <v>45</v>
      </c>
      <c r="R33" s="1" t="s">
        <v>77</v>
      </c>
      <c r="S33" s="1" t="s">
        <v>201</v>
      </c>
      <c r="T33" s="1" t="s">
        <v>79</v>
      </c>
      <c r="U33" s="74">
        <v>0</v>
      </c>
    </row>
    <row r="34" spans="1:21" x14ac:dyDescent="0.25">
      <c r="A34" s="1" t="s">
        <v>202</v>
      </c>
      <c r="B34" s="1" t="s">
        <v>188</v>
      </c>
      <c r="C34" s="1" t="s">
        <v>189</v>
      </c>
      <c r="D34" s="1" t="s">
        <v>168</v>
      </c>
      <c r="E34" s="1" t="s">
        <v>169</v>
      </c>
      <c r="F34" s="1">
        <v>11678</v>
      </c>
      <c r="G34" s="1">
        <v>661400</v>
      </c>
      <c r="H34" s="1" t="s">
        <v>41</v>
      </c>
      <c r="I34" s="1" t="s">
        <v>203</v>
      </c>
      <c r="J34" s="1" t="s">
        <v>46</v>
      </c>
      <c r="K34" s="1" t="s">
        <v>204</v>
      </c>
      <c r="L34" s="1" t="s">
        <v>205</v>
      </c>
      <c r="M34" s="1">
        <v>500</v>
      </c>
      <c r="N34" s="1" t="s">
        <v>44</v>
      </c>
      <c r="O34" s="1">
        <v>1</v>
      </c>
      <c r="P34" s="1">
        <v>2000</v>
      </c>
      <c r="Q34" s="1" t="s">
        <v>45</v>
      </c>
      <c r="R34" s="1" t="s">
        <v>77</v>
      </c>
      <c r="S34" s="1" t="s">
        <v>206</v>
      </c>
      <c r="T34" s="1" t="s">
        <v>79</v>
      </c>
      <c r="U34" s="74">
        <v>0</v>
      </c>
    </row>
    <row r="35" spans="1:21" x14ac:dyDescent="0.25">
      <c r="A35" s="1" t="s">
        <v>207</v>
      </c>
      <c r="B35" s="1" t="s">
        <v>188</v>
      </c>
      <c r="C35" s="1" t="s">
        <v>189</v>
      </c>
      <c r="D35" s="1" t="s">
        <v>168</v>
      </c>
      <c r="E35" s="1" t="s">
        <v>169</v>
      </c>
      <c r="F35" s="1">
        <v>11678</v>
      </c>
      <c r="G35" s="1">
        <v>663100</v>
      </c>
      <c r="H35" s="1" t="s">
        <v>41</v>
      </c>
      <c r="I35" s="1" t="s">
        <v>208</v>
      </c>
      <c r="J35" s="1" t="s">
        <v>53</v>
      </c>
      <c r="K35" s="1" t="s">
        <v>209</v>
      </c>
      <c r="L35" s="1" t="s">
        <v>210</v>
      </c>
      <c r="M35" s="1">
        <v>100</v>
      </c>
      <c r="N35" s="1" t="s">
        <v>44</v>
      </c>
      <c r="O35" s="1">
        <v>1</v>
      </c>
      <c r="P35" s="1">
        <v>1997</v>
      </c>
      <c r="Q35" s="1" t="s">
        <v>138</v>
      </c>
      <c r="R35" s="1" t="s">
        <v>77</v>
      </c>
      <c r="S35" s="1" t="s">
        <v>211</v>
      </c>
      <c r="T35" s="1" t="s">
        <v>79</v>
      </c>
      <c r="U35" s="74">
        <v>0</v>
      </c>
    </row>
    <row r="36" spans="1:21" x14ac:dyDescent="0.25">
      <c r="A36" s="1" t="s">
        <v>212</v>
      </c>
      <c r="B36" s="1" t="s">
        <v>213</v>
      </c>
      <c r="C36" s="1" t="s">
        <v>214</v>
      </c>
      <c r="D36" s="1" t="s">
        <v>215</v>
      </c>
      <c r="E36" s="1" t="s">
        <v>74</v>
      </c>
      <c r="F36" s="1">
        <v>3764</v>
      </c>
      <c r="G36" s="1">
        <v>661100</v>
      </c>
      <c r="H36" s="1" t="s">
        <v>41</v>
      </c>
      <c r="I36" s="1" t="s">
        <v>216</v>
      </c>
      <c r="J36" s="1" t="s">
        <v>42</v>
      </c>
      <c r="K36" s="1" t="s">
        <v>217</v>
      </c>
      <c r="L36" s="1" t="s">
        <v>56</v>
      </c>
      <c r="M36" s="1">
        <v>630</v>
      </c>
      <c r="N36" s="1" t="s">
        <v>44</v>
      </c>
      <c r="O36" s="1">
        <v>1</v>
      </c>
      <c r="P36" s="1">
        <v>1996</v>
      </c>
      <c r="Q36" s="1" t="s">
        <v>45</v>
      </c>
      <c r="R36" s="1" t="s">
        <v>77</v>
      </c>
      <c r="S36" s="1" t="s">
        <v>218</v>
      </c>
      <c r="T36" s="1" t="s">
        <v>79</v>
      </c>
      <c r="U36" s="74">
        <v>0</v>
      </c>
    </row>
    <row r="37" spans="1:21" x14ac:dyDescent="0.25">
      <c r="A37" s="1" t="s">
        <v>219</v>
      </c>
      <c r="B37" s="1" t="s">
        <v>213</v>
      </c>
      <c r="C37" s="1" t="s">
        <v>214</v>
      </c>
      <c r="D37" s="1" t="s">
        <v>215</v>
      </c>
      <c r="E37" s="1" t="s">
        <v>74</v>
      </c>
      <c r="F37" s="1">
        <v>3764</v>
      </c>
      <c r="G37" s="1">
        <v>661300</v>
      </c>
      <c r="H37" s="1" t="s">
        <v>41</v>
      </c>
      <c r="I37" s="1" t="s">
        <v>220</v>
      </c>
      <c r="J37" s="1" t="s">
        <v>58</v>
      </c>
      <c r="K37" s="1" t="s">
        <v>221</v>
      </c>
      <c r="L37" s="1" t="s">
        <v>222</v>
      </c>
      <c r="M37" s="1">
        <v>225</v>
      </c>
      <c r="N37" s="1" t="s">
        <v>44</v>
      </c>
      <c r="O37" s="1">
        <v>1</v>
      </c>
      <c r="P37" s="1">
        <v>2000</v>
      </c>
      <c r="Q37" s="1" t="s">
        <v>45</v>
      </c>
      <c r="R37" s="1" t="s">
        <v>77</v>
      </c>
      <c r="S37" s="1" t="s">
        <v>223</v>
      </c>
      <c r="T37" s="1" t="s">
        <v>79</v>
      </c>
      <c r="U37" s="74">
        <v>0</v>
      </c>
    </row>
    <row r="38" spans="1:21" x14ac:dyDescent="0.25">
      <c r="A38" s="1" t="s">
        <v>224</v>
      </c>
      <c r="B38" s="1" t="s">
        <v>213</v>
      </c>
      <c r="C38" s="1" t="s">
        <v>214</v>
      </c>
      <c r="D38" s="1" t="s">
        <v>215</v>
      </c>
      <c r="E38" s="1" t="s">
        <v>74</v>
      </c>
      <c r="F38" s="1">
        <v>3764</v>
      </c>
      <c r="G38" s="1">
        <v>661300</v>
      </c>
      <c r="H38" s="1" t="s">
        <v>41</v>
      </c>
      <c r="I38" s="1" t="s">
        <v>225</v>
      </c>
      <c r="J38" s="1" t="s">
        <v>58</v>
      </c>
      <c r="K38" s="1" t="s">
        <v>221</v>
      </c>
      <c r="L38" s="1" t="s">
        <v>226</v>
      </c>
      <c r="M38" s="1">
        <v>500</v>
      </c>
      <c r="N38" s="1" t="s">
        <v>44</v>
      </c>
      <c r="O38" s="1">
        <v>1</v>
      </c>
      <c r="P38" s="1">
        <v>1991</v>
      </c>
      <c r="Q38" s="1" t="s">
        <v>45</v>
      </c>
      <c r="R38" s="1" t="s">
        <v>77</v>
      </c>
      <c r="S38" s="1" t="s">
        <v>227</v>
      </c>
      <c r="T38" s="1" t="s">
        <v>79</v>
      </c>
      <c r="U38" s="74">
        <v>0</v>
      </c>
    </row>
    <row r="39" spans="1:21" x14ac:dyDescent="0.25">
      <c r="A39" s="1" t="s">
        <v>228</v>
      </c>
      <c r="B39" s="1" t="s">
        <v>229</v>
      </c>
      <c r="C39" s="1" t="s">
        <v>230</v>
      </c>
      <c r="D39" s="1" t="s">
        <v>231</v>
      </c>
      <c r="E39" s="1" t="s">
        <v>232</v>
      </c>
      <c r="F39" s="1">
        <v>2775</v>
      </c>
      <c r="G39" s="1">
        <v>661100</v>
      </c>
      <c r="H39" s="1" t="s">
        <v>41</v>
      </c>
      <c r="I39" s="1" t="s">
        <v>233</v>
      </c>
      <c r="J39" s="1" t="s">
        <v>42</v>
      </c>
      <c r="K39" s="1" t="s">
        <v>234</v>
      </c>
      <c r="L39" s="1" t="s">
        <v>55</v>
      </c>
      <c r="M39" s="1">
        <v>300</v>
      </c>
      <c r="N39" s="1" t="s">
        <v>44</v>
      </c>
      <c r="O39" s="1">
        <v>1</v>
      </c>
      <c r="P39" s="1">
        <v>1996</v>
      </c>
      <c r="Q39" s="1" t="s">
        <v>138</v>
      </c>
      <c r="R39" s="1" t="s">
        <v>77</v>
      </c>
      <c r="S39" s="1" t="s">
        <v>235</v>
      </c>
      <c r="T39" s="1" t="s">
        <v>79</v>
      </c>
      <c r="U39" s="74">
        <v>0</v>
      </c>
    </row>
    <row r="40" spans="1:21" x14ac:dyDescent="0.25">
      <c r="A40" s="1" t="s">
        <v>236</v>
      </c>
      <c r="B40" s="1" t="s">
        <v>229</v>
      </c>
      <c r="C40" s="1" t="s">
        <v>230</v>
      </c>
      <c r="D40" s="1" t="s">
        <v>231</v>
      </c>
      <c r="E40" s="1" t="s">
        <v>232</v>
      </c>
      <c r="F40" s="1">
        <v>2775</v>
      </c>
      <c r="G40" s="1">
        <v>661400</v>
      </c>
      <c r="H40" s="1" t="s">
        <v>41</v>
      </c>
      <c r="I40" s="1" t="s">
        <v>237</v>
      </c>
      <c r="J40" s="1" t="s">
        <v>46</v>
      </c>
      <c r="K40" s="1" t="s">
        <v>204</v>
      </c>
      <c r="L40" s="1" t="s">
        <v>67</v>
      </c>
      <c r="M40" s="1">
        <v>500</v>
      </c>
      <c r="N40" s="1" t="s">
        <v>44</v>
      </c>
      <c r="O40" s="1">
        <v>1</v>
      </c>
      <c r="P40" s="1">
        <v>1992</v>
      </c>
      <c r="Q40" s="1" t="s">
        <v>238</v>
      </c>
      <c r="R40" s="1" t="s">
        <v>77</v>
      </c>
      <c r="S40" s="1" t="s">
        <v>239</v>
      </c>
      <c r="T40" s="1" t="s">
        <v>79</v>
      </c>
      <c r="U40" s="74">
        <v>0</v>
      </c>
    </row>
    <row r="41" spans="1:21" x14ac:dyDescent="0.25">
      <c r="A41" s="1" t="s">
        <v>240</v>
      </c>
      <c r="B41" s="1" t="s">
        <v>241</v>
      </c>
      <c r="C41" s="1" t="s">
        <v>242</v>
      </c>
      <c r="D41" s="1" t="s">
        <v>243</v>
      </c>
      <c r="E41" s="1" t="s">
        <v>244</v>
      </c>
      <c r="F41" s="1">
        <v>6748</v>
      </c>
      <c r="G41" s="1">
        <v>661100</v>
      </c>
      <c r="H41" s="1" t="s">
        <v>41</v>
      </c>
      <c r="I41" s="1" t="s">
        <v>245</v>
      </c>
      <c r="J41" s="1" t="s">
        <v>42</v>
      </c>
      <c r="K41" s="1" t="s">
        <v>246</v>
      </c>
      <c r="L41" s="1" t="s">
        <v>247</v>
      </c>
      <c r="M41" s="1">
        <v>630</v>
      </c>
      <c r="N41" s="1" t="s">
        <v>44</v>
      </c>
      <c r="O41" s="1">
        <v>1</v>
      </c>
      <c r="P41" s="1">
        <v>2003</v>
      </c>
      <c r="Q41" s="1" t="s">
        <v>45</v>
      </c>
      <c r="R41" s="1" t="s">
        <v>77</v>
      </c>
      <c r="S41" s="1" t="s">
        <v>248</v>
      </c>
      <c r="T41" s="1" t="s">
        <v>79</v>
      </c>
      <c r="U41" s="74">
        <v>0</v>
      </c>
    </row>
    <row r="42" spans="1:21" x14ac:dyDescent="0.25">
      <c r="A42" s="1" t="s">
        <v>249</v>
      </c>
      <c r="B42" s="1" t="s">
        <v>241</v>
      </c>
      <c r="C42" s="1" t="s">
        <v>242</v>
      </c>
      <c r="D42" s="1" t="s">
        <v>243</v>
      </c>
      <c r="E42" s="1" t="s">
        <v>244</v>
      </c>
      <c r="F42" s="1">
        <v>6748</v>
      </c>
      <c r="G42" s="1">
        <v>661100</v>
      </c>
      <c r="H42" s="1" t="s">
        <v>41</v>
      </c>
      <c r="I42" s="1" t="s">
        <v>250</v>
      </c>
      <c r="J42" s="1" t="s">
        <v>42</v>
      </c>
      <c r="K42" s="1" t="s">
        <v>246</v>
      </c>
      <c r="L42" s="1" t="s">
        <v>247</v>
      </c>
      <c r="M42" s="1">
        <v>630</v>
      </c>
      <c r="N42" s="1" t="s">
        <v>44</v>
      </c>
      <c r="O42" s="1">
        <v>1</v>
      </c>
      <c r="P42" s="1">
        <v>2003</v>
      </c>
      <c r="R42" s="1" t="s">
        <v>77</v>
      </c>
      <c r="S42" s="1" t="s">
        <v>251</v>
      </c>
      <c r="T42" s="1" t="s">
        <v>79</v>
      </c>
      <c r="U42" s="74">
        <v>0</v>
      </c>
    </row>
    <row r="43" spans="1:21" x14ac:dyDescent="0.25">
      <c r="A43" s="1" t="s">
        <v>252</v>
      </c>
      <c r="B43" s="1" t="s">
        <v>253</v>
      </c>
      <c r="C43" s="1" t="s">
        <v>242</v>
      </c>
      <c r="D43" s="1" t="s">
        <v>243</v>
      </c>
      <c r="E43" s="1" t="s">
        <v>244</v>
      </c>
      <c r="F43" s="1">
        <v>6926</v>
      </c>
      <c r="G43" s="1">
        <v>661100</v>
      </c>
      <c r="H43" s="1" t="s">
        <v>41</v>
      </c>
      <c r="I43" s="1" t="s">
        <v>254</v>
      </c>
      <c r="J43" s="1" t="s">
        <v>42</v>
      </c>
      <c r="K43" s="1" t="s">
        <v>62</v>
      </c>
      <c r="L43" s="1" t="s">
        <v>255</v>
      </c>
      <c r="M43" s="1">
        <v>675</v>
      </c>
      <c r="N43" s="1" t="s">
        <v>44</v>
      </c>
      <c r="O43" s="1">
        <v>1</v>
      </c>
      <c r="P43" s="1">
        <v>2009</v>
      </c>
      <c r="R43" s="1" t="s">
        <v>77</v>
      </c>
      <c r="S43" s="1" t="s">
        <v>256</v>
      </c>
      <c r="T43" s="1" t="s">
        <v>79</v>
      </c>
      <c r="U43" s="74">
        <v>0</v>
      </c>
    </row>
    <row r="44" spans="1:21" x14ac:dyDescent="0.25">
      <c r="A44" s="1" t="s">
        <v>257</v>
      </c>
      <c r="B44" s="1" t="s">
        <v>253</v>
      </c>
      <c r="C44" s="1" t="s">
        <v>242</v>
      </c>
      <c r="D44" s="1" t="s">
        <v>243</v>
      </c>
      <c r="E44" s="1" t="s">
        <v>244</v>
      </c>
      <c r="F44" s="1">
        <v>6926</v>
      </c>
      <c r="G44" s="1">
        <v>661300</v>
      </c>
      <c r="H44" s="1" t="s">
        <v>41</v>
      </c>
      <c r="I44" s="1" t="s">
        <v>258</v>
      </c>
      <c r="J44" s="1" t="s">
        <v>58</v>
      </c>
      <c r="K44" s="1" t="s">
        <v>259</v>
      </c>
      <c r="L44" s="1" t="s">
        <v>260</v>
      </c>
      <c r="M44" s="1">
        <v>130</v>
      </c>
      <c r="N44" s="1" t="s">
        <v>44</v>
      </c>
      <c r="O44" s="1">
        <v>1</v>
      </c>
      <c r="P44" s="1">
        <v>2014</v>
      </c>
      <c r="R44" s="1" t="s">
        <v>77</v>
      </c>
      <c r="S44" s="1" t="s">
        <v>461</v>
      </c>
      <c r="T44" s="1" t="s">
        <v>79</v>
      </c>
      <c r="U44" s="74">
        <v>0</v>
      </c>
    </row>
    <row r="45" spans="1:21" x14ac:dyDescent="0.25">
      <c r="A45" s="1" t="s">
        <v>261</v>
      </c>
      <c r="B45" s="1" t="s">
        <v>262</v>
      </c>
      <c r="C45" s="1" t="s">
        <v>242</v>
      </c>
      <c r="D45" s="1" t="s">
        <v>243</v>
      </c>
      <c r="E45" s="1" t="s">
        <v>244</v>
      </c>
      <c r="F45" s="1">
        <v>3946</v>
      </c>
      <c r="G45" s="1">
        <v>661100</v>
      </c>
      <c r="H45" s="1" t="s">
        <v>41</v>
      </c>
      <c r="I45" s="1" t="s">
        <v>263</v>
      </c>
      <c r="J45" s="1" t="s">
        <v>42</v>
      </c>
      <c r="K45" s="1" t="s">
        <v>264</v>
      </c>
      <c r="L45" s="1" t="s">
        <v>265</v>
      </c>
      <c r="M45" s="1">
        <v>1000</v>
      </c>
      <c r="N45" s="1" t="s">
        <v>44</v>
      </c>
      <c r="O45" s="1">
        <v>1</v>
      </c>
      <c r="P45" s="1">
        <v>2018</v>
      </c>
      <c r="R45" s="1" t="s">
        <v>77</v>
      </c>
      <c r="S45" s="1" t="s">
        <v>266</v>
      </c>
      <c r="T45" s="1" t="s">
        <v>79</v>
      </c>
      <c r="U45" s="74">
        <v>0</v>
      </c>
    </row>
    <row r="46" spans="1:21" x14ac:dyDescent="0.25">
      <c r="A46" s="1" t="s">
        <v>267</v>
      </c>
      <c r="B46" s="1" t="s">
        <v>268</v>
      </c>
      <c r="C46" s="1" t="s">
        <v>242</v>
      </c>
      <c r="D46" s="1" t="s">
        <v>243</v>
      </c>
      <c r="E46" s="1" t="s">
        <v>244</v>
      </c>
      <c r="F46" s="1">
        <v>935</v>
      </c>
      <c r="G46" s="1">
        <v>661400</v>
      </c>
      <c r="H46" s="1" t="s">
        <v>41</v>
      </c>
      <c r="I46" s="1" t="s">
        <v>269</v>
      </c>
      <c r="J46" s="1" t="s">
        <v>46</v>
      </c>
      <c r="K46" s="1" t="s">
        <v>270</v>
      </c>
      <c r="L46" s="1" t="s">
        <v>271</v>
      </c>
      <c r="M46" s="1">
        <v>500</v>
      </c>
      <c r="N46" s="1" t="s">
        <v>44</v>
      </c>
      <c r="O46" s="1">
        <v>1</v>
      </c>
      <c r="P46" s="1">
        <v>2017</v>
      </c>
      <c r="R46" s="1" t="s">
        <v>77</v>
      </c>
      <c r="S46" s="1" t="s">
        <v>272</v>
      </c>
      <c r="T46" s="1" t="s">
        <v>79</v>
      </c>
      <c r="U46" s="74">
        <v>0</v>
      </c>
    </row>
    <row r="47" spans="1:21" x14ac:dyDescent="0.25">
      <c r="A47" s="1" t="s">
        <v>273</v>
      </c>
      <c r="B47" s="1" t="s">
        <v>274</v>
      </c>
      <c r="C47" s="1" t="s">
        <v>242</v>
      </c>
      <c r="D47" s="1" t="s">
        <v>243</v>
      </c>
      <c r="E47" s="1" t="s">
        <v>244</v>
      </c>
      <c r="F47" s="1">
        <v>4902</v>
      </c>
      <c r="G47" s="1">
        <v>661100</v>
      </c>
      <c r="H47" s="1" t="s">
        <v>41</v>
      </c>
      <c r="I47" s="1" t="s">
        <v>275</v>
      </c>
      <c r="J47" s="1" t="s">
        <v>42</v>
      </c>
      <c r="K47" s="1" t="s">
        <v>276</v>
      </c>
      <c r="L47" s="1" t="s">
        <v>277</v>
      </c>
      <c r="M47" s="1">
        <v>1050</v>
      </c>
      <c r="N47" s="1" t="s">
        <v>44</v>
      </c>
      <c r="O47" s="1">
        <v>1</v>
      </c>
      <c r="P47" s="1">
        <v>2015</v>
      </c>
      <c r="Q47" s="1" t="s">
        <v>278</v>
      </c>
      <c r="R47" s="1" t="s">
        <v>77</v>
      </c>
      <c r="S47" s="1" t="s">
        <v>279</v>
      </c>
      <c r="T47" s="1" t="s">
        <v>79</v>
      </c>
      <c r="U47" s="74">
        <v>0</v>
      </c>
    </row>
    <row r="48" spans="1:21" x14ac:dyDescent="0.25">
      <c r="A48" s="1" t="s">
        <v>280</v>
      </c>
      <c r="B48" s="1" t="s">
        <v>281</v>
      </c>
      <c r="C48" s="1" t="s">
        <v>282</v>
      </c>
      <c r="D48" s="1" t="s">
        <v>283</v>
      </c>
      <c r="E48" s="1" t="s">
        <v>284</v>
      </c>
      <c r="F48" s="1">
        <v>24827</v>
      </c>
      <c r="G48" s="1">
        <v>661100</v>
      </c>
      <c r="H48" s="1" t="s">
        <v>41</v>
      </c>
      <c r="I48" s="1" t="s">
        <v>285</v>
      </c>
      <c r="J48" s="1" t="s">
        <v>42</v>
      </c>
      <c r="K48" s="1" t="s">
        <v>286</v>
      </c>
      <c r="L48" s="1" t="s">
        <v>287</v>
      </c>
      <c r="M48" s="1">
        <v>1000</v>
      </c>
      <c r="N48" s="1" t="s">
        <v>44</v>
      </c>
      <c r="O48" s="1">
        <v>1</v>
      </c>
      <c r="P48" s="1">
        <v>1999</v>
      </c>
      <c r="Q48" s="1" t="s">
        <v>45</v>
      </c>
      <c r="R48" s="1" t="s">
        <v>77</v>
      </c>
      <c r="S48" s="1" t="s">
        <v>288</v>
      </c>
      <c r="T48" s="1" t="s">
        <v>79</v>
      </c>
      <c r="U48" s="74">
        <v>0</v>
      </c>
    </row>
    <row r="49" spans="1:21" x14ac:dyDescent="0.25">
      <c r="A49" s="1" t="s">
        <v>289</v>
      </c>
      <c r="B49" s="1" t="s">
        <v>281</v>
      </c>
      <c r="C49" s="1" t="s">
        <v>282</v>
      </c>
      <c r="D49" s="1" t="s">
        <v>283</v>
      </c>
      <c r="E49" s="1" t="s">
        <v>284</v>
      </c>
      <c r="F49" s="1">
        <v>24827</v>
      </c>
      <c r="G49" s="1">
        <v>661100</v>
      </c>
      <c r="H49" s="1" t="s">
        <v>41</v>
      </c>
      <c r="I49" s="1" t="s">
        <v>290</v>
      </c>
      <c r="J49" s="1" t="s">
        <v>42</v>
      </c>
      <c r="K49" s="1" t="s">
        <v>286</v>
      </c>
      <c r="L49" s="1" t="s">
        <v>287</v>
      </c>
      <c r="M49" s="1">
        <v>1000</v>
      </c>
      <c r="N49" s="1" t="s">
        <v>44</v>
      </c>
      <c r="O49" s="1">
        <v>1</v>
      </c>
      <c r="P49" s="1">
        <v>1999</v>
      </c>
      <c r="Q49" s="1" t="s">
        <v>45</v>
      </c>
      <c r="R49" s="1" t="s">
        <v>77</v>
      </c>
      <c r="S49" s="1" t="s">
        <v>291</v>
      </c>
      <c r="T49" s="1" t="s">
        <v>79</v>
      </c>
      <c r="U49" s="74">
        <v>0</v>
      </c>
    </row>
    <row r="50" spans="1:21" x14ac:dyDescent="0.25">
      <c r="A50" s="1" t="s">
        <v>292</v>
      </c>
      <c r="B50" s="1" t="s">
        <v>281</v>
      </c>
      <c r="C50" s="1" t="s">
        <v>282</v>
      </c>
      <c r="D50" s="1" t="s">
        <v>283</v>
      </c>
      <c r="E50" s="1" t="s">
        <v>284</v>
      </c>
      <c r="F50" s="1">
        <v>24827</v>
      </c>
      <c r="G50" s="1">
        <v>661100</v>
      </c>
      <c r="H50" s="1" t="s">
        <v>41</v>
      </c>
      <c r="I50" s="1" t="s">
        <v>293</v>
      </c>
      <c r="J50" s="1" t="s">
        <v>42</v>
      </c>
      <c r="K50" s="1" t="s">
        <v>286</v>
      </c>
      <c r="L50" s="1" t="s">
        <v>287</v>
      </c>
      <c r="M50" s="1">
        <v>1000</v>
      </c>
      <c r="N50" s="1" t="s">
        <v>44</v>
      </c>
      <c r="O50" s="1">
        <v>1</v>
      </c>
      <c r="P50" s="1">
        <v>1999</v>
      </c>
      <c r="Q50" s="1" t="s">
        <v>45</v>
      </c>
      <c r="R50" s="1" t="s">
        <v>77</v>
      </c>
      <c r="S50" s="1" t="s">
        <v>294</v>
      </c>
      <c r="T50" s="1" t="s">
        <v>79</v>
      </c>
      <c r="U50" s="74">
        <v>0</v>
      </c>
    </row>
    <row r="51" spans="1:21" x14ac:dyDescent="0.25">
      <c r="A51" s="1" t="s">
        <v>295</v>
      </c>
      <c r="B51" s="1" t="s">
        <v>281</v>
      </c>
      <c r="C51" s="1" t="s">
        <v>282</v>
      </c>
      <c r="D51" s="1" t="s">
        <v>283</v>
      </c>
      <c r="E51" s="1" t="s">
        <v>284</v>
      </c>
      <c r="F51" s="1">
        <v>24827</v>
      </c>
      <c r="G51" s="1">
        <v>661100</v>
      </c>
      <c r="H51" s="1" t="s">
        <v>41</v>
      </c>
      <c r="I51" s="1" t="s">
        <v>296</v>
      </c>
      <c r="J51" s="1" t="s">
        <v>42</v>
      </c>
      <c r="K51" s="1" t="s">
        <v>286</v>
      </c>
      <c r="L51" s="1" t="s">
        <v>287</v>
      </c>
      <c r="M51" s="1">
        <v>630</v>
      </c>
      <c r="N51" s="1" t="s">
        <v>44</v>
      </c>
      <c r="O51" s="1">
        <v>1</v>
      </c>
      <c r="P51" s="1">
        <v>1999</v>
      </c>
      <c r="Q51" s="1" t="s">
        <v>45</v>
      </c>
      <c r="R51" s="1" t="s">
        <v>77</v>
      </c>
      <c r="S51" s="1" t="s">
        <v>297</v>
      </c>
      <c r="T51" s="1" t="s">
        <v>79</v>
      </c>
      <c r="U51" s="74">
        <v>0</v>
      </c>
    </row>
    <row r="52" spans="1:21" x14ac:dyDescent="0.25">
      <c r="A52" s="1" t="s">
        <v>298</v>
      </c>
      <c r="B52" s="1" t="s">
        <v>281</v>
      </c>
      <c r="C52" s="1" t="s">
        <v>282</v>
      </c>
      <c r="D52" s="1" t="s">
        <v>283</v>
      </c>
      <c r="E52" s="1" t="s">
        <v>284</v>
      </c>
      <c r="F52" s="1">
        <v>24827</v>
      </c>
      <c r="G52" s="1">
        <v>661400</v>
      </c>
      <c r="H52" s="1" t="s">
        <v>41</v>
      </c>
      <c r="I52" s="1" t="s">
        <v>299</v>
      </c>
      <c r="J52" s="1" t="s">
        <v>46</v>
      </c>
      <c r="K52" s="1" t="s">
        <v>51</v>
      </c>
      <c r="L52" s="1" t="s">
        <v>46</v>
      </c>
      <c r="M52" s="1">
        <v>500</v>
      </c>
      <c r="N52" s="1" t="s">
        <v>44</v>
      </c>
      <c r="O52" s="1">
        <v>1</v>
      </c>
      <c r="P52" s="1">
        <v>1998</v>
      </c>
      <c r="Q52" s="1" t="s">
        <v>45</v>
      </c>
      <c r="R52" s="1" t="s">
        <v>77</v>
      </c>
      <c r="S52" s="1" t="s">
        <v>300</v>
      </c>
      <c r="T52" s="1" t="s">
        <v>79</v>
      </c>
      <c r="U52" s="74">
        <v>0</v>
      </c>
    </row>
    <row r="53" spans="1:21" x14ac:dyDescent="0.25">
      <c r="A53" s="1" t="s">
        <v>301</v>
      </c>
      <c r="B53" s="1" t="s">
        <v>281</v>
      </c>
      <c r="C53" s="1" t="s">
        <v>282</v>
      </c>
      <c r="D53" s="1" t="s">
        <v>283</v>
      </c>
      <c r="E53" s="1" t="s">
        <v>284</v>
      </c>
      <c r="F53" s="1">
        <v>24827</v>
      </c>
      <c r="G53" s="1">
        <v>661400</v>
      </c>
      <c r="H53" s="1" t="s">
        <v>41</v>
      </c>
      <c r="I53" s="1" t="s">
        <v>302</v>
      </c>
      <c r="J53" s="1" t="s">
        <v>46</v>
      </c>
      <c r="K53" s="1" t="s">
        <v>303</v>
      </c>
      <c r="L53" s="1" t="s">
        <v>304</v>
      </c>
      <c r="M53" s="1">
        <v>300</v>
      </c>
      <c r="N53" s="1" t="s">
        <v>44</v>
      </c>
      <c r="O53" s="1">
        <v>1</v>
      </c>
      <c r="P53" s="1">
        <v>2015</v>
      </c>
      <c r="R53" s="1" t="s">
        <v>77</v>
      </c>
      <c r="S53" s="1" t="s">
        <v>305</v>
      </c>
      <c r="T53" s="1" t="s">
        <v>79</v>
      </c>
      <c r="U53" s="74">
        <v>0</v>
      </c>
    </row>
    <row r="54" spans="1:21" x14ac:dyDescent="0.25">
      <c r="A54" s="1" t="s">
        <v>306</v>
      </c>
      <c r="B54" s="1" t="s">
        <v>281</v>
      </c>
      <c r="C54" s="1" t="s">
        <v>282</v>
      </c>
      <c r="D54" s="1" t="s">
        <v>283</v>
      </c>
      <c r="E54" s="1" t="s">
        <v>284</v>
      </c>
      <c r="F54" s="1">
        <v>24827</v>
      </c>
      <c r="G54" s="1">
        <v>661400</v>
      </c>
      <c r="H54" s="1" t="s">
        <v>41</v>
      </c>
      <c r="I54" s="1" t="s">
        <v>307</v>
      </c>
      <c r="J54" s="1" t="s">
        <v>46</v>
      </c>
      <c r="K54" s="1" t="s">
        <v>51</v>
      </c>
      <c r="L54" s="1" t="s">
        <v>46</v>
      </c>
      <c r="M54" s="1">
        <v>500</v>
      </c>
      <c r="N54" s="1" t="s">
        <v>44</v>
      </c>
      <c r="O54" s="1">
        <v>1</v>
      </c>
      <c r="P54" s="1">
        <v>1999</v>
      </c>
      <c r="Q54" s="1" t="s">
        <v>45</v>
      </c>
      <c r="R54" s="1" t="s">
        <v>77</v>
      </c>
      <c r="S54" s="1" t="s">
        <v>308</v>
      </c>
      <c r="T54" s="1" t="s">
        <v>79</v>
      </c>
      <c r="U54" s="74">
        <v>0</v>
      </c>
    </row>
    <row r="55" spans="1:21" x14ac:dyDescent="0.25">
      <c r="A55" s="1" t="s">
        <v>309</v>
      </c>
      <c r="B55" s="1" t="s">
        <v>281</v>
      </c>
      <c r="C55" s="1" t="s">
        <v>282</v>
      </c>
      <c r="D55" s="1" t="s">
        <v>283</v>
      </c>
      <c r="E55" s="1" t="s">
        <v>284</v>
      </c>
      <c r="F55" s="1">
        <v>24827</v>
      </c>
      <c r="G55" s="1">
        <v>663200</v>
      </c>
      <c r="H55" s="1" t="s">
        <v>41</v>
      </c>
      <c r="I55" s="1" t="s">
        <v>310</v>
      </c>
      <c r="J55" s="1" t="s">
        <v>48</v>
      </c>
      <c r="K55" s="1" t="s">
        <v>51</v>
      </c>
      <c r="L55" s="1" t="s">
        <v>311</v>
      </c>
      <c r="M55" s="1">
        <v>500</v>
      </c>
      <c r="N55" s="1" t="s">
        <v>44</v>
      </c>
      <c r="O55" s="1">
        <v>1</v>
      </c>
      <c r="P55" s="1">
        <v>2003</v>
      </c>
      <c r="R55" s="1" t="s">
        <v>77</v>
      </c>
      <c r="S55" s="1" t="s">
        <v>312</v>
      </c>
      <c r="T55" s="1" t="s">
        <v>79</v>
      </c>
      <c r="U55" s="74">
        <v>0</v>
      </c>
    </row>
    <row r="56" spans="1:21" x14ac:dyDescent="0.25">
      <c r="A56" s="1" t="s">
        <v>313</v>
      </c>
      <c r="B56" s="1" t="s">
        <v>314</v>
      </c>
      <c r="C56" s="1" t="s">
        <v>315</v>
      </c>
      <c r="D56" s="1" t="s">
        <v>316</v>
      </c>
      <c r="E56" s="1" t="s">
        <v>317</v>
      </c>
      <c r="F56" s="1">
        <v>540</v>
      </c>
      <c r="G56" s="1">
        <v>661100</v>
      </c>
      <c r="H56" s="1" t="s">
        <v>41</v>
      </c>
      <c r="I56" s="1" t="s">
        <v>318</v>
      </c>
      <c r="J56" s="1" t="s">
        <v>42</v>
      </c>
      <c r="K56" s="1" t="s">
        <v>66</v>
      </c>
      <c r="L56" s="1" t="s">
        <v>55</v>
      </c>
      <c r="M56" s="1">
        <v>200</v>
      </c>
      <c r="N56" s="1" t="s">
        <v>44</v>
      </c>
      <c r="O56" s="1">
        <v>1</v>
      </c>
      <c r="P56" s="1">
        <v>1970</v>
      </c>
      <c r="Q56" s="1" t="s">
        <v>138</v>
      </c>
      <c r="R56" s="1" t="s">
        <v>77</v>
      </c>
      <c r="S56" s="1" t="s">
        <v>319</v>
      </c>
      <c r="T56" s="1" t="s">
        <v>79</v>
      </c>
      <c r="U56" s="74">
        <v>0</v>
      </c>
    </row>
    <row r="57" spans="1:21" x14ac:dyDescent="0.25">
      <c r="A57" s="1" t="s">
        <v>320</v>
      </c>
      <c r="B57" s="1" t="s">
        <v>321</v>
      </c>
      <c r="C57" s="1" t="s">
        <v>322</v>
      </c>
      <c r="D57" s="1" t="s">
        <v>323</v>
      </c>
      <c r="E57" s="1" t="s">
        <v>74</v>
      </c>
      <c r="F57" s="1">
        <v>1240</v>
      </c>
      <c r="G57" s="1">
        <v>661400</v>
      </c>
      <c r="H57" s="1" t="s">
        <v>41</v>
      </c>
      <c r="I57" s="1" t="s">
        <v>324</v>
      </c>
      <c r="J57" s="1" t="s">
        <v>46</v>
      </c>
      <c r="K57" s="1" t="s">
        <v>325</v>
      </c>
      <c r="L57" s="1" t="s">
        <v>326</v>
      </c>
      <c r="M57" s="1">
        <v>400</v>
      </c>
      <c r="N57" s="1" t="s">
        <v>44</v>
      </c>
      <c r="O57" s="1">
        <v>1</v>
      </c>
      <c r="P57" s="1">
        <v>2016</v>
      </c>
      <c r="R57" s="1" t="s">
        <v>77</v>
      </c>
      <c r="S57" s="1" t="s">
        <v>327</v>
      </c>
      <c r="T57" s="1" t="s">
        <v>79</v>
      </c>
      <c r="U57" s="74">
        <v>0</v>
      </c>
    </row>
    <row r="58" spans="1:21" x14ac:dyDescent="0.25">
      <c r="A58" s="1" t="s">
        <v>328</v>
      </c>
      <c r="B58" s="1" t="s">
        <v>329</v>
      </c>
      <c r="C58" s="1" t="s">
        <v>330</v>
      </c>
      <c r="D58" s="1" t="s">
        <v>331</v>
      </c>
      <c r="E58" s="1" t="s">
        <v>74</v>
      </c>
      <c r="F58" s="1">
        <v>17552</v>
      </c>
      <c r="G58" s="1">
        <v>661100</v>
      </c>
      <c r="H58" s="1" t="s">
        <v>41</v>
      </c>
      <c r="I58" s="1" t="s">
        <v>332</v>
      </c>
      <c r="J58" s="1" t="s">
        <v>42</v>
      </c>
      <c r="K58" s="1" t="s">
        <v>62</v>
      </c>
      <c r="L58" s="1" t="s">
        <v>333</v>
      </c>
      <c r="M58" s="1">
        <v>1000</v>
      </c>
      <c r="N58" s="1" t="s">
        <v>44</v>
      </c>
      <c r="O58" s="1">
        <v>1</v>
      </c>
      <c r="P58" s="1">
        <v>1998</v>
      </c>
      <c r="Q58" s="1" t="s">
        <v>45</v>
      </c>
      <c r="R58" s="1" t="s">
        <v>77</v>
      </c>
      <c r="S58" s="1" t="s">
        <v>334</v>
      </c>
      <c r="T58" s="1" t="s">
        <v>79</v>
      </c>
      <c r="U58" s="74">
        <v>0</v>
      </c>
    </row>
    <row r="59" spans="1:21" x14ac:dyDescent="0.25">
      <c r="A59" s="1" t="s">
        <v>335</v>
      </c>
      <c r="B59" s="1" t="s">
        <v>329</v>
      </c>
      <c r="C59" s="1" t="s">
        <v>330</v>
      </c>
      <c r="D59" s="1" t="s">
        <v>331</v>
      </c>
      <c r="E59" s="1" t="s">
        <v>74</v>
      </c>
      <c r="F59" s="1">
        <v>17552</v>
      </c>
      <c r="G59" s="1">
        <v>661100</v>
      </c>
      <c r="H59" s="1" t="s">
        <v>41</v>
      </c>
      <c r="I59" s="1" t="s">
        <v>336</v>
      </c>
      <c r="J59" s="1" t="s">
        <v>42</v>
      </c>
      <c r="K59" s="1" t="s">
        <v>62</v>
      </c>
      <c r="L59" s="1" t="s">
        <v>333</v>
      </c>
      <c r="M59" s="1">
        <v>1000</v>
      </c>
      <c r="N59" s="1" t="s">
        <v>44</v>
      </c>
      <c r="O59" s="1">
        <v>1</v>
      </c>
      <c r="P59" s="1">
        <v>2006</v>
      </c>
      <c r="Q59" s="1" t="s">
        <v>45</v>
      </c>
      <c r="R59" s="1" t="s">
        <v>77</v>
      </c>
      <c r="S59" s="1" t="s">
        <v>337</v>
      </c>
      <c r="T59" s="1" t="s">
        <v>79</v>
      </c>
      <c r="U59" s="74">
        <v>0</v>
      </c>
    </row>
    <row r="60" spans="1:21" x14ac:dyDescent="0.25">
      <c r="A60" s="1" t="s">
        <v>338</v>
      </c>
      <c r="B60" s="1" t="s">
        <v>329</v>
      </c>
      <c r="C60" s="1" t="s">
        <v>330</v>
      </c>
      <c r="D60" s="1" t="s">
        <v>331</v>
      </c>
      <c r="E60" s="1" t="s">
        <v>74</v>
      </c>
      <c r="F60" s="1">
        <v>17552</v>
      </c>
      <c r="G60" s="1">
        <v>661100</v>
      </c>
      <c r="H60" s="1" t="s">
        <v>41</v>
      </c>
      <c r="I60" s="1" t="s">
        <v>339</v>
      </c>
      <c r="J60" s="1" t="s">
        <v>42</v>
      </c>
      <c r="K60" s="1" t="s">
        <v>62</v>
      </c>
      <c r="L60" s="1" t="s">
        <v>333</v>
      </c>
      <c r="M60" s="1">
        <v>1000</v>
      </c>
      <c r="N60" s="1" t="s">
        <v>44</v>
      </c>
      <c r="O60" s="1">
        <v>1</v>
      </c>
      <c r="P60" s="1">
        <v>2006</v>
      </c>
      <c r="Q60" s="1" t="s">
        <v>45</v>
      </c>
      <c r="R60" s="1" t="s">
        <v>77</v>
      </c>
      <c r="S60" s="1" t="s">
        <v>340</v>
      </c>
      <c r="T60" s="1" t="s">
        <v>79</v>
      </c>
      <c r="U60" s="74">
        <v>0</v>
      </c>
    </row>
    <row r="61" spans="1:21" x14ac:dyDescent="0.25">
      <c r="A61" s="1" t="s">
        <v>341</v>
      </c>
      <c r="B61" s="1" t="s">
        <v>329</v>
      </c>
      <c r="C61" s="1" t="s">
        <v>330</v>
      </c>
      <c r="D61" s="1" t="s">
        <v>331</v>
      </c>
      <c r="E61" s="1" t="s">
        <v>74</v>
      </c>
      <c r="F61" s="1">
        <v>17552</v>
      </c>
      <c r="G61" s="1">
        <v>661100</v>
      </c>
      <c r="H61" s="1" t="s">
        <v>41</v>
      </c>
      <c r="I61" s="1" t="s">
        <v>342</v>
      </c>
      <c r="J61" s="1" t="s">
        <v>42</v>
      </c>
      <c r="K61" s="1" t="s">
        <v>62</v>
      </c>
      <c r="L61" s="1" t="s">
        <v>333</v>
      </c>
      <c r="M61" s="1">
        <v>1000</v>
      </c>
      <c r="N61" s="1" t="s">
        <v>44</v>
      </c>
      <c r="O61" s="1">
        <v>1</v>
      </c>
      <c r="P61" s="1">
        <v>2006</v>
      </c>
      <c r="Q61" s="1" t="s">
        <v>45</v>
      </c>
      <c r="R61" s="1" t="s">
        <v>77</v>
      </c>
      <c r="S61" s="1" t="s">
        <v>337</v>
      </c>
      <c r="T61" s="1" t="s">
        <v>79</v>
      </c>
      <c r="U61" s="74">
        <v>0</v>
      </c>
    </row>
    <row r="62" spans="1:21" x14ac:dyDescent="0.25">
      <c r="A62" s="1" t="s">
        <v>343</v>
      </c>
      <c r="B62" s="1" t="s">
        <v>329</v>
      </c>
      <c r="C62" s="1" t="s">
        <v>330</v>
      </c>
      <c r="D62" s="1" t="s">
        <v>331</v>
      </c>
      <c r="E62" s="1" t="s">
        <v>74</v>
      </c>
      <c r="F62" s="1">
        <v>17552</v>
      </c>
      <c r="G62" s="1">
        <v>661100</v>
      </c>
      <c r="H62" s="1" t="s">
        <v>41</v>
      </c>
      <c r="I62" s="1" t="s">
        <v>344</v>
      </c>
      <c r="J62" s="1" t="s">
        <v>42</v>
      </c>
      <c r="K62" s="1" t="s">
        <v>62</v>
      </c>
      <c r="L62" s="1" t="s">
        <v>333</v>
      </c>
      <c r="M62" s="1">
        <v>1000</v>
      </c>
      <c r="N62" s="1" t="s">
        <v>44</v>
      </c>
      <c r="O62" s="1">
        <v>1</v>
      </c>
      <c r="P62" s="1">
        <v>1998</v>
      </c>
      <c r="Q62" s="1" t="s">
        <v>45</v>
      </c>
      <c r="R62" s="1" t="s">
        <v>77</v>
      </c>
      <c r="S62" s="1" t="s">
        <v>345</v>
      </c>
      <c r="T62" s="1" t="s">
        <v>79</v>
      </c>
      <c r="U62" s="74">
        <v>0</v>
      </c>
    </row>
    <row r="63" spans="1:21" x14ac:dyDescent="0.25">
      <c r="A63" s="1" t="s">
        <v>346</v>
      </c>
      <c r="B63" s="1" t="s">
        <v>329</v>
      </c>
      <c r="C63" s="1" t="s">
        <v>330</v>
      </c>
      <c r="D63" s="1" t="s">
        <v>331</v>
      </c>
      <c r="E63" s="1" t="s">
        <v>74</v>
      </c>
      <c r="F63" s="1">
        <v>17552</v>
      </c>
      <c r="G63" s="1">
        <v>661100</v>
      </c>
      <c r="H63" s="1" t="s">
        <v>41</v>
      </c>
      <c r="I63" s="1" t="s">
        <v>347</v>
      </c>
      <c r="J63" s="1" t="s">
        <v>42</v>
      </c>
      <c r="K63" s="1" t="s">
        <v>62</v>
      </c>
      <c r="L63" s="1" t="s">
        <v>333</v>
      </c>
      <c r="M63" s="1">
        <v>1000</v>
      </c>
      <c r="N63" s="1" t="s">
        <v>44</v>
      </c>
      <c r="O63" s="1">
        <v>1</v>
      </c>
      <c r="P63" s="1">
        <v>2006</v>
      </c>
      <c r="Q63" s="1" t="s">
        <v>45</v>
      </c>
      <c r="R63" s="1" t="s">
        <v>77</v>
      </c>
      <c r="S63" s="1" t="s">
        <v>348</v>
      </c>
      <c r="T63" s="1" t="s">
        <v>79</v>
      </c>
      <c r="U63" s="74">
        <v>0</v>
      </c>
    </row>
    <row r="64" spans="1:21" x14ac:dyDescent="0.25">
      <c r="A64" s="1" t="s">
        <v>349</v>
      </c>
      <c r="B64" s="1" t="s">
        <v>350</v>
      </c>
      <c r="C64" s="1" t="s">
        <v>351</v>
      </c>
      <c r="D64" s="1" t="s">
        <v>352</v>
      </c>
      <c r="E64" s="1" t="s">
        <v>353</v>
      </c>
      <c r="F64" s="1">
        <v>19462</v>
      </c>
      <c r="G64" s="1">
        <v>661100</v>
      </c>
      <c r="H64" s="1" t="s">
        <v>41</v>
      </c>
      <c r="I64" s="1" t="s">
        <v>354</v>
      </c>
      <c r="J64" s="1" t="s">
        <v>42</v>
      </c>
      <c r="K64" s="1" t="s">
        <v>62</v>
      </c>
      <c r="L64" s="1" t="s">
        <v>355</v>
      </c>
      <c r="M64" s="1">
        <v>1000</v>
      </c>
      <c r="N64" s="1" t="s">
        <v>44</v>
      </c>
      <c r="O64" s="1">
        <v>1</v>
      </c>
      <c r="P64" s="1">
        <v>2008</v>
      </c>
      <c r="Q64" s="1" t="s">
        <v>45</v>
      </c>
      <c r="R64" s="1" t="s">
        <v>77</v>
      </c>
      <c r="S64" s="1" t="s">
        <v>356</v>
      </c>
      <c r="T64" s="1" t="s">
        <v>79</v>
      </c>
      <c r="U64" s="74">
        <v>0</v>
      </c>
    </row>
    <row r="65" spans="1:21" x14ac:dyDescent="0.25">
      <c r="A65" s="1" t="s">
        <v>357</v>
      </c>
      <c r="B65" s="1" t="s">
        <v>350</v>
      </c>
      <c r="C65" s="1" t="s">
        <v>351</v>
      </c>
      <c r="D65" s="1" t="s">
        <v>352</v>
      </c>
      <c r="E65" s="1" t="s">
        <v>353</v>
      </c>
      <c r="F65" s="1">
        <v>19462</v>
      </c>
      <c r="G65" s="1">
        <v>661100</v>
      </c>
      <c r="H65" s="1" t="s">
        <v>41</v>
      </c>
      <c r="I65" s="1" t="s">
        <v>358</v>
      </c>
      <c r="J65" s="1" t="s">
        <v>42</v>
      </c>
      <c r="K65" s="1" t="s">
        <v>62</v>
      </c>
      <c r="L65" s="1" t="s">
        <v>355</v>
      </c>
      <c r="M65" s="1">
        <v>1600</v>
      </c>
      <c r="N65" s="1" t="s">
        <v>44</v>
      </c>
      <c r="O65" s="1">
        <v>1</v>
      </c>
      <c r="P65" s="1">
        <v>2008</v>
      </c>
      <c r="Q65" s="1" t="s">
        <v>45</v>
      </c>
      <c r="R65" s="1" t="s">
        <v>77</v>
      </c>
      <c r="S65" s="1" t="s">
        <v>359</v>
      </c>
      <c r="T65" s="1" t="s">
        <v>79</v>
      </c>
      <c r="U65" s="74">
        <v>0</v>
      </c>
    </row>
    <row r="66" spans="1:21" x14ac:dyDescent="0.25">
      <c r="A66" s="1" t="s">
        <v>360</v>
      </c>
      <c r="B66" s="1" t="s">
        <v>350</v>
      </c>
      <c r="C66" s="1" t="s">
        <v>351</v>
      </c>
      <c r="D66" s="1" t="s">
        <v>352</v>
      </c>
      <c r="E66" s="1" t="s">
        <v>353</v>
      </c>
      <c r="F66" s="1">
        <v>19462</v>
      </c>
      <c r="G66" s="1">
        <v>661100</v>
      </c>
      <c r="H66" s="1" t="s">
        <v>41</v>
      </c>
      <c r="I66" s="1" t="s">
        <v>361</v>
      </c>
      <c r="J66" s="1" t="s">
        <v>42</v>
      </c>
      <c r="K66" s="1" t="s">
        <v>62</v>
      </c>
      <c r="L66" s="1" t="s">
        <v>355</v>
      </c>
      <c r="M66" s="1">
        <v>1000</v>
      </c>
      <c r="N66" s="1" t="s">
        <v>44</v>
      </c>
      <c r="O66" s="1">
        <v>1</v>
      </c>
      <c r="P66" s="1">
        <v>2008</v>
      </c>
      <c r="Q66" s="1" t="s">
        <v>45</v>
      </c>
      <c r="R66" s="1" t="s">
        <v>77</v>
      </c>
      <c r="S66" s="1" t="s">
        <v>362</v>
      </c>
      <c r="T66" s="1" t="s">
        <v>79</v>
      </c>
      <c r="U66" s="74">
        <v>0</v>
      </c>
    </row>
    <row r="67" spans="1:21" x14ac:dyDescent="0.25">
      <c r="A67" s="1" t="s">
        <v>363</v>
      </c>
      <c r="B67" s="1" t="s">
        <v>350</v>
      </c>
      <c r="C67" s="1" t="s">
        <v>351</v>
      </c>
      <c r="D67" s="1" t="s">
        <v>352</v>
      </c>
      <c r="E67" s="1" t="s">
        <v>353</v>
      </c>
      <c r="F67" s="1">
        <v>19462</v>
      </c>
      <c r="G67" s="1">
        <v>661100</v>
      </c>
      <c r="H67" s="1" t="s">
        <v>41</v>
      </c>
      <c r="I67" s="1" t="s">
        <v>364</v>
      </c>
      <c r="J67" s="1" t="s">
        <v>42</v>
      </c>
      <c r="K67" s="1" t="s">
        <v>62</v>
      </c>
      <c r="L67" s="1" t="s">
        <v>355</v>
      </c>
      <c r="M67" s="1">
        <v>1000</v>
      </c>
      <c r="N67" s="1" t="s">
        <v>44</v>
      </c>
      <c r="O67" s="1">
        <v>1</v>
      </c>
      <c r="P67" s="1">
        <v>2008</v>
      </c>
      <c r="Q67" s="1" t="s">
        <v>45</v>
      </c>
      <c r="R67" s="1" t="s">
        <v>77</v>
      </c>
      <c r="S67" s="1" t="s">
        <v>365</v>
      </c>
      <c r="T67" s="1" t="s">
        <v>79</v>
      </c>
      <c r="U67" s="74">
        <v>0</v>
      </c>
    </row>
    <row r="68" spans="1:21" x14ac:dyDescent="0.25">
      <c r="A68" s="1" t="s">
        <v>366</v>
      </c>
      <c r="B68" s="1" t="s">
        <v>350</v>
      </c>
      <c r="C68" s="1" t="s">
        <v>351</v>
      </c>
      <c r="D68" s="1" t="s">
        <v>352</v>
      </c>
      <c r="E68" s="1" t="s">
        <v>353</v>
      </c>
      <c r="F68" s="1">
        <v>19462</v>
      </c>
      <c r="G68" s="1">
        <v>661100</v>
      </c>
      <c r="H68" s="1" t="s">
        <v>41</v>
      </c>
      <c r="I68" s="1" t="s">
        <v>367</v>
      </c>
      <c r="J68" s="1" t="s">
        <v>42</v>
      </c>
      <c r="K68" s="1" t="s">
        <v>62</v>
      </c>
      <c r="L68" s="1" t="s">
        <v>355</v>
      </c>
      <c r="M68" s="1">
        <v>1000</v>
      </c>
      <c r="N68" s="1" t="s">
        <v>44</v>
      </c>
      <c r="O68" s="1">
        <v>1</v>
      </c>
      <c r="P68" s="1">
        <v>2008</v>
      </c>
      <c r="Q68" s="1" t="s">
        <v>45</v>
      </c>
      <c r="R68" s="1" t="s">
        <v>77</v>
      </c>
      <c r="S68" s="1" t="s">
        <v>368</v>
      </c>
      <c r="T68" s="1" t="s">
        <v>79</v>
      </c>
      <c r="U68" s="74">
        <v>0</v>
      </c>
    </row>
    <row r="69" spans="1:21" x14ac:dyDescent="0.25">
      <c r="A69" s="1" t="s">
        <v>369</v>
      </c>
      <c r="B69" s="1" t="s">
        <v>350</v>
      </c>
      <c r="C69" s="1" t="s">
        <v>351</v>
      </c>
      <c r="D69" s="1" t="s">
        <v>352</v>
      </c>
      <c r="E69" s="1" t="s">
        <v>353</v>
      </c>
      <c r="F69" s="1">
        <v>19462</v>
      </c>
      <c r="G69" s="1">
        <v>662100</v>
      </c>
      <c r="H69" s="1" t="s">
        <v>41</v>
      </c>
      <c r="I69" s="1" t="s">
        <v>370</v>
      </c>
      <c r="J69" s="1" t="s">
        <v>371</v>
      </c>
      <c r="K69" s="1" t="s">
        <v>147</v>
      </c>
      <c r="L69" s="1" t="s">
        <v>372</v>
      </c>
      <c r="M69" s="1">
        <v>5</v>
      </c>
      <c r="N69" s="1" t="s">
        <v>373</v>
      </c>
      <c r="O69" s="1">
        <v>1</v>
      </c>
      <c r="P69" s="1">
        <v>2009</v>
      </c>
      <c r="Q69" s="1" t="s">
        <v>45</v>
      </c>
      <c r="R69" s="1" t="s">
        <v>77</v>
      </c>
      <c r="S69" s="1" t="s">
        <v>374</v>
      </c>
      <c r="T69" s="1" t="s">
        <v>79</v>
      </c>
      <c r="U69" s="74">
        <v>0</v>
      </c>
    </row>
    <row r="70" spans="1:21" x14ac:dyDescent="0.25">
      <c r="A70" s="1" t="s">
        <v>375</v>
      </c>
      <c r="B70" s="1" t="s">
        <v>350</v>
      </c>
      <c r="C70" s="1" t="s">
        <v>351</v>
      </c>
      <c r="D70" s="1" t="s">
        <v>352</v>
      </c>
      <c r="E70" s="1" t="s">
        <v>353</v>
      </c>
      <c r="F70" s="1">
        <v>19462</v>
      </c>
      <c r="G70" s="1">
        <v>662100</v>
      </c>
      <c r="H70" s="1" t="s">
        <v>41</v>
      </c>
      <c r="I70" s="1" t="s">
        <v>376</v>
      </c>
      <c r="J70" s="1" t="s">
        <v>371</v>
      </c>
      <c r="K70" s="1" t="s">
        <v>147</v>
      </c>
      <c r="L70" s="1" t="s">
        <v>372</v>
      </c>
      <c r="M70" s="1">
        <v>5</v>
      </c>
      <c r="N70" s="1" t="s">
        <v>373</v>
      </c>
      <c r="O70" s="1">
        <v>1</v>
      </c>
      <c r="P70" s="1">
        <v>2009</v>
      </c>
      <c r="Q70" s="1" t="s">
        <v>45</v>
      </c>
      <c r="R70" s="1" t="s">
        <v>77</v>
      </c>
      <c r="S70" s="1" t="s">
        <v>377</v>
      </c>
      <c r="T70" s="1" t="s">
        <v>79</v>
      </c>
      <c r="U70" s="74">
        <v>0</v>
      </c>
    </row>
    <row r="71" spans="1:21" x14ac:dyDescent="0.25">
      <c r="A71" s="1" t="s">
        <v>378</v>
      </c>
      <c r="B71" s="1" t="s">
        <v>379</v>
      </c>
      <c r="C71" s="1" t="s">
        <v>380</v>
      </c>
      <c r="D71" s="1" t="s">
        <v>381</v>
      </c>
      <c r="E71" s="1" t="s">
        <v>74</v>
      </c>
      <c r="F71" s="1">
        <v>20820</v>
      </c>
      <c r="G71" s="1">
        <v>661400</v>
      </c>
      <c r="H71" s="1" t="s">
        <v>41</v>
      </c>
      <c r="I71" s="1" t="s">
        <v>382</v>
      </c>
      <c r="J71" s="1" t="s">
        <v>46</v>
      </c>
      <c r="K71" s="1" t="s">
        <v>60</v>
      </c>
      <c r="L71" s="1" t="s">
        <v>61</v>
      </c>
      <c r="M71" s="1">
        <v>325</v>
      </c>
      <c r="N71" s="1" t="s">
        <v>44</v>
      </c>
      <c r="O71" s="1">
        <v>1</v>
      </c>
      <c r="P71" s="1">
        <v>2010</v>
      </c>
      <c r="Q71" s="1" t="s">
        <v>45</v>
      </c>
      <c r="R71" s="1" t="s">
        <v>77</v>
      </c>
      <c r="S71" s="1" t="s">
        <v>383</v>
      </c>
      <c r="T71" s="1" t="s">
        <v>79</v>
      </c>
      <c r="U71" s="74">
        <v>0</v>
      </c>
    </row>
    <row r="72" spans="1:21" x14ac:dyDescent="0.25">
      <c r="A72" s="1" t="s">
        <v>384</v>
      </c>
      <c r="B72" s="1" t="s">
        <v>385</v>
      </c>
      <c r="C72" s="1" t="s">
        <v>386</v>
      </c>
      <c r="D72" s="1" t="s">
        <v>387</v>
      </c>
      <c r="E72" s="1" t="s">
        <v>74</v>
      </c>
      <c r="F72" s="1">
        <v>32955</v>
      </c>
      <c r="G72" s="1">
        <v>661100</v>
      </c>
      <c r="H72" s="1" t="s">
        <v>41</v>
      </c>
      <c r="I72" s="1" t="s">
        <v>388</v>
      </c>
      <c r="J72" s="1" t="s">
        <v>42</v>
      </c>
      <c r="K72" s="1" t="s">
        <v>49</v>
      </c>
      <c r="L72" s="1" t="s">
        <v>50</v>
      </c>
      <c r="M72" s="1">
        <v>800</v>
      </c>
      <c r="N72" s="1" t="s">
        <v>44</v>
      </c>
      <c r="O72" s="1">
        <v>1</v>
      </c>
      <c r="P72" s="1">
        <v>1999</v>
      </c>
      <c r="Q72" s="1" t="s">
        <v>45</v>
      </c>
      <c r="R72" s="1" t="s">
        <v>77</v>
      </c>
      <c r="S72" s="1" t="s">
        <v>389</v>
      </c>
      <c r="T72" s="1" t="s">
        <v>79</v>
      </c>
      <c r="U72" s="74">
        <v>0</v>
      </c>
    </row>
    <row r="73" spans="1:21" x14ac:dyDescent="0.25">
      <c r="A73" s="1" t="s">
        <v>390</v>
      </c>
      <c r="B73" s="1" t="s">
        <v>385</v>
      </c>
      <c r="C73" s="1" t="s">
        <v>386</v>
      </c>
      <c r="D73" s="1" t="s">
        <v>387</v>
      </c>
      <c r="E73" s="1" t="s">
        <v>74</v>
      </c>
      <c r="F73" s="1">
        <v>32955</v>
      </c>
      <c r="G73" s="1">
        <v>661100</v>
      </c>
      <c r="H73" s="1" t="s">
        <v>41</v>
      </c>
      <c r="I73" s="1" t="s">
        <v>391</v>
      </c>
      <c r="J73" s="1" t="s">
        <v>42</v>
      </c>
      <c r="K73" s="1" t="s">
        <v>49</v>
      </c>
      <c r="L73" s="1" t="s">
        <v>392</v>
      </c>
      <c r="M73" s="1">
        <v>800</v>
      </c>
      <c r="N73" s="1" t="s">
        <v>44</v>
      </c>
      <c r="O73" s="1">
        <v>1</v>
      </c>
      <c r="P73" s="1">
        <v>1999</v>
      </c>
      <c r="Q73" s="1" t="s">
        <v>45</v>
      </c>
      <c r="R73" s="1" t="s">
        <v>77</v>
      </c>
      <c r="S73" s="1" t="s">
        <v>393</v>
      </c>
      <c r="T73" s="1" t="s">
        <v>79</v>
      </c>
      <c r="U73" s="74">
        <v>0</v>
      </c>
    </row>
    <row r="74" spans="1:21" x14ac:dyDescent="0.25">
      <c r="A74" s="1" t="s">
        <v>394</v>
      </c>
      <c r="B74" s="1" t="s">
        <v>385</v>
      </c>
      <c r="C74" s="1" t="s">
        <v>386</v>
      </c>
      <c r="D74" s="1" t="s">
        <v>387</v>
      </c>
      <c r="E74" s="1" t="s">
        <v>74</v>
      </c>
      <c r="F74" s="1">
        <v>32955</v>
      </c>
      <c r="G74" s="1">
        <v>661100</v>
      </c>
      <c r="H74" s="1" t="s">
        <v>41</v>
      </c>
      <c r="I74" s="1" t="s">
        <v>395</v>
      </c>
      <c r="J74" s="1" t="s">
        <v>42</v>
      </c>
      <c r="K74" s="1" t="s">
        <v>49</v>
      </c>
      <c r="L74" s="1" t="s">
        <v>396</v>
      </c>
      <c r="M74" s="1">
        <v>800</v>
      </c>
      <c r="N74" s="1" t="s">
        <v>44</v>
      </c>
      <c r="O74" s="1">
        <v>1</v>
      </c>
      <c r="P74" s="1">
        <v>1999</v>
      </c>
      <c r="Q74" s="1" t="s">
        <v>45</v>
      </c>
      <c r="R74" s="1" t="s">
        <v>77</v>
      </c>
      <c r="S74" s="1" t="s">
        <v>397</v>
      </c>
      <c r="T74" s="1" t="s">
        <v>79</v>
      </c>
      <c r="U74" s="74">
        <v>0</v>
      </c>
    </row>
    <row r="75" spans="1:21" x14ac:dyDescent="0.25">
      <c r="A75" s="1" t="s">
        <v>398</v>
      </c>
      <c r="B75" s="1" t="s">
        <v>385</v>
      </c>
      <c r="C75" s="1" t="s">
        <v>386</v>
      </c>
      <c r="D75" s="1" t="s">
        <v>387</v>
      </c>
      <c r="E75" s="1" t="s">
        <v>74</v>
      </c>
      <c r="F75" s="1">
        <v>32955</v>
      </c>
      <c r="G75" s="1">
        <v>661100</v>
      </c>
      <c r="H75" s="1" t="s">
        <v>41</v>
      </c>
      <c r="I75" s="1" t="s">
        <v>399</v>
      </c>
      <c r="J75" s="1" t="s">
        <v>42</v>
      </c>
      <c r="K75" s="1" t="s">
        <v>49</v>
      </c>
      <c r="L75" s="1" t="s">
        <v>392</v>
      </c>
      <c r="M75" s="1">
        <v>800</v>
      </c>
      <c r="N75" s="1" t="s">
        <v>44</v>
      </c>
      <c r="O75" s="1">
        <v>1</v>
      </c>
      <c r="P75" s="1">
        <v>1999</v>
      </c>
      <c r="Q75" s="1" t="s">
        <v>45</v>
      </c>
      <c r="R75" s="1" t="s">
        <v>77</v>
      </c>
      <c r="S75" s="1" t="s">
        <v>400</v>
      </c>
      <c r="T75" s="1" t="s">
        <v>79</v>
      </c>
      <c r="U75" s="74">
        <v>0</v>
      </c>
    </row>
    <row r="76" spans="1:21" x14ac:dyDescent="0.25">
      <c r="A76" s="1" t="s">
        <v>401</v>
      </c>
      <c r="B76" s="1" t="s">
        <v>385</v>
      </c>
      <c r="C76" s="1" t="s">
        <v>386</v>
      </c>
      <c r="D76" s="1" t="s">
        <v>387</v>
      </c>
      <c r="E76" s="1" t="s">
        <v>74</v>
      </c>
      <c r="F76" s="1">
        <v>32955</v>
      </c>
      <c r="G76" s="1">
        <v>661100</v>
      </c>
      <c r="H76" s="1" t="s">
        <v>41</v>
      </c>
      <c r="I76" s="1" t="s">
        <v>402</v>
      </c>
      <c r="J76" s="1" t="s">
        <v>42</v>
      </c>
      <c r="K76" s="1" t="s">
        <v>49</v>
      </c>
      <c r="L76" s="1" t="s">
        <v>50</v>
      </c>
      <c r="M76" s="1">
        <v>800</v>
      </c>
      <c r="N76" s="1" t="s">
        <v>44</v>
      </c>
      <c r="O76" s="1">
        <v>1</v>
      </c>
      <c r="P76" s="1">
        <v>2000</v>
      </c>
      <c r="Q76" s="1" t="s">
        <v>45</v>
      </c>
      <c r="R76" s="1" t="s">
        <v>77</v>
      </c>
      <c r="S76" s="1" t="s">
        <v>403</v>
      </c>
      <c r="T76" s="1" t="s">
        <v>79</v>
      </c>
      <c r="U76" s="74">
        <v>0</v>
      </c>
    </row>
    <row r="77" spans="1:21" x14ac:dyDescent="0.25">
      <c r="A77" s="1" t="s">
        <v>404</v>
      </c>
      <c r="B77" s="1" t="s">
        <v>385</v>
      </c>
      <c r="C77" s="1" t="s">
        <v>386</v>
      </c>
      <c r="D77" s="1" t="s">
        <v>387</v>
      </c>
      <c r="E77" s="1" t="s">
        <v>74</v>
      </c>
      <c r="F77" s="1">
        <v>32955</v>
      </c>
      <c r="G77" s="1">
        <v>661100</v>
      </c>
      <c r="H77" s="1" t="s">
        <v>41</v>
      </c>
      <c r="I77" s="1" t="s">
        <v>405</v>
      </c>
      <c r="J77" s="1" t="s">
        <v>42</v>
      </c>
      <c r="K77" s="1" t="s">
        <v>43</v>
      </c>
      <c r="L77" s="1" t="s">
        <v>392</v>
      </c>
      <c r="M77" s="1">
        <v>800</v>
      </c>
      <c r="N77" s="1" t="s">
        <v>44</v>
      </c>
      <c r="O77" s="1">
        <v>1</v>
      </c>
      <c r="P77" s="1">
        <v>1999</v>
      </c>
      <c r="Q77" s="1" t="s">
        <v>45</v>
      </c>
      <c r="R77" s="1" t="s">
        <v>77</v>
      </c>
      <c r="S77" s="1" t="s">
        <v>406</v>
      </c>
      <c r="T77" s="1" t="s">
        <v>79</v>
      </c>
      <c r="U77" s="74">
        <v>0</v>
      </c>
    </row>
    <row r="78" spans="1:21" x14ac:dyDescent="0.25">
      <c r="A78" s="1" t="s">
        <v>407</v>
      </c>
      <c r="B78" s="1" t="s">
        <v>385</v>
      </c>
      <c r="C78" s="1" t="s">
        <v>386</v>
      </c>
      <c r="D78" s="1" t="s">
        <v>387</v>
      </c>
      <c r="E78" s="1" t="s">
        <v>74</v>
      </c>
      <c r="F78" s="1">
        <v>32955</v>
      </c>
      <c r="G78" s="1">
        <v>661100</v>
      </c>
      <c r="H78" s="1" t="s">
        <v>41</v>
      </c>
      <c r="I78" s="1" t="s">
        <v>408</v>
      </c>
      <c r="J78" s="1" t="s">
        <v>42</v>
      </c>
      <c r="K78" s="1" t="s">
        <v>43</v>
      </c>
      <c r="L78" s="1" t="s">
        <v>409</v>
      </c>
      <c r="M78" s="1">
        <v>1000</v>
      </c>
      <c r="N78" s="1" t="s">
        <v>44</v>
      </c>
      <c r="O78" s="1">
        <v>1</v>
      </c>
      <c r="P78" s="1">
        <v>2014</v>
      </c>
      <c r="Q78" s="1" t="s">
        <v>45</v>
      </c>
      <c r="R78" s="1" t="s">
        <v>77</v>
      </c>
      <c r="S78" s="1" t="s">
        <v>410</v>
      </c>
      <c r="T78" s="1" t="s">
        <v>79</v>
      </c>
      <c r="U78" s="74">
        <v>0</v>
      </c>
    </row>
    <row r="79" spans="1:21" x14ac:dyDescent="0.25">
      <c r="A79" s="1" t="s">
        <v>411</v>
      </c>
      <c r="B79" s="1" t="s">
        <v>385</v>
      </c>
      <c r="C79" s="1" t="s">
        <v>386</v>
      </c>
      <c r="D79" s="1" t="s">
        <v>387</v>
      </c>
      <c r="E79" s="1" t="s">
        <v>74</v>
      </c>
      <c r="F79" s="1">
        <v>32955</v>
      </c>
      <c r="G79" s="1">
        <v>661100</v>
      </c>
      <c r="H79" s="1" t="s">
        <v>41</v>
      </c>
      <c r="I79" s="1" t="s">
        <v>412</v>
      </c>
      <c r="J79" s="1" t="s">
        <v>42</v>
      </c>
      <c r="K79" s="1" t="s">
        <v>49</v>
      </c>
      <c r="L79" s="1" t="s">
        <v>413</v>
      </c>
      <c r="M79" s="1">
        <v>800</v>
      </c>
      <c r="N79" s="1" t="s">
        <v>44</v>
      </c>
      <c r="O79" s="1">
        <v>1</v>
      </c>
      <c r="P79" s="1">
        <v>1999</v>
      </c>
      <c r="Q79" s="1" t="s">
        <v>45</v>
      </c>
      <c r="R79" s="1" t="s">
        <v>77</v>
      </c>
      <c r="S79" s="1" t="s">
        <v>414</v>
      </c>
      <c r="T79" s="1" t="s">
        <v>79</v>
      </c>
      <c r="U79" s="74">
        <v>0</v>
      </c>
    </row>
    <row r="80" spans="1:21" x14ac:dyDescent="0.25">
      <c r="A80" s="1" t="s">
        <v>415</v>
      </c>
      <c r="B80" s="1" t="s">
        <v>385</v>
      </c>
      <c r="C80" s="1" t="s">
        <v>386</v>
      </c>
      <c r="D80" s="1" t="s">
        <v>387</v>
      </c>
      <c r="E80" s="1" t="s">
        <v>74</v>
      </c>
      <c r="F80" s="1">
        <v>32955</v>
      </c>
      <c r="G80" s="1">
        <v>661100</v>
      </c>
      <c r="H80" s="1" t="s">
        <v>41</v>
      </c>
      <c r="I80" s="1" t="s">
        <v>416</v>
      </c>
      <c r="J80" s="1" t="s">
        <v>42</v>
      </c>
      <c r="K80" s="1" t="s">
        <v>49</v>
      </c>
      <c r="L80" s="1" t="s">
        <v>50</v>
      </c>
      <c r="M80" s="1">
        <v>800</v>
      </c>
      <c r="N80" s="1" t="s">
        <v>44</v>
      </c>
      <c r="O80" s="1">
        <v>1</v>
      </c>
      <c r="P80" s="1">
        <v>1999</v>
      </c>
      <c r="Q80" s="1" t="s">
        <v>45</v>
      </c>
      <c r="R80" s="1" t="s">
        <v>77</v>
      </c>
      <c r="S80" s="1" t="s">
        <v>417</v>
      </c>
      <c r="T80" s="1" t="s">
        <v>79</v>
      </c>
      <c r="U80" s="74">
        <v>0</v>
      </c>
    </row>
    <row r="81" spans="1:21" x14ac:dyDescent="0.25">
      <c r="A81" s="1" t="s">
        <v>418</v>
      </c>
      <c r="B81" s="1" t="s">
        <v>385</v>
      </c>
      <c r="C81" s="1" t="s">
        <v>386</v>
      </c>
      <c r="D81" s="1" t="s">
        <v>387</v>
      </c>
      <c r="E81" s="1" t="s">
        <v>74</v>
      </c>
      <c r="F81" s="1">
        <v>32955</v>
      </c>
      <c r="G81" s="1">
        <v>661100</v>
      </c>
      <c r="H81" s="1" t="s">
        <v>41</v>
      </c>
      <c r="I81" s="1" t="s">
        <v>419</v>
      </c>
      <c r="J81" s="1" t="s">
        <v>42</v>
      </c>
      <c r="K81" s="1" t="s">
        <v>49</v>
      </c>
      <c r="L81" s="1" t="s">
        <v>50</v>
      </c>
      <c r="M81" s="1">
        <v>800</v>
      </c>
      <c r="N81" s="1" t="s">
        <v>44</v>
      </c>
      <c r="O81" s="1">
        <v>1</v>
      </c>
      <c r="P81" s="1">
        <v>2000</v>
      </c>
      <c r="Q81" s="1" t="s">
        <v>45</v>
      </c>
      <c r="R81" s="1" t="s">
        <v>77</v>
      </c>
      <c r="S81" s="1" t="s">
        <v>420</v>
      </c>
      <c r="T81" s="1" t="s">
        <v>79</v>
      </c>
      <c r="U81" s="74">
        <v>0</v>
      </c>
    </row>
    <row r="82" spans="1:21" x14ac:dyDescent="0.25">
      <c r="A82" s="1" t="s">
        <v>421</v>
      </c>
      <c r="B82" s="1" t="s">
        <v>385</v>
      </c>
      <c r="C82" s="1" t="s">
        <v>386</v>
      </c>
      <c r="D82" s="1" t="s">
        <v>387</v>
      </c>
      <c r="E82" s="1" t="s">
        <v>74</v>
      </c>
      <c r="F82" s="1">
        <v>32955</v>
      </c>
      <c r="G82" s="1">
        <v>661100</v>
      </c>
      <c r="H82" s="1" t="s">
        <v>41</v>
      </c>
      <c r="I82" s="1" t="s">
        <v>422</v>
      </c>
      <c r="J82" s="1" t="s">
        <v>42</v>
      </c>
      <c r="K82" s="1" t="s">
        <v>49</v>
      </c>
      <c r="L82" s="1" t="s">
        <v>50</v>
      </c>
      <c r="M82" s="1">
        <v>1600</v>
      </c>
      <c r="N82" s="1" t="s">
        <v>44</v>
      </c>
      <c r="O82" s="1">
        <v>1</v>
      </c>
      <c r="P82" s="1">
        <v>1999</v>
      </c>
      <c r="Q82" s="1" t="s">
        <v>45</v>
      </c>
      <c r="R82" s="1" t="s">
        <v>77</v>
      </c>
      <c r="S82" s="1" t="s">
        <v>423</v>
      </c>
      <c r="T82" s="1" t="s">
        <v>79</v>
      </c>
      <c r="U82" s="74">
        <v>0</v>
      </c>
    </row>
    <row r="83" spans="1:21" x14ac:dyDescent="0.25">
      <c r="A83" s="1" t="s">
        <v>424</v>
      </c>
      <c r="B83" s="1" t="s">
        <v>385</v>
      </c>
      <c r="C83" s="1" t="s">
        <v>386</v>
      </c>
      <c r="D83" s="1" t="s">
        <v>387</v>
      </c>
      <c r="E83" s="1" t="s">
        <v>74</v>
      </c>
      <c r="F83" s="1">
        <v>32955</v>
      </c>
      <c r="G83" s="1">
        <v>661100</v>
      </c>
      <c r="H83" s="1" t="s">
        <v>41</v>
      </c>
      <c r="I83" s="1" t="s">
        <v>425</v>
      </c>
      <c r="J83" s="1" t="s">
        <v>42</v>
      </c>
      <c r="K83" s="1" t="s">
        <v>49</v>
      </c>
      <c r="L83" s="1" t="s">
        <v>392</v>
      </c>
      <c r="M83" s="1">
        <v>800</v>
      </c>
      <c r="N83" s="1" t="s">
        <v>44</v>
      </c>
      <c r="O83" s="1">
        <v>1</v>
      </c>
      <c r="P83" s="1">
        <v>1999</v>
      </c>
      <c r="Q83" s="1" t="s">
        <v>45</v>
      </c>
      <c r="R83" s="1" t="s">
        <v>77</v>
      </c>
      <c r="S83" s="1" t="s">
        <v>426</v>
      </c>
      <c r="T83" s="1" t="s">
        <v>79</v>
      </c>
      <c r="U83" s="74">
        <v>0</v>
      </c>
    </row>
    <row r="84" spans="1:21" x14ac:dyDescent="0.25">
      <c r="A84" s="1" t="s">
        <v>427</v>
      </c>
      <c r="B84" s="1" t="s">
        <v>385</v>
      </c>
      <c r="C84" s="1" t="s">
        <v>386</v>
      </c>
      <c r="D84" s="1" t="s">
        <v>387</v>
      </c>
      <c r="E84" s="1" t="s">
        <v>74</v>
      </c>
      <c r="F84" s="1">
        <v>32955</v>
      </c>
      <c r="G84" s="1">
        <v>661100</v>
      </c>
      <c r="H84" s="1" t="s">
        <v>41</v>
      </c>
      <c r="I84" s="1" t="s">
        <v>428</v>
      </c>
      <c r="J84" s="1" t="s">
        <v>42</v>
      </c>
      <c r="K84" s="1" t="s">
        <v>49</v>
      </c>
      <c r="L84" s="1" t="s">
        <v>429</v>
      </c>
      <c r="M84" s="1">
        <v>800</v>
      </c>
      <c r="N84" s="1" t="s">
        <v>44</v>
      </c>
      <c r="O84" s="1">
        <v>1</v>
      </c>
      <c r="P84" s="1">
        <v>1999</v>
      </c>
      <c r="Q84" s="1" t="s">
        <v>45</v>
      </c>
      <c r="R84" s="1" t="s">
        <v>77</v>
      </c>
      <c r="S84" s="1" t="s">
        <v>430</v>
      </c>
      <c r="T84" s="1" t="s">
        <v>79</v>
      </c>
      <c r="U84" s="74">
        <v>0</v>
      </c>
    </row>
    <row r="85" spans="1:21" x14ac:dyDescent="0.25">
      <c r="A85" s="68" t="s">
        <v>431</v>
      </c>
      <c r="B85" s="1" t="s">
        <v>385</v>
      </c>
      <c r="C85" s="1" t="s">
        <v>386</v>
      </c>
      <c r="D85" s="1" t="s">
        <v>387</v>
      </c>
      <c r="E85" s="1" t="s">
        <v>74</v>
      </c>
      <c r="F85" s="1">
        <v>32955</v>
      </c>
      <c r="G85" s="1">
        <v>661400</v>
      </c>
      <c r="H85" s="1" t="s">
        <v>41</v>
      </c>
      <c r="I85" s="1" t="s">
        <v>432</v>
      </c>
      <c r="J85" s="1" t="s">
        <v>46</v>
      </c>
      <c r="K85" s="1" t="s">
        <v>47</v>
      </c>
      <c r="L85" s="1" t="s">
        <v>433</v>
      </c>
      <c r="M85" s="1">
        <v>500</v>
      </c>
      <c r="N85" s="1" t="s">
        <v>44</v>
      </c>
      <c r="O85" s="1">
        <v>1</v>
      </c>
      <c r="P85" s="1">
        <v>1999</v>
      </c>
      <c r="Q85" s="1" t="s">
        <v>434</v>
      </c>
      <c r="R85" s="1" t="s">
        <v>77</v>
      </c>
      <c r="S85" s="1" t="s">
        <v>435</v>
      </c>
      <c r="T85" s="1" t="s">
        <v>79</v>
      </c>
      <c r="U85" s="74">
        <v>0</v>
      </c>
    </row>
    <row r="86" spans="1:21" x14ac:dyDescent="0.25">
      <c r="A86" s="1" t="s">
        <v>436</v>
      </c>
      <c r="B86" s="1" t="s">
        <v>385</v>
      </c>
      <c r="C86" s="1" t="s">
        <v>386</v>
      </c>
      <c r="D86" s="1" t="s">
        <v>387</v>
      </c>
      <c r="E86" s="1" t="s">
        <v>74</v>
      </c>
      <c r="F86" s="1">
        <v>32955</v>
      </c>
      <c r="G86" s="1">
        <v>661400</v>
      </c>
      <c r="H86" s="1" t="s">
        <v>41</v>
      </c>
      <c r="I86" s="1" t="s">
        <v>437</v>
      </c>
      <c r="J86" s="1" t="s">
        <v>46</v>
      </c>
      <c r="K86" s="1" t="s">
        <v>47</v>
      </c>
      <c r="L86" s="1" t="s">
        <v>438</v>
      </c>
      <c r="M86" s="1">
        <v>500</v>
      </c>
      <c r="N86" s="1" t="s">
        <v>44</v>
      </c>
      <c r="O86" s="1">
        <v>1</v>
      </c>
      <c r="P86" s="1">
        <v>1999</v>
      </c>
      <c r="Q86" s="1" t="s">
        <v>439</v>
      </c>
      <c r="R86" s="1" t="s">
        <v>77</v>
      </c>
      <c r="S86" s="1" t="s">
        <v>440</v>
      </c>
      <c r="T86" s="1" t="s">
        <v>79</v>
      </c>
      <c r="U86" s="74">
        <v>0</v>
      </c>
    </row>
    <row r="87" spans="1:21" x14ac:dyDescent="0.25">
      <c r="A87" s="1" t="s">
        <v>441</v>
      </c>
      <c r="B87" s="1" t="s">
        <v>385</v>
      </c>
      <c r="C87" s="1" t="s">
        <v>386</v>
      </c>
      <c r="D87" s="1" t="s">
        <v>387</v>
      </c>
      <c r="E87" s="1" t="s">
        <v>74</v>
      </c>
      <c r="F87" s="1">
        <v>32955</v>
      </c>
      <c r="G87" s="1">
        <v>663200</v>
      </c>
      <c r="H87" s="1" t="s">
        <v>41</v>
      </c>
      <c r="I87" s="1" t="s">
        <v>442</v>
      </c>
      <c r="J87" s="1" t="s">
        <v>48</v>
      </c>
      <c r="K87" s="1" t="s">
        <v>47</v>
      </c>
      <c r="L87" s="1" t="s">
        <v>443</v>
      </c>
      <c r="M87" s="1">
        <v>3000</v>
      </c>
      <c r="N87" s="1" t="s">
        <v>44</v>
      </c>
      <c r="O87" s="1">
        <v>1</v>
      </c>
      <c r="P87" s="1">
        <v>1999</v>
      </c>
      <c r="Q87" s="1" t="s">
        <v>444</v>
      </c>
      <c r="R87" s="1" t="s">
        <v>77</v>
      </c>
      <c r="S87" s="1" t="s">
        <v>445</v>
      </c>
      <c r="T87" s="1" t="s">
        <v>79</v>
      </c>
      <c r="U87" s="74">
        <v>0</v>
      </c>
    </row>
    <row r="88" spans="1:21" x14ac:dyDescent="0.25">
      <c r="T88" s="1" t="s">
        <v>446</v>
      </c>
      <c r="U88" s="72">
        <f>SUBTOTAL(109,Tabel13[Aanneemsom excl. BTW])</f>
        <v>0</v>
      </c>
    </row>
    <row r="89" spans="1:21" x14ac:dyDescent="0.25">
      <c r="U89" s="69"/>
    </row>
  </sheetData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8"/>
  <sheetViews>
    <sheetView workbookViewId="0">
      <selection activeCell="A8" sqref="A8:C8"/>
    </sheetView>
  </sheetViews>
  <sheetFormatPr defaultColWidth="8.7109375" defaultRowHeight="15" x14ac:dyDescent="0.25"/>
  <cols>
    <col min="1" max="1" width="8.7109375" style="31"/>
    <col min="2" max="2" width="55.5703125" style="31" bestFit="1" customWidth="1"/>
    <col min="3" max="3" width="34.5703125" style="31" customWidth="1"/>
    <col min="4" max="16384" width="8.7109375" style="31"/>
  </cols>
  <sheetData>
    <row r="2" spans="1:3" ht="15.75" thickBot="1" x14ac:dyDescent="0.3">
      <c r="C2" s="61" t="s">
        <v>13</v>
      </c>
    </row>
    <row r="3" spans="1:3" ht="15.75" thickBot="1" x14ac:dyDescent="0.3">
      <c r="A3" s="32" t="s">
        <v>7</v>
      </c>
      <c r="B3" s="33" t="s">
        <v>448</v>
      </c>
      <c r="C3" s="37" t="s">
        <v>19</v>
      </c>
    </row>
    <row r="4" spans="1:3" x14ac:dyDescent="0.25">
      <c r="A4" s="38"/>
      <c r="B4" s="39"/>
      <c r="C4" s="40"/>
    </row>
    <row r="5" spans="1:3" x14ac:dyDescent="0.25">
      <c r="A5" s="43">
        <v>1</v>
      </c>
      <c r="B5" s="44" t="s">
        <v>17</v>
      </c>
      <c r="C5" s="73">
        <v>0</v>
      </c>
    </row>
    <row r="6" spans="1:3" ht="15.75" thickBot="1" x14ac:dyDescent="0.3">
      <c r="A6" s="48"/>
      <c r="B6" s="49" t="s">
        <v>18</v>
      </c>
      <c r="C6" s="54">
        <f>+C5</f>
        <v>0</v>
      </c>
    </row>
    <row r="7" spans="1:3" ht="15.75" thickBot="1" x14ac:dyDescent="0.3">
      <c r="A7" s="55"/>
      <c r="B7" s="79"/>
      <c r="C7" s="79"/>
    </row>
    <row r="8" spans="1:3" ht="51.95" customHeight="1" thickBot="1" x14ac:dyDescent="0.3">
      <c r="A8" s="83" t="s">
        <v>452</v>
      </c>
      <c r="B8" s="84"/>
      <c r="C8" s="85"/>
    </row>
  </sheetData>
  <mergeCells count="2">
    <mergeCell ref="B7:C7"/>
    <mergeCell ref="A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10B536B4CD418A4416122A965B00" ma:contentTypeVersion="0" ma:contentTypeDescription="Een nieuw document maken." ma:contentTypeScope="" ma:versionID="407eafd9c053aaa44c6572588cef348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A00009-24AE-4CE3-83A7-A9DE7FB5C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68D114-C960-4CA7-BBE9-AF90017AAC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54A33-E49C-4F00-923F-EC9FCAC829B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Kostenberekening per perceel</vt:lpstr>
      <vt:lpstr>2. Prijs Uurtarief</vt:lpstr>
      <vt:lpstr>3. Vergoeding per jaar</vt:lpstr>
      <vt:lpstr>4. Prijs Transitiefase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Stap, Patrick van der</dc:creator>
  <cp:lastModifiedBy>Traa, Bert</cp:lastModifiedBy>
  <dcterms:created xsi:type="dcterms:W3CDTF">2020-01-06T08:22:19Z</dcterms:created>
  <dcterms:modified xsi:type="dcterms:W3CDTF">2022-10-20T10:00:10Z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0x01010015AD10B536B4CD418A4416122A965B00</vt:lpwstr>
  </property>
</Properties>
</file>