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TP\ICM\Projectdossiers\Inkoop VB\OT.23\1. Voorbereiding\1.1 Conceptdocumenten\Berekening inschrijvingssommen\"/>
    </mc:Choice>
  </mc:AlternateContent>
  <xr:revisionPtr revIDLastSave="0" documentId="8_{6C220FCC-3765-45D7-8BE0-E76DC304F0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 Kostenberekening per perceel" sheetId="12" r:id="rId1"/>
    <sheet name="2. Prijs Uurtarief" sheetId="14" r:id="rId2"/>
    <sheet name="3. Vergoeding per jaar" sheetId="15" r:id="rId3"/>
    <sheet name="4. Prijs Transitiefase" sheetId="16" r:id="rId4"/>
  </sheets>
  <definedNames>
    <definedName name="A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6" i="15" l="1"/>
  <c r="C10" i="12" s="1"/>
  <c r="G5" i="14" l="1"/>
  <c r="C6" i="16" l="1"/>
  <c r="C11" i="12" s="1"/>
  <c r="G6" i="14" l="1"/>
  <c r="C9" i="12" s="1"/>
  <c r="E5" i="14"/>
  <c r="E11" i="12" l="1"/>
  <c r="E10" i="12"/>
  <c r="E9" i="12"/>
  <c r="E13" i="12" l="1"/>
</calcChain>
</file>

<file path=xl/sharedStrings.xml><?xml version="1.0" encoding="utf-8"?>
<sst xmlns="http://schemas.openxmlformats.org/spreadsheetml/2006/main" count="700" uniqueCount="257">
  <si>
    <t>Verrekenprijs per uur buiten naast genoemde tijden (=verrekenprijs 07:00 - 19:00 + 25%)</t>
  </si>
  <si>
    <t xml:space="preserve">Berekening Inschrijvingssom </t>
  </si>
  <si>
    <t>Onderdelen:</t>
  </si>
  <si>
    <t>Vermenigvuldigingsfactor</t>
  </si>
  <si>
    <t>Berekening inschrijvingssom</t>
  </si>
  <si>
    <t>Tabblad 2</t>
  </si>
  <si>
    <t>Inschrijvingssom t.b.v. Inschrijvingsbiljet:</t>
  </si>
  <si>
    <t>Overeenkomst Instandhouding transporttechnische installaties van het Rijksvastgoedbedrijf.</t>
  </si>
  <si>
    <t>Nr.</t>
  </si>
  <si>
    <t>Verrekenprijs per uur tussen 07:00 en 19:00 op Werkdagen</t>
  </si>
  <si>
    <t>Uurloon</t>
  </si>
  <si>
    <t>Aantal uur fictief</t>
  </si>
  <si>
    <t>Omvang</t>
  </si>
  <si>
    <t>n.v.t.</t>
  </si>
  <si>
    <t xml:space="preserve">S.v.p. alleen de groene velden invullen  </t>
  </si>
  <si>
    <t>Tabblad 3</t>
  </si>
  <si>
    <t>Tabblad 4</t>
  </si>
  <si>
    <t>Perceelnummer</t>
  </si>
  <si>
    <t>Transitiefase</t>
  </si>
  <si>
    <t>Totaal Waarde Transitiefase</t>
  </si>
  <si>
    <t>Waarde Transitiefase</t>
  </si>
  <si>
    <t>BVO</t>
  </si>
  <si>
    <t>Type</t>
  </si>
  <si>
    <t>Bouwjaar</t>
  </si>
  <si>
    <t>Aanneemsom excl. BTW</t>
  </si>
  <si>
    <t>KONE</t>
  </si>
  <si>
    <t>Tractie</t>
  </si>
  <si>
    <t>AB Liften</t>
  </si>
  <si>
    <t>Tractielift</t>
  </si>
  <si>
    <t>Personenlift</t>
  </si>
  <si>
    <t>Deze waarden worden automatisch gegenereerd uit de volgende Tabbladen</t>
  </si>
  <si>
    <t xml:space="preserve">S.v.p. alleen de groene veld invullen  </t>
  </si>
  <si>
    <t>OT.23.370 Defensie, Liften, Zuid West</t>
  </si>
  <si>
    <t>ComponentID</t>
  </si>
  <si>
    <t>ComponentSoortID</t>
  </si>
  <si>
    <t>ComponentSoort</t>
  </si>
  <si>
    <t>Object</t>
  </si>
  <si>
    <t>Objectnaam</t>
  </si>
  <si>
    <t>Gebouw</t>
  </si>
  <si>
    <t>Gebouwnaam</t>
  </si>
  <si>
    <t>GebouwSoort</t>
  </si>
  <si>
    <t>Bouwlaag</t>
  </si>
  <si>
    <t>Ruimte</t>
  </si>
  <si>
    <t>Hoofdgebruiker</t>
  </si>
  <si>
    <t>Objecthoofdgebruiker</t>
  </si>
  <si>
    <t>Regio</t>
  </si>
  <si>
    <t>BI code</t>
  </si>
  <si>
    <t>Aantal</t>
  </si>
  <si>
    <t>Fabrikant</t>
  </si>
  <si>
    <t>Serienummer</t>
  </si>
  <si>
    <t>Installatienummer</t>
  </si>
  <si>
    <t>Nadere locatiebepaling</t>
  </si>
  <si>
    <t>Nadere specificatie bwd/instl</t>
  </si>
  <si>
    <t>Soort lift</t>
  </si>
  <si>
    <t>Brandweerlift</t>
  </si>
  <si>
    <t>Maximale draagvermogen</t>
  </si>
  <si>
    <t>Stopplaatsen</t>
  </si>
  <si>
    <t>Onderhoudsplicht</t>
  </si>
  <si>
    <t>Buiten gebruik gesteld</t>
  </si>
  <si>
    <t>Lift</t>
  </si>
  <si>
    <t>30G03</t>
  </si>
  <si>
    <t>FREDERIKKAZERNE</t>
  </si>
  <si>
    <t>35D</t>
  </si>
  <si>
    <t>Kantoor , Eetzaal</t>
  </si>
  <si>
    <t>Kantoorgebouw</t>
  </si>
  <si>
    <t>0</t>
  </si>
  <si>
    <t>D087</t>
  </si>
  <si>
    <t>Defensie Ondersteuningscommando</t>
  </si>
  <si>
    <t>DOSCO</t>
  </si>
  <si>
    <t>RVB-ZW</t>
  </si>
  <si>
    <t>Bv machfabriek pm duyvis</t>
  </si>
  <si>
    <t>11145430</t>
  </si>
  <si>
    <t>Lift D Links</t>
  </si>
  <si>
    <t>Nee</t>
  </si>
  <si>
    <t>Ja, vastgoedbeh.</t>
  </si>
  <si>
    <t>31</t>
  </si>
  <si>
    <t>Vergaderzalen , Restaurant</t>
  </si>
  <si>
    <t>Eetzaal met keuken</t>
  </si>
  <si>
    <t>120</t>
  </si>
  <si>
    <t>Ltf liften bv</t>
  </si>
  <si>
    <t>11145411</t>
  </si>
  <si>
    <t>35E</t>
  </si>
  <si>
    <t>Kantoor</t>
  </si>
  <si>
    <t>E088</t>
  </si>
  <si>
    <t>11145419</t>
  </si>
  <si>
    <t>Lift E Rechts</t>
  </si>
  <si>
    <t>E087</t>
  </si>
  <si>
    <t>Machfabriek pm duyvis</t>
  </si>
  <si>
    <t>11145420</t>
  </si>
  <si>
    <t>Lift E Links</t>
  </si>
  <si>
    <t>35F</t>
  </si>
  <si>
    <t>F087</t>
  </si>
  <si>
    <t>11145422</t>
  </si>
  <si>
    <t>Lift F Links</t>
  </si>
  <si>
    <t>35G</t>
  </si>
  <si>
    <t>G087</t>
  </si>
  <si>
    <t>11145434</t>
  </si>
  <si>
    <t>Lift G Links</t>
  </si>
  <si>
    <t>35H</t>
  </si>
  <si>
    <t>H087</t>
  </si>
  <si>
    <t>11145415</t>
  </si>
  <si>
    <t>Lift H Links</t>
  </si>
  <si>
    <t>H088</t>
  </si>
  <si>
    <t>11145413</t>
  </si>
  <si>
    <t>Lift H Rechts</t>
  </si>
  <si>
    <t>35J</t>
  </si>
  <si>
    <t>J088</t>
  </si>
  <si>
    <t>11145424</t>
  </si>
  <si>
    <t>Lift J Rechts</t>
  </si>
  <si>
    <t>35K</t>
  </si>
  <si>
    <t>K088</t>
  </si>
  <si>
    <t>11145425</t>
  </si>
  <si>
    <t>Lift K Rechts</t>
  </si>
  <si>
    <t>35L</t>
  </si>
  <si>
    <t>L087</t>
  </si>
  <si>
    <t>11145417</t>
  </si>
  <si>
    <t>Lift L Links</t>
  </si>
  <si>
    <t>L088</t>
  </si>
  <si>
    <t>11145416</t>
  </si>
  <si>
    <t>Lift L Rechts</t>
  </si>
  <si>
    <t>148</t>
  </si>
  <si>
    <t>Medisch Centrum</t>
  </si>
  <si>
    <t>Geneeskundige inrichting</t>
  </si>
  <si>
    <t>22A</t>
  </si>
  <si>
    <t>Kone bv</t>
  </si>
  <si>
    <t>10072219</t>
  </si>
  <si>
    <t>J087</t>
  </si>
  <si>
    <t>11145423</t>
  </si>
  <si>
    <t>Lift J Links</t>
  </si>
  <si>
    <t>F088</t>
  </si>
  <si>
    <t>11145421</t>
  </si>
  <si>
    <t>Lift F Rechts</t>
  </si>
  <si>
    <t>D088</t>
  </si>
  <si>
    <t>11145431</t>
  </si>
  <si>
    <t>Lift D Rechts</t>
  </si>
  <si>
    <t>37E03</t>
  </si>
  <si>
    <t>MAJOOR JAN LINZEL COMPLEX</t>
  </si>
  <si>
    <t>B</t>
  </si>
  <si>
    <t>Legeringsgebouw</t>
  </si>
  <si>
    <t>Kaderlegering</t>
  </si>
  <si>
    <t>019</t>
  </si>
  <si>
    <t>L30729</t>
  </si>
  <si>
    <t>10072217</t>
  </si>
  <si>
    <t>Lift 2 Rechts Hotel</t>
  </si>
  <si>
    <t>018</t>
  </si>
  <si>
    <t>L30728</t>
  </si>
  <si>
    <t>10072215</t>
  </si>
  <si>
    <t>Lift 1 Links Hotel</t>
  </si>
  <si>
    <t>A</t>
  </si>
  <si>
    <t>Stafgebouw</t>
  </si>
  <si>
    <t>Lesgebouw</t>
  </si>
  <si>
    <t>076</t>
  </si>
  <si>
    <t>10072212</t>
  </si>
  <si>
    <t>Lift 2 Rechts Stafgebouw</t>
  </si>
  <si>
    <t>35B</t>
  </si>
  <si>
    <t>B087</t>
  </si>
  <si>
    <t>11145432</t>
  </si>
  <si>
    <t>Lift B Links</t>
  </si>
  <si>
    <t>077</t>
  </si>
  <si>
    <t>Traditional Rope</t>
  </si>
  <si>
    <t>10072211</t>
  </si>
  <si>
    <t>Lift 1 Links Stafgebouw</t>
  </si>
  <si>
    <t>35C</t>
  </si>
  <si>
    <t>C087</t>
  </si>
  <si>
    <t>Bv machfabriek</t>
  </si>
  <si>
    <t>11145401</t>
  </si>
  <si>
    <t>Lift C Links</t>
  </si>
  <si>
    <t>35A</t>
  </si>
  <si>
    <t>A087</t>
  </si>
  <si>
    <t>11145400</t>
  </si>
  <si>
    <t>Lift A Links</t>
  </si>
  <si>
    <t>37H10</t>
  </si>
  <si>
    <t>VAN GHENTKAZERNE</t>
  </si>
  <si>
    <t>001</t>
  </si>
  <si>
    <t>Hoofdgebouw</t>
  </si>
  <si>
    <t>Complex gebouw</t>
  </si>
  <si>
    <t>061</t>
  </si>
  <si>
    <t>Commando Zeestrijdkrachten</t>
  </si>
  <si>
    <t>CZSK</t>
  </si>
  <si>
    <t>OTIS</t>
  </si>
  <si>
    <t>In de hal</t>
  </si>
  <si>
    <t>Koneliftnummer 42585132, max. 4 personen</t>
  </si>
  <si>
    <t>B22</t>
  </si>
  <si>
    <t>KEK-gebouw</t>
  </si>
  <si>
    <t>088</t>
  </si>
  <si>
    <t>530077</t>
  </si>
  <si>
    <t>11160582</t>
  </si>
  <si>
    <t>13 personen of 1000 kg TUV 83656</t>
  </si>
  <si>
    <t>37F04</t>
  </si>
  <si>
    <t>BRIGADE ZUID-HOLLAND</t>
  </si>
  <si>
    <t>6</t>
  </si>
  <si>
    <t>L01</t>
  </si>
  <si>
    <t>Koninklijke Marechaussee</t>
  </si>
  <si>
    <t>KMAR</t>
  </si>
  <si>
    <t>ECODISK</t>
  </si>
  <si>
    <t>40323652</t>
  </si>
  <si>
    <t>CE117 40323652 2013</t>
  </si>
  <si>
    <t>tegen over trappenhuis</t>
  </si>
  <si>
    <t>035</t>
  </si>
  <si>
    <t>OP Zuc</t>
  </si>
  <si>
    <t>B0.02A</t>
  </si>
  <si>
    <t>Otis</t>
  </si>
  <si>
    <t>OTIS GEN2 / GF0882CA / UCM 27602B</t>
  </si>
  <si>
    <t>61NF9283</t>
  </si>
  <si>
    <t>8 personen, snelheid 1 meter per seconde</t>
  </si>
  <si>
    <t>034</t>
  </si>
  <si>
    <t>COP Tabar</t>
  </si>
  <si>
    <t>A0.02</t>
  </si>
  <si>
    <t>61NF9282</t>
  </si>
  <si>
    <t>089</t>
  </si>
  <si>
    <t>NTB</t>
  </si>
  <si>
    <t>30706</t>
  </si>
  <si>
    <t>11145950</t>
  </si>
  <si>
    <t>Keuken, 22 02 2021 omgezet van 0900-0983-85  Hefplateau</t>
  </si>
  <si>
    <t>Hydraulische lift met Leistritz power unit Lupak 40/6</t>
  </si>
  <si>
    <t>Goederenlift</t>
  </si>
  <si>
    <t>Hefinstallatie</t>
  </si>
  <si>
    <t>147</t>
  </si>
  <si>
    <t>Multifunctionele Ruimte</t>
  </si>
  <si>
    <t>009A</t>
  </si>
  <si>
    <t>SKG</t>
  </si>
  <si>
    <t>Spijzenlift</t>
  </si>
  <si>
    <t>11145404</t>
  </si>
  <si>
    <t>Keuring-ID 317594, voorheen 900081281</t>
  </si>
  <si>
    <t>Nader te bepalen</t>
  </si>
  <si>
    <t>029</t>
  </si>
  <si>
    <t>De Maasbruggen</t>
  </si>
  <si>
    <t>027B</t>
  </si>
  <si>
    <t>LODIGE BENELUX</t>
  </si>
  <si>
    <t>11145954</t>
  </si>
  <si>
    <t>voorheen 0900-0868-72 lift</t>
  </si>
  <si>
    <t>Sherpa LA</t>
  </si>
  <si>
    <t>748 84005</t>
  </si>
  <si>
    <t>bij verbindingsdienst</t>
  </si>
  <si>
    <t>elektr. ketting goederenheffer voorheen 0900-1262-20  lift</t>
  </si>
  <si>
    <t>030</t>
  </si>
  <si>
    <t>Lodige Benelux</t>
  </si>
  <si>
    <t>AGK</t>
  </si>
  <si>
    <t>748 82010</t>
  </si>
  <si>
    <t>Kone nr. 11145955</t>
  </si>
  <si>
    <t>Evenementenhal</t>
  </si>
  <si>
    <t>voorheen lift 0900-0706-57</t>
  </si>
  <si>
    <t>1</t>
  </si>
  <si>
    <t>211B</t>
  </si>
  <si>
    <t>achter tourniquet, bij de verhoging sluis gebouw 31 naar 35K</t>
  </si>
  <si>
    <t>Minder validen hefplatform</t>
  </si>
  <si>
    <t>Totaalprijs / jaar</t>
  </si>
  <si>
    <t>Staat van verrekenprijzen uurtarieven</t>
  </si>
  <si>
    <t>Waarde 
Prijspeil 1-5-2023</t>
  </si>
  <si>
    <t>Verrekenprijzen (Prijspeil 1-5-2023)</t>
  </si>
  <si>
    <t>Waarde Staat van verrekenprijzen uurtarieven</t>
  </si>
  <si>
    <t>Totaal Waarde Staat van verrekenprijzen uurtarieven:</t>
  </si>
  <si>
    <r>
      <t xml:space="preserve">Voor alle werkzaamheden, leveringen en diensten die overeenkomstig  de Overeenkomst Instandhouding transporttechnische installaties van het Rijksvastgoedbedrijf voor verrekening in aanmerking komen, gelden de bovenstaande </t>
    </r>
    <r>
      <rPr>
        <u/>
        <sz val="9"/>
        <color theme="1"/>
        <rFont val="Verdana"/>
        <family val="2"/>
      </rPr>
      <t>vaste</t>
    </r>
    <r>
      <rPr>
        <sz val="11"/>
        <color theme="1"/>
        <rFont val="Calibri"/>
        <family val="2"/>
        <scheme val="minor"/>
      </rPr>
      <t xml:space="preserve"> tarieven (exclusief BTW)</t>
    </r>
    <r>
      <rPr>
        <sz val="11"/>
        <color theme="1"/>
        <rFont val="Calibri"/>
        <family val="2"/>
        <scheme val="minor"/>
      </rPr>
      <t xml:space="preserve">. </t>
    </r>
  </si>
  <si>
    <r>
      <t>Voor alle werkzaamheden, leveringen en diensten in de Transitiefase, zoals omschreven in bijlage 4 van de Overeenkomst Instandhouding transporttechnische installaties van het Rijksvastgoedbedrijf, geldt het bovenstaande tarief (exclusief BTW)</t>
    </r>
    <r>
      <rPr>
        <sz val="11"/>
        <color theme="1"/>
        <rFont val="Calibri"/>
        <family val="2"/>
        <scheme val="minor"/>
      </rPr>
      <t xml:space="preserve">. </t>
    </r>
  </si>
  <si>
    <t xml:space="preserve">Vergoeding per jaar  </t>
  </si>
  <si>
    <t xml:space="preserve">U dient uitsluitend de groene velden in de tabbladen 2 tot en met 4  in te vullen. </t>
  </si>
  <si>
    <t>Monteur en expert/specialistisch monteur Transport techniek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</si>
</sst>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7"/>
      <color rgb="FF00B050"/>
      <name val="Verdana"/>
      <family val="2"/>
    </font>
    <font>
      <sz val="9"/>
      <color rgb="FF00B050"/>
      <name val="Verdana"/>
      <family val="2"/>
    </font>
    <font>
      <u/>
      <sz val="9"/>
      <color theme="1"/>
      <name val="Verdana"/>
      <family val="2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88FD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44" fontId="0" fillId="0" borderId="10" xfId="0" applyNumberFormat="1" applyBorder="1"/>
    <xf numFmtId="10" fontId="0" fillId="0" borderId="0" xfId="0" applyNumberFormat="1"/>
    <xf numFmtId="0" fontId="19" fillId="0" borderId="13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9" fillId="0" borderId="0" xfId="0" applyFont="1"/>
    <xf numFmtId="44" fontId="0" fillId="0" borderId="0" xfId="0" applyNumberFormat="1"/>
    <xf numFmtId="0" fontId="18" fillId="0" borderId="0" xfId="0" applyFont="1" applyAlignment="1">
      <alignment horizontal="left"/>
    </xf>
    <xf numFmtId="44" fontId="19" fillId="0" borderId="0" xfId="0" applyNumberFormat="1" applyFont="1"/>
    <xf numFmtId="0" fontId="19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49" fontId="19" fillId="0" borderId="16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1" fontId="0" fillId="0" borderId="10" xfId="0" applyNumberFormat="1" applyBorder="1" applyAlignment="1">
      <alignment horizontal="center"/>
    </xf>
    <xf numFmtId="44" fontId="0" fillId="0" borderId="20" xfId="0" applyNumberFormat="1" applyBorder="1"/>
    <xf numFmtId="44" fontId="0" fillId="0" borderId="19" xfId="0" applyNumberFormat="1" applyBorder="1"/>
    <xf numFmtId="0" fontId="0" fillId="0" borderId="12" xfId="0" applyBorder="1"/>
    <xf numFmtId="0" fontId="20" fillId="0" borderId="21" xfId="0" applyFont="1" applyBorder="1"/>
    <xf numFmtId="0" fontId="0" fillId="0" borderId="22" xfId="0" applyBorder="1"/>
    <xf numFmtId="44" fontId="0" fillId="0" borderId="22" xfId="0" applyNumberFormat="1" applyBorder="1"/>
    <xf numFmtId="0" fontId="0" fillId="0" borderId="23" xfId="0" applyBorder="1"/>
    <xf numFmtId="44" fontId="20" fillId="0" borderId="24" xfId="0" applyNumberFormat="1" applyFont="1" applyBorder="1"/>
    <xf numFmtId="0" fontId="20" fillId="0" borderId="0" xfId="0" applyFont="1" applyBorder="1"/>
    <xf numFmtId="0" fontId="0" fillId="0" borderId="0" xfId="0" applyBorder="1"/>
    <xf numFmtId="44" fontId="0" fillId="0" borderId="0" xfId="0" applyNumberFormat="1" applyBorder="1"/>
    <xf numFmtId="44" fontId="20" fillId="0" borderId="0" xfId="0" applyNumberFormat="1" applyFont="1" applyBorder="1"/>
    <xf numFmtId="0" fontId="19" fillId="0" borderId="0" xfId="0" applyFont="1" applyAlignment="1">
      <alignment vertical="center"/>
    </xf>
    <xf numFmtId="44" fontId="19" fillId="33" borderId="0" xfId="0" applyNumberFormat="1" applyFont="1" applyFill="1"/>
    <xf numFmtId="0" fontId="0" fillId="0" borderId="0" xfId="0" applyProtection="1"/>
    <xf numFmtId="0" fontId="19" fillId="0" borderId="28" xfId="0" applyFont="1" applyBorder="1" applyAlignment="1" applyProtection="1">
      <alignment vertical="top" wrapText="1"/>
    </xf>
    <xf numFmtId="0" fontId="19" fillId="0" borderId="29" xfId="0" applyFont="1" applyFill="1" applyBorder="1" applyAlignment="1" applyProtection="1">
      <alignment vertical="top" wrapText="1"/>
    </xf>
    <xf numFmtId="0" fontId="19" fillId="0" borderId="13" xfId="0" applyFont="1" applyFill="1" applyBorder="1" applyAlignment="1" applyProtection="1">
      <alignment vertical="top" wrapText="1"/>
    </xf>
    <xf numFmtId="0" fontId="19" fillId="0" borderId="16" xfId="0" applyFont="1" applyBorder="1" applyAlignment="1" applyProtection="1">
      <alignment vertical="top" wrapText="1"/>
    </xf>
    <xf numFmtId="1" fontId="19" fillId="0" borderId="15" xfId="0" applyNumberFormat="1" applyFont="1" applyBorder="1" applyAlignment="1" applyProtection="1">
      <alignment vertical="top" wrapText="1"/>
    </xf>
    <xf numFmtId="0" fontId="20" fillId="0" borderId="17" xfId="0" applyFont="1" applyBorder="1" applyAlignment="1" applyProtection="1">
      <alignment horizontal="left" vertical="top" wrapText="1"/>
    </xf>
    <xf numFmtId="0" fontId="0" fillId="0" borderId="28" xfId="0" applyBorder="1" applyAlignment="1" applyProtection="1">
      <alignment vertical="center"/>
    </xf>
    <xf numFmtId="0" fontId="22" fillId="0" borderId="11" xfId="0" applyFont="1" applyFill="1" applyBorder="1" applyAlignment="1" applyProtection="1">
      <alignment horizontal="left" vertical="center"/>
    </xf>
    <xf numFmtId="0" fontId="23" fillId="0" borderId="13" xfId="0" applyFont="1" applyBorder="1" applyAlignment="1" applyProtection="1">
      <alignment vertical="center"/>
    </xf>
    <xf numFmtId="1" fontId="23" fillId="0" borderId="13" xfId="0" applyNumberFormat="1" applyFont="1" applyBorder="1" applyAlignment="1" applyProtection="1">
      <alignment vertical="center"/>
    </xf>
    <xf numFmtId="0" fontId="19" fillId="0" borderId="17" xfId="0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22" fillId="0" borderId="10" xfId="0" applyFont="1" applyFill="1" applyBorder="1" applyAlignment="1" applyProtection="1">
      <alignment horizontal="left" vertical="center"/>
    </xf>
    <xf numFmtId="1" fontId="0" fillId="0" borderId="10" xfId="0" applyNumberFormat="1" applyBorder="1" applyAlignment="1" applyProtection="1">
      <alignment horizontal="center"/>
    </xf>
    <xf numFmtId="44" fontId="22" fillId="0" borderId="10" xfId="42" applyNumberFormat="1" applyFont="1" applyFill="1" applyBorder="1" applyAlignment="1" applyProtection="1">
      <alignment vertical="center"/>
    </xf>
    <xf numFmtId="164" fontId="0" fillId="0" borderId="31" xfId="0" applyNumberFormat="1" applyFill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20" fillId="0" borderId="33" xfId="0" applyFont="1" applyBorder="1" applyAlignment="1" applyProtection="1">
      <alignment vertical="center"/>
    </xf>
    <xf numFmtId="0" fontId="24" fillId="0" borderId="34" xfId="0" applyFont="1" applyBorder="1" applyAlignment="1" applyProtection="1">
      <alignment vertical="center"/>
    </xf>
    <xf numFmtId="0" fontId="25" fillId="0" borderId="22" xfId="0" applyFont="1" applyBorder="1" applyAlignment="1" applyProtection="1">
      <alignment vertical="center"/>
    </xf>
    <xf numFmtId="0" fontId="24" fillId="0" borderId="22" xfId="0" applyFont="1" applyBorder="1" applyAlignment="1" applyProtection="1">
      <alignment vertical="center"/>
    </xf>
    <xf numFmtId="1" fontId="25" fillId="0" borderId="23" xfId="0" applyNumberFormat="1" applyFont="1" applyBorder="1" applyAlignment="1" applyProtection="1">
      <alignment vertical="center"/>
    </xf>
    <xf numFmtId="164" fontId="20" fillId="0" borderId="35" xfId="0" applyNumberFormat="1" applyFont="1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1" fontId="25" fillId="0" borderId="0" xfId="0" applyNumberFormat="1" applyFont="1" applyBorder="1" applyAlignment="1" applyProtection="1">
      <alignment vertical="center"/>
    </xf>
    <xf numFmtId="164" fontId="20" fillId="0" borderId="26" xfId="0" applyNumberFormat="1" applyFont="1" applyBorder="1" applyAlignment="1" applyProtection="1">
      <alignment vertical="center"/>
    </xf>
    <xf numFmtId="44" fontId="22" fillId="34" borderId="10" xfId="42" applyNumberFormat="1" applyFont="1" applyFill="1" applyBorder="1" applyAlignment="1" applyProtection="1">
      <alignment vertical="center"/>
      <protection locked="0"/>
    </xf>
    <xf numFmtId="0" fontId="0" fillId="33" borderId="27" xfId="0" applyFill="1" applyBorder="1" applyAlignment="1" applyProtection="1"/>
    <xf numFmtId="0" fontId="0" fillId="33" borderId="0" xfId="0" applyFill="1" applyProtection="1"/>
    <xf numFmtId="1" fontId="0" fillId="33" borderId="0" xfId="0" applyNumberFormat="1" applyFill="1" applyProtection="1"/>
    <xf numFmtId="2" fontId="0" fillId="0" borderId="10" xfId="0" applyNumberFormat="1" applyBorder="1" applyAlignment="1">
      <alignment horizontal="center"/>
    </xf>
    <xf numFmtId="0" fontId="18" fillId="33" borderId="0" xfId="0" applyFont="1" applyFill="1" applyAlignment="1">
      <alignment horizontal="left"/>
    </xf>
    <xf numFmtId="0" fontId="0" fillId="33" borderId="0" xfId="0" applyFill="1"/>
    <xf numFmtId="0" fontId="22" fillId="0" borderId="10" xfId="0" applyFont="1" applyBorder="1" applyAlignment="1" applyProtection="1">
      <alignment vertical="center"/>
    </xf>
    <xf numFmtId="0" fontId="0" fillId="0" borderId="10" xfId="0" applyBorder="1"/>
    <xf numFmtId="0" fontId="19" fillId="0" borderId="0" xfId="0" applyFont="1" applyAlignment="1">
      <alignment horizontal="left" wrapText="1"/>
    </xf>
    <xf numFmtId="0" fontId="0" fillId="34" borderId="37" xfId="0" applyFill="1" applyBorder="1" applyAlignment="1">
      <alignment horizontal="center" wrapText="1"/>
    </xf>
    <xf numFmtId="0" fontId="0" fillId="34" borderId="36" xfId="0" applyFill="1" applyBorder="1" applyAlignment="1">
      <alignment horizontal="center" wrapText="1"/>
    </xf>
    <xf numFmtId="0" fontId="0" fillId="34" borderId="38" xfId="0" applyFill="1" applyBorder="1" applyAlignment="1">
      <alignment horizontal="center" wrapText="1"/>
    </xf>
    <xf numFmtId="0" fontId="23" fillId="0" borderId="36" xfId="0" applyFont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top" wrapText="1"/>
    </xf>
    <xf numFmtId="0" fontId="21" fillId="0" borderId="36" xfId="0" applyFont="1" applyBorder="1" applyAlignment="1" applyProtection="1">
      <alignment horizontal="left" vertical="top" wrapText="1"/>
    </xf>
    <xf numFmtId="0" fontId="21" fillId="0" borderId="38" xfId="0" applyFont="1" applyBorder="1" applyAlignment="1" applyProtection="1">
      <alignment horizontal="left" vertical="top" wrapText="1"/>
    </xf>
    <xf numFmtId="0" fontId="0" fillId="0" borderId="37" xfId="0" applyBorder="1" applyAlignment="1" applyProtection="1">
      <alignment horizontal="center" vertical="top" wrapText="1"/>
    </xf>
    <xf numFmtId="0" fontId="0" fillId="0" borderId="36" xfId="0" applyBorder="1" applyAlignment="1" applyProtection="1">
      <alignment horizontal="center" vertical="top" wrapText="1"/>
    </xf>
    <xf numFmtId="0" fontId="0" fillId="0" borderId="38" xfId="0" applyBorder="1" applyAlignment="1" applyProtection="1">
      <alignment horizontal="center" vertical="top" wrapText="1"/>
    </xf>
    <xf numFmtId="0" fontId="13" fillId="35" borderId="39" xfId="0" applyFont="1" applyFill="1" applyBorder="1" applyProtection="1"/>
    <xf numFmtId="0" fontId="0" fillId="0" borderId="39" xfId="0" applyBorder="1" applyProtection="1"/>
    <xf numFmtId="0" fontId="0" fillId="0" borderId="39" xfId="0" quotePrefix="1" applyBorder="1" applyProtection="1"/>
    <xf numFmtId="0" fontId="0" fillId="0" borderId="39" xfId="0" applyFill="1" applyBorder="1" applyProtection="1"/>
    <xf numFmtId="0" fontId="0" fillId="0" borderId="39" xfId="0" quotePrefix="1" applyFill="1" applyBorder="1" applyProtection="1"/>
    <xf numFmtId="165" fontId="0" fillId="0" borderId="39" xfId="0" applyNumberFormat="1" applyFill="1" applyBorder="1" applyProtection="1"/>
    <xf numFmtId="0" fontId="16" fillId="0" borderId="39" xfId="0" applyFont="1" applyBorder="1" applyProtection="1"/>
    <xf numFmtId="44" fontId="27" fillId="0" borderId="39" xfId="42" applyFont="1" applyBorder="1" applyProtection="1"/>
    <xf numFmtId="0" fontId="16" fillId="0" borderId="0" xfId="0" applyFont="1" applyProtection="1"/>
    <xf numFmtId="44" fontId="0" fillId="0" borderId="0" xfId="42" applyFont="1" applyProtection="1"/>
    <xf numFmtId="44" fontId="0" fillId="34" borderId="39" xfId="42" applyFont="1" applyFill="1" applyBorder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2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sqref="A1:XFD1048576"/>
    </sheetView>
  </sheetViews>
  <sheetFormatPr defaultRowHeight="14.5" x14ac:dyDescent="0.35"/>
  <cols>
    <col min="1" max="1" width="15.453125" customWidth="1"/>
    <col min="2" max="2" width="40.1796875" customWidth="1"/>
    <col min="3" max="3" width="20.90625" customWidth="1"/>
    <col min="4" max="4" width="32.90625" bestFit="1" customWidth="1"/>
    <col min="5" max="6" width="30.7265625" customWidth="1"/>
    <col min="7" max="7" width="26.81640625" customWidth="1"/>
    <col min="8" max="8" width="18.26953125" customWidth="1"/>
    <col min="9" max="9" width="13.26953125" customWidth="1"/>
  </cols>
  <sheetData>
    <row r="1" spans="1:6" x14ac:dyDescent="0.35">
      <c r="A1" s="6" t="s">
        <v>1</v>
      </c>
      <c r="C1" s="7"/>
      <c r="F1" s="5"/>
    </row>
    <row r="2" spans="1:6" x14ac:dyDescent="0.35">
      <c r="A2" s="69" t="s">
        <v>7</v>
      </c>
      <c r="B2" s="69"/>
      <c r="C2" s="69"/>
      <c r="D2" s="69"/>
      <c r="E2" s="69"/>
      <c r="F2" s="29"/>
    </row>
    <row r="3" spans="1:6" x14ac:dyDescent="0.35">
      <c r="A3" s="6"/>
      <c r="C3" s="7"/>
    </row>
    <row r="4" spans="1:6" x14ac:dyDescent="0.35">
      <c r="A4" t="s">
        <v>17</v>
      </c>
      <c r="B4" t="s">
        <v>32</v>
      </c>
    </row>
    <row r="5" spans="1:6" x14ac:dyDescent="0.35">
      <c r="A5" s="6"/>
      <c r="C5" s="7"/>
    </row>
    <row r="6" spans="1:6" x14ac:dyDescent="0.35">
      <c r="A6" s="65" t="s">
        <v>30</v>
      </c>
      <c r="B6" s="66"/>
      <c r="C6" s="30"/>
      <c r="D6" s="30"/>
    </row>
    <row r="7" spans="1:6" ht="15" thickBot="1" x14ac:dyDescent="0.4">
      <c r="A7" s="8"/>
      <c r="C7" s="9"/>
      <c r="D7" s="9"/>
    </row>
    <row r="8" spans="1:6" ht="23" x14ac:dyDescent="0.35">
      <c r="A8" s="10" t="s">
        <v>2</v>
      </c>
      <c r="B8" s="11"/>
      <c r="C8" s="12" t="s">
        <v>248</v>
      </c>
      <c r="D8" s="12" t="s">
        <v>3</v>
      </c>
      <c r="E8" s="13" t="s">
        <v>4</v>
      </c>
    </row>
    <row r="9" spans="1:6" x14ac:dyDescent="0.35">
      <c r="A9" s="14" t="s">
        <v>5</v>
      </c>
      <c r="B9" s="67" t="s">
        <v>247</v>
      </c>
      <c r="C9" s="2">
        <f>+'2. Prijs Uurtarief'!G6</f>
        <v>0</v>
      </c>
      <c r="D9" s="16">
        <v>1</v>
      </c>
      <c r="E9" s="17">
        <f>C9*D9</f>
        <v>0</v>
      </c>
      <c r="F9" s="1"/>
    </row>
    <row r="10" spans="1:6" x14ac:dyDescent="0.35">
      <c r="A10" s="14" t="s">
        <v>15</v>
      </c>
      <c r="B10" s="68" t="s">
        <v>254</v>
      </c>
      <c r="C10" s="2">
        <f>+'3. Vergoeding per jaar'!AD36</f>
        <v>0</v>
      </c>
      <c r="D10" s="16">
        <v>1</v>
      </c>
      <c r="E10" s="17">
        <f>C10*D10</f>
        <v>0</v>
      </c>
    </row>
    <row r="11" spans="1:6" x14ac:dyDescent="0.35">
      <c r="A11" s="14" t="s">
        <v>16</v>
      </c>
      <c r="B11" s="68" t="s">
        <v>18</v>
      </c>
      <c r="C11" s="2">
        <f>+'4. Prijs Transitiefase'!C6</f>
        <v>0</v>
      </c>
      <c r="D11" s="64">
        <v>0.25</v>
      </c>
      <c r="E11" s="17">
        <f t="shared" ref="E11" si="0">C11*D11</f>
        <v>0</v>
      </c>
    </row>
    <row r="12" spans="1:6" x14ac:dyDescent="0.35">
      <c r="A12" s="14"/>
      <c r="B12" s="15"/>
      <c r="C12" s="18"/>
      <c r="D12" s="19"/>
      <c r="E12" s="17"/>
    </row>
    <row r="13" spans="1:6" ht="15" thickBot="1" x14ac:dyDescent="0.4">
      <c r="A13" s="20" t="s">
        <v>6</v>
      </c>
      <c r="B13" s="21"/>
      <c r="C13" s="22"/>
      <c r="D13" s="23"/>
      <c r="E13" s="24">
        <f>SUM(E9:E12)</f>
        <v>0</v>
      </c>
    </row>
    <row r="14" spans="1:6" x14ac:dyDescent="0.35">
      <c r="A14" s="25"/>
      <c r="B14" s="26"/>
      <c r="C14" s="27"/>
      <c r="D14" s="26"/>
      <c r="E14" s="28"/>
      <c r="F14" s="3"/>
    </row>
    <row r="15" spans="1:6" ht="15" thickBot="1" x14ac:dyDescent="0.4">
      <c r="A15" s="25"/>
      <c r="B15" s="26"/>
      <c r="C15" s="27"/>
      <c r="D15" s="26"/>
      <c r="E15" s="28"/>
    </row>
    <row r="16" spans="1:6" ht="15" thickBot="1" x14ac:dyDescent="0.4">
      <c r="A16" s="70" t="s">
        <v>255</v>
      </c>
      <c r="B16" s="71"/>
      <c r="C16" s="71"/>
      <c r="D16" s="71"/>
      <c r="E16" s="72"/>
    </row>
  </sheetData>
  <sheetProtection algorithmName="SHA-512" hashValue="3VWRb8NVuGaUshB8L1KuYCPJUJqxhA8JLcMsqCEegSECDS7yil4XAoXiMc5iX22AZCJWA75m66CBDIP3m9Ts4A==" saltValue="D8JimkkmvcbyBfh2GCYMfA==" spinCount="100000" sheet="1" objects="1" scenarios="1"/>
  <mergeCells count="2">
    <mergeCell ref="A2:E2"/>
    <mergeCell ref="A16:E16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C5" sqref="C5"/>
    </sheetView>
  </sheetViews>
  <sheetFormatPr defaultRowHeight="14.5" x14ac:dyDescent="0.35"/>
  <cols>
    <col min="1" max="1" width="8.7265625" style="31"/>
    <col min="2" max="2" width="55.6328125" style="31" bestFit="1" customWidth="1"/>
    <col min="3" max="3" width="28.7265625" style="31" customWidth="1"/>
    <col min="4" max="4" width="17.453125" style="31" customWidth="1"/>
    <col min="5" max="5" width="26.1796875" style="31" customWidth="1"/>
    <col min="6" max="6" width="16.6328125" style="31" bestFit="1" customWidth="1"/>
    <col min="7" max="7" width="28.54296875" style="31" customWidth="1"/>
    <col min="8" max="16384" width="8.7265625" style="31"/>
  </cols>
  <sheetData>
    <row r="2" spans="1:7" ht="15" thickBot="1" x14ac:dyDescent="0.4">
      <c r="C2" s="61" t="s">
        <v>31</v>
      </c>
      <c r="D2" s="61"/>
      <c r="E2" s="62"/>
      <c r="F2" s="63"/>
    </row>
    <row r="3" spans="1:7" ht="46.5" thickBot="1" x14ac:dyDescent="0.4">
      <c r="A3" s="32" t="s">
        <v>8</v>
      </c>
      <c r="B3" s="33" t="s">
        <v>249</v>
      </c>
      <c r="C3" s="34" t="s">
        <v>9</v>
      </c>
      <c r="D3" s="35"/>
      <c r="E3" s="4" t="s">
        <v>0</v>
      </c>
      <c r="F3" s="36"/>
      <c r="G3" s="37" t="s">
        <v>250</v>
      </c>
    </row>
    <row r="4" spans="1:7" x14ac:dyDescent="0.35">
      <c r="A4" s="38"/>
      <c r="B4" s="39"/>
      <c r="C4" s="40" t="s">
        <v>10</v>
      </c>
      <c r="D4" s="40" t="s">
        <v>11</v>
      </c>
      <c r="E4" s="40" t="s">
        <v>10</v>
      </c>
      <c r="F4" s="41" t="s">
        <v>11</v>
      </c>
      <c r="G4" s="42" t="s">
        <v>12</v>
      </c>
    </row>
    <row r="5" spans="1:7" x14ac:dyDescent="0.35">
      <c r="A5" s="43">
        <v>1</v>
      </c>
      <c r="B5" s="44" t="s">
        <v>256</v>
      </c>
      <c r="C5" s="60"/>
      <c r="D5" s="45">
        <v>79</v>
      </c>
      <c r="E5" s="46">
        <f>C5*1.25</f>
        <v>0</v>
      </c>
      <c r="F5" s="45" t="s">
        <v>13</v>
      </c>
      <c r="G5" s="47">
        <f>+C5*D5</f>
        <v>0</v>
      </c>
    </row>
    <row r="6" spans="1:7" ht="15" thickBot="1" x14ac:dyDescent="0.4">
      <c r="A6" s="48"/>
      <c r="B6" s="49" t="s">
        <v>251</v>
      </c>
      <c r="C6" s="50"/>
      <c r="D6" s="51"/>
      <c r="E6" s="52"/>
      <c r="F6" s="53"/>
      <c r="G6" s="54">
        <f>SUM(G5:G5)</f>
        <v>0</v>
      </c>
    </row>
    <row r="7" spans="1:7" ht="15" thickBot="1" x14ac:dyDescent="0.4">
      <c r="A7" s="55"/>
      <c r="B7" s="73"/>
      <c r="C7" s="73"/>
      <c r="D7" s="56"/>
      <c r="E7" s="57"/>
      <c r="F7" s="58"/>
      <c r="G7" s="59"/>
    </row>
    <row r="8" spans="1:7" ht="33.75" customHeight="1" thickBot="1" x14ac:dyDescent="0.4">
      <c r="A8" s="74" t="s">
        <v>252</v>
      </c>
      <c r="B8" s="75"/>
      <c r="C8" s="75"/>
      <c r="D8" s="75"/>
      <c r="E8" s="75"/>
      <c r="F8" s="75"/>
      <c r="G8" s="76"/>
    </row>
  </sheetData>
  <sheetProtection algorithmName="SHA-512" hashValue="2PmOMNUHqiMj8WxsMMZty3yI6l87r7w/inyXYpAGBGsAkJZOxSeImmSRZD8GeUDeBjvWmZIZWa/tGLTBpAmatA==" saltValue="Q7fWxhEPVj6ertwDdaYjcw==" spinCount="100000" sheet="1" objects="1" scenarios="1"/>
  <mergeCells count="2">
    <mergeCell ref="B7:C7"/>
    <mergeCell ref="A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7"/>
  <sheetViews>
    <sheetView workbookViewId="0"/>
  </sheetViews>
  <sheetFormatPr defaultRowHeight="14.5" x14ac:dyDescent="0.35"/>
  <cols>
    <col min="1" max="1" width="14.7265625" style="31" bestFit="1" customWidth="1"/>
    <col min="2" max="2" width="5.54296875" style="31" customWidth="1"/>
    <col min="3" max="3" width="16.1796875" style="31" customWidth="1"/>
    <col min="4" max="4" width="17" style="31" bestFit="1" customWidth="1"/>
    <col min="5" max="5" width="35.26953125" style="31" bestFit="1" customWidth="1"/>
    <col min="6" max="6" width="8.7265625" style="31"/>
    <col min="7" max="7" width="30.1796875" style="31" customWidth="1"/>
    <col min="8" max="8" width="28" style="31" customWidth="1"/>
    <col min="9" max="11" width="8.7265625" style="31"/>
    <col min="12" max="12" width="34.26953125" style="31" bestFit="1" customWidth="1"/>
    <col min="13" max="16" width="8.7265625" style="31"/>
    <col min="17" max="17" width="38.54296875" style="31" bestFit="1" customWidth="1"/>
    <col min="18" max="18" width="35.453125" style="31" bestFit="1" customWidth="1"/>
    <col min="19" max="19" width="25.7265625" style="31" customWidth="1"/>
    <col min="20" max="20" width="20.54296875" style="31" customWidth="1"/>
    <col min="21" max="21" width="26.54296875" style="31" customWidth="1"/>
    <col min="22" max="22" width="8.7265625" style="31"/>
    <col min="23" max="23" width="12.54296875" style="31" customWidth="1"/>
    <col min="24" max="26" width="8.7265625" style="31"/>
    <col min="27" max="27" width="17.81640625" style="31" customWidth="1"/>
    <col min="28" max="29" width="17.54296875" style="31" customWidth="1"/>
    <col min="30" max="30" width="23.1796875" style="89" customWidth="1"/>
    <col min="31" max="16384" width="8.7265625" style="31"/>
  </cols>
  <sheetData>
    <row r="1" spans="1:30" x14ac:dyDescent="0.35">
      <c r="A1" s="80" t="s">
        <v>33</v>
      </c>
      <c r="B1" s="80" t="s">
        <v>34</v>
      </c>
      <c r="C1" s="80" t="s">
        <v>35</v>
      </c>
      <c r="D1" s="80" t="s">
        <v>36</v>
      </c>
      <c r="E1" s="80" t="s">
        <v>37</v>
      </c>
      <c r="F1" s="80" t="s">
        <v>38</v>
      </c>
      <c r="G1" s="80" t="s">
        <v>39</v>
      </c>
      <c r="H1" s="80" t="s">
        <v>40</v>
      </c>
      <c r="I1" s="80" t="s">
        <v>21</v>
      </c>
      <c r="J1" s="80" t="s">
        <v>41</v>
      </c>
      <c r="K1" s="80" t="s">
        <v>42</v>
      </c>
      <c r="L1" s="80" t="s">
        <v>43</v>
      </c>
      <c r="M1" s="80" t="s">
        <v>44</v>
      </c>
      <c r="N1" s="80" t="s">
        <v>45</v>
      </c>
      <c r="O1" s="80" t="s">
        <v>46</v>
      </c>
      <c r="P1" s="80" t="s">
        <v>47</v>
      </c>
      <c r="Q1" s="80" t="s">
        <v>48</v>
      </c>
      <c r="R1" s="80" t="s">
        <v>22</v>
      </c>
      <c r="S1" s="80" t="s">
        <v>49</v>
      </c>
      <c r="T1" s="80" t="s">
        <v>50</v>
      </c>
      <c r="U1" s="80" t="s">
        <v>51</v>
      </c>
      <c r="V1" s="80" t="s">
        <v>23</v>
      </c>
      <c r="W1" s="80" t="s">
        <v>52</v>
      </c>
      <c r="X1" s="80" t="s">
        <v>53</v>
      </c>
      <c r="Y1" s="80" t="s">
        <v>54</v>
      </c>
      <c r="Z1" s="80" t="s">
        <v>55</v>
      </c>
      <c r="AA1" s="80" t="s">
        <v>56</v>
      </c>
      <c r="AB1" s="80" t="s">
        <v>57</v>
      </c>
      <c r="AC1" s="80" t="s">
        <v>58</v>
      </c>
      <c r="AD1" s="80" t="s">
        <v>24</v>
      </c>
    </row>
    <row r="2" spans="1:30" x14ac:dyDescent="0.35">
      <c r="A2" s="81">
        <v>900070626</v>
      </c>
      <c r="B2" s="81">
        <v>40</v>
      </c>
      <c r="C2" s="81" t="s">
        <v>59</v>
      </c>
      <c r="D2" s="82" t="s">
        <v>60</v>
      </c>
      <c r="E2" s="81" t="s">
        <v>61</v>
      </c>
      <c r="F2" s="82" t="s">
        <v>62</v>
      </c>
      <c r="G2" s="81" t="s">
        <v>63</v>
      </c>
      <c r="H2" s="81" t="s">
        <v>64</v>
      </c>
      <c r="I2" s="81">
        <v>6232</v>
      </c>
      <c r="J2" s="82" t="s">
        <v>65</v>
      </c>
      <c r="K2" s="82" t="s">
        <v>66</v>
      </c>
      <c r="L2" s="81" t="s">
        <v>67</v>
      </c>
      <c r="M2" s="81" t="s">
        <v>68</v>
      </c>
      <c r="N2" s="81" t="s">
        <v>69</v>
      </c>
      <c r="O2" s="81">
        <v>1</v>
      </c>
      <c r="P2" s="81">
        <v>1</v>
      </c>
      <c r="Q2" s="82" t="s">
        <v>70</v>
      </c>
      <c r="R2" s="81"/>
      <c r="S2" s="81"/>
      <c r="T2" s="82" t="s">
        <v>71</v>
      </c>
      <c r="U2" s="82" t="s">
        <v>72</v>
      </c>
      <c r="V2" s="81">
        <v>1982</v>
      </c>
      <c r="W2" s="81"/>
      <c r="X2" s="82" t="s">
        <v>29</v>
      </c>
      <c r="Y2" s="82" t="s">
        <v>73</v>
      </c>
      <c r="Z2" s="81"/>
      <c r="AA2" s="81">
        <v>7</v>
      </c>
      <c r="AB2" s="82" t="s">
        <v>74</v>
      </c>
      <c r="AC2" s="82" t="s">
        <v>73</v>
      </c>
      <c r="AD2" s="90">
        <v>0</v>
      </c>
    </row>
    <row r="3" spans="1:30" x14ac:dyDescent="0.35">
      <c r="A3" s="81">
        <v>900070628</v>
      </c>
      <c r="B3" s="81">
        <v>40</v>
      </c>
      <c r="C3" s="81" t="s">
        <v>59</v>
      </c>
      <c r="D3" s="82" t="s">
        <v>60</v>
      </c>
      <c r="E3" s="81" t="s">
        <v>61</v>
      </c>
      <c r="F3" s="82" t="s">
        <v>75</v>
      </c>
      <c r="G3" s="81" t="s">
        <v>76</v>
      </c>
      <c r="H3" s="81" t="s">
        <v>77</v>
      </c>
      <c r="I3" s="81">
        <v>3777</v>
      </c>
      <c r="J3" s="82" t="s">
        <v>65</v>
      </c>
      <c r="K3" s="82" t="s">
        <v>78</v>
      </c>
      <c r="L3" s="81" t="s">
        <v>67</v>
      </c>
      <c r="M3" s="81" t="s">
        <v>68</v>
      </c>
      <c r="N3" s="81" t="s">
        <v>69</v>
      </c>
      <c r="O3" s="81">
        <v>1</v>
      </c>
      <c r="P3" s="81">
        <v>1</v>
      </c>
      <c r="Q3" s="82" t="s">
        <v>79</v>
      </c>
      <c r="R3" s="81"/>
      <c r="S3" s="81"/>
      <c r="T3" s="82" t="s">
        <v>80</v>
      </c>
      <c r="U3" s="81"/>
      <c r="V3" s="81">
        <v>1996</v>
      </c>
      <c r="W3" s="81"/>
      <c r="X3" s="82" t="s">
        <v>29</v>
      </c>
      <c r="Y3" s="82" t="s">
        <v>73</v>
      </c>
      <c r="Z3" s="81"/>
      <c r="AA3" s="81">
        <v>3</v>
      </c>
      <c r="AB3" s="82" t="s">
        <v>74</v>
      </c>
      <c r="AC3" s="82" t="s">
        <v>73</v>
      </c>
      <c r="AD3" s="90">
        <v>0</v>
      </c>
    </row>
    <row r="4" spans="1:30" x14ac:dyDescent="0.35">
      <c r="A4" s="81">
        <v>900070630</v>
      </c>
      <c r="B4" s="81">
        <v>40</v>
      </c>
      <c r="C4" s="81" t="s">
        <v>59</v>
      </c>
      <c r="D4" s="82" t="s">
        <v>60</v>
      </c>
      <c r="E4" s="81" t="s">
        <v>61</v>
      </c>
      <c r="F4" s="82" t="s">
        <v>81</v>
      </c>
      <c r="G4" s="81" t="s">
        <v>82</v>
      </c>
      <c r="H4" s="81" t="s">
        <v>64</v>
      </c>
      <c r="I4" s="81">
        <v>5007</v>
      </c>
      <c r="J4" s="82" t="s">
        <v>65</v>
      </c>
      <c r="K4" s="82" t="s">
        <v>83</v>
      </c>
      <c r="L4" s="81" t="s">
        <v>67</v>
      </c>
      <c r="M4" s="81" t="s">
        <v>68</v>
      </c>
      <c r="N4" s="81" t="s">
        <v>69</v>
      </c>
      <c r="O4" s="81">
        <v>1</v>
      </c>
      <c r="P4" s="81">
        <v>1</v>
      </c>
      <c r="Q4" s="82" t="s">
        <v>70</v>
      </c>
      <c r="R4" s="81"/>
      <c r="S4" s="81"/>
      <c r="T4" s="82" t="s">
        <v>84</v>
      </c>
      <c r="U4" s="82" t="s">
        <v>85</v>
      </c>
      <c r="V4" s="81">
        <v>1982</v>
      </c>
      <c r="W4" s="81"/>
      <c r="X4" s="82" t="s">
        <v>29</v>
      </c>
      <c r="Y4" s="82" t="s">
        <v>73</v>
      </c>
      <c r="Z4" s="81"/>
      <c r="AA4" s="81">
        <v>7</v>
      </c>
      <c r="AB4" s="82" t="s">
        <v>74</v>
      </c>
      <c r="AC4" s="82" t="s">
        <v>73</v>
      </c>
      <c r="AD4" s="90">
        <v>0</v>
      </c>
    </row>
    <row r="5" spans="1:30" x14ac:dyDescent="0.35">
      <c r="A5" s="81">
        <v>900070631</v>
      </c>
      <c r="B5" s="81">
        <v>40</v>
      </c>
      <c r="C5" s="81" t="s">
        <v>59</v>
      </c>
      <c r="D5" s="82" t="s">
        <v>60</v>
      </c>
      <c r="E5" s="81" t="s">
        <v>61</v>
      </c>
      <c r="F5" s="82" t="s">
        <v>81</v>
      </c>
      <c r="G5" s="81" t="s">
        <v>82</v>
      </c>
      <c r="H5" s="81" t="s">
        <v>64</v>
      </c>
      <c r="I5" s="81">
        <v>5007</v>
      </c>
      <c r="J5" s="82" t="s">
        <v>65</v>
      </c>
      <c r="K5" s="82" t="s">
        <v>86</v>
      </c>
      <c r="L5" s="81" t="s">
        <v>67</v>
      </c>
      <c r="M5" s="81" t="s">
        <v>68</v>
      </c>
      <c r="N5" s="81" t="s">
        <v>69</v>
      </c>
      <c r="O5" s="81">
        <v>1</v>
      </c>
      <c r="P5" s="81">
        <v>1</v>
      </c>
      <c r="Q5" s="82" t="s">
        <v>87</v>
      </c>
      <c r="R5" s="81"/>
      <c r="S5" s="81"/>
      <c r="T5" s="82" t="s">
        <v>88</v>
      </c>
      <c r="U5" s="82" t="s">
        <v>89</v>
      </c>
      <c r="V5" s="81">
        <v>1982</v>
      </c>
      <c r="W5" s="81"/>
      <c r="X5" s="82" t="s">
        <v>29</v>
      </c>
      <c r="Y5" s="82" t="s">
        <v>73</v>
      </c>
      <c r="Z5" s="81"/>
      <c r="AA5" s="81">
        <v>7</v>
      </c>
      <c r="AB5" s="82" t="s">
        <v>74</v>
      </c>
      <c r="AC5" s="82" t="s">
        <v>73</v>
      </c>
      <c r="AD5" s="90">
        <v>0</v>
      </c>
    </row>
    <row r="6" spans="1:30" x14ac:dyDescent="0.35">
      <c r="A6" s="81">
        <v>900070632</v>
      </c>
      <c r="B6" s="81">
        <v>40</v>
      </c>
      <c r="C6" s="81" t="s">
        <v>59</v>
      </c>
      <c r="D6" s="82" t="s">
        <v>60</v>
      </c>
      <c r="E6" s="81" t="s">
        <v>61</v>
      </c>
      <c r="F6" s="82" t="s">
        <v>90</v>
      </c>
      <c r="G6" s="81" t="s">
        <v>82</v>
      </c>
      <c r="H6" s="81" t="s">
        <v>64</v>
      </c>
      <c r="I6" s="81">
        <v>4127</v>
      </c>
      <c r="J6" s="82" t="s">
        <v>65</v>
      </c>
      <c r="K6" s="82" t="s">
        <v>91</v>
      </c>
      <c r="L6" s="81" t="s">
        <v>67</v>
      </c>
      <c r="M6" s="81" t="s">
        <v>68</v>
      </c>
      <c r="N6" s="81" t="s">
        <v>69</v>
      </c>
      <c r="O6" s="81">
        <v>1</v>
      </c>
      <c r="P6" s="81">
        <v>1</v>
      </c>
      <c r="Q6" s="82" t="s">
        <v>70</v>
      </c>
      <c r="R6" s="81"/>
      <c r="S6" s="81"/>
      <c r="T6" s="82" t="s">
        <v>92</v>
      </c>
      <c r="U6" s="82" t="s">
        <v>93</v>
      </c>
      <c r="V6" s="81">
        <v>1982</v>
      </c>
      <c r="W6" s="81"/>
      <c r="X6" s="82" t="s">
        <v>29</v>
      </c>
      <c r="Y6" s="82" t="s">
        <v>73</v>
      </c>
      <c r="Z6" s="81"/>
      <c r="AA6" s="81">
        <v>6</v>
      </c>
      <c r="AB6" s="82" t="s">
        <v>74</v>
      </c>
      <c r="AC6" s="82" t="s">
        <v>73</v>
      </c>
      <c r="AD6" s="90">
        <v>0</v>
      </c>
    </row>
    <row r="7" spans="1:30" x14ac:dyDescent="0.35">
      <c r="A7" s="81">
        <v>900070633</v>
      </c>
      <c r="B7" s="81">
        <v>40</v>
      </c>
      <c r="C7" s="81" t="s">
        <v>59</v>
      </c>
      <c r="D7" s="82" t="s">
        <v>60</v>
      </c>
      <c r="E7" s="81" t="s">
        <v>61</v>
      </c>
      <c r="F7" s="82" t="s">
        <v>94</v>
      </c>
      <c r="G7" s="81" t="s">
        <v>82</v>
      </c>
      <c r="H7" s="81" t="s">
        <v>64</v>
      </c>
      <c r="I7" s="81">
        <v>5882</v>
      </c>
      <c r="J7" s="82" t="s">
        <v>65</v>
      </c>
      <c r="K7" s="82" t="s">
        <v>95</v>
      </c>
      <c r="L7" s="81" t="s">
        <v>67</v>
      </c>
      <c r="M7" s="81" t="s">
        <v>68</v>
      </c>
      <c r="N7" s="81" t="s">
        <v>69</v>
      </c>
      <c r="O7" s="81">
        <v>1</v>
      </c>
      <c r="P7" s="81">
        <v>1</v>
      </c>
      <c r="Q7" s="82" t="s">
        <v>70</v>
      </c>
      <c r="R7" s="81"/>
      <c r="S7" s="81"/>
      <c r="T7" s="82" t="s">
        <v>96</v>
      </c>
      <c r="U7" s="82" t="s">
        <v>97</v>
      </c>
      <c r="V7" s="81">
        <v>1982</v>
      </c>
      <c r="W7" s="81"/>
      <c r="X7" s="82" t="s">
        <v>29</v>
      </c>
      <c r="Y7" s="82" t="s">
        <v>73</v>
      </c>
      <c r="Z7" s="81"/>
      <c r="AA7" s="81">
        <v>7</v>
      </c>
      <c r="AB7" s="82" t="s">
        <v>74</v>
      </c>
      <c r="AC7" s="82" t="s">
        <v>73</v>
      </c>
      <c r="AD7" s="90">
        <v>0</v>
      </c>
    </row>
    <row r="8" spans="1:30" x14ac:dyDescent="0.35">
      <c r="A8" s="81">
        <v>900070634</v>
      </c>
      <c r="B8" s="81">
        <v>40</v>
      </c>
      <c r="C8" s="81" t="s">
        <v>59</v>
      </c>
      <c r="D8" s="82" t="s">
        <v>60</v>
      </c>
      <c r="E8" s="81" t="s">
        <v>61</v>
      </c>
      <c r="F8" s="82" t="s">
        <v>98</v>
      </c>
      <c r="G8" s="81" t="s">
        <v>82</v>
      </c>
      <c r="H8" s="81" t="s">
        <v>64</v>
      </c>
      <c r="I8" s="81">
        <v>6393</v>
      </c>
      <c r="J8" s="82" t="s">
        <v>65</v>
      </c>
      <c r="K8" s="82" t="s">
        <v>99</v>
      </c>
      <c r="L8" s="81" t="s">
        <v>67</v>
      </c>
      <c r="M8" s="81" t="s">
        <v>68</v>
      </c>
      <c r="N8" s="81" t="s">
        <v>69</v>
      </c>
      <c r="O8" s="81">
        <v>1</v>
      </c>
      <c r="P8" s="81">
        <v>1</v>
      </c>
      <c r="Q8" s="82" t="s">
        <v>70</v>
      </c>
      <c r="R8" s="81"/>
      <c r="S8" s="81"/>
      <c r="T8" s="82" t="s">
        <v>100</v>
      </c>
      <c r="U8" s="82" t="s">
        <v>101</v>
      </c>
      <c r="V8" s="81">
        <v>1982</v>
      </c>
      <c r="W8" s="81"/>
      <c r="X8" s="82" t="s">
        <v>29</v>
      </c>
      <c r="Y8" s="82" t="s">
        <v>73</v>
      </c>
      <c r="Z8" s="81"/>
      <c r="AA8" s="81">
        <v>8</v>
      </c>
      <c r="AB8" s="82" t="s">
        <v>74</v>
      </c>
      <c r="AC8" s="82" t="s">
        <v>73</v>
      </c>
      <c r="AD8" s="90">
        <v>0</v>
      </c>
    </row>
    <row r="9" spans="1:30" x14ac:dyDescent="0.35">
      <c r="A9" s="81">
        <v>900070635</v>
      </c>
      <c r="B9" s="81">
        <v>40</v>
      </c>
      <c r="C9" s="81" t="s">
        <v>59</v>
      </c>
      <c r="D9" s="82" t="s">
        <v>60</v>
      </c>
      <c r="E9" s="81" t="s">
        <v>61</v>
      </c>
      <c r="F9" s="82" t="s">
        <v>98</v>
      </c>
      <c r="G9" s="81" t="s">
        <v>82</v>
      </c>
      <c r="H9" s="81" t="s">
        <v>64</v>
      </c>
      <c r="I9" s="81">
        <v>6393</v>
      </c>
      <c r="J9" s="82" t="s">
        <v>65</v>
      </c>
      <c r="K9" s="82" t="s">
        <v>102</v>
      </c>
      <c r="L9" s="81" t="s">
        <v>67</v>
      </c>
      <c r="M9" s="81" t="s">
        <v>68</v>
      </c>
      <c r="N9" s="81" t="s">
        <v>69</v>
      </c>
      <c r="O9" s="81">
        <v>1</v>
      </c>
      <c r="P9" s="81">
        <v>1</v>
      </c>
      <c r="Q9" s="82" t="s">
        <v>70</v>
      </c>
      <c r="R9" s="81"/>
      <c r="S9" s="81"/>
      <c r="T9" s="82" t="s">
        <v>103</v>
      </c>
      <c r="U9" s="82" t="s">
        <v>104</v>
      </c>
      <c r="V9" s="81">
        <v>1982</v>
      </c>
      <c r="W9" s="81"/>
      <c r="X9" s="82" t="s">
        <v>29</v>
      </c>
      <c r="Y9" s="82" t="s">
        <v>73</v>
      </c>
      <c r="Z9" s="81"/>
      <c r="AA9" s="81">
        <v>8</v>
      </c>
      <c r="AB9" s="82" t="s">
        <v>74</v>
      </c>
      <c r="AC9" s="82" t="s">
        <v>73</v>
      </c>
      <c r="AD9" s="90">
        <v>0</v>
      </c>
    </row>
    <row r="10" spans="1:30" x14ac:dyDescent="0.35">
      <c r="A10" s="81">
        <v>900070637</v>
      </c>
      <c r="B10" s="81">
        <v>40</v>
      </c>
      <c r="C10" s="81" t="s">
        <v>59</v>
      </c>
      <c r="D10" s="82" t="s">
        <v>60</v>
      </c>
      <c r="E10" s="81" t="s">
        <v>61</v>
      </c>
      <c r="F10" s="82" t="s">
        <v>105</v>
      </c>
      <c r="G10" s="81" t="s">
        <v>82</v>
      </c>
      <c r="H10" s="81" t="s">
        <v>64</v>
      </c>
      <c r="I10" s="81">
        <v>5291</v>
      </c>
      <c r="J10" s="82" t="s">
        <v>65</v>
      </c>
      <c r="K10" s="82" t="s">
        <v>106</v>
      </c>
      <c r="L10" s="81" t="s">
        <v>67</v>
      </c>
      <c r="M10" s="81" t="s">
        <v>68</v>
      </c>
      <c r="N10" s="81" t="s">
        <v>69</v>
      </c>
      <c r="O10" s="81">
        <v>1</v>
      </c>
      <c r="P10" s="81">
        <v>1</v>
      </c>
      <c r="Q10" s="82" t="s">
        <v>70</v>
      </c>
      <c r="R10" s="81"/>
      <c r="S10" s="81"/>
      <c r="T10" s="82" t="s">
        <v>107</v>
      </c>
      <c r="U10" s="82" t="s">
        <v>108</v>
      </c>
      <c r="V10" s="81">
        <v>1986</v>
      </c>
      <c r="W10" s="81"/>
      <c r="X10" s="82" t="s">
        <v>29</v>
      </c>
      <c r="Y10" s="82" t="s">
        <v>73</v>
      </c>
      <c r="Z10" s="81"/>
      <c r="AA10" s="81">
        <v>8</v>
      </c>
      <c r="AB10" s="82" t="s">
        <v>74</v>
      </c>
      <c r="AC10" s="82" t="s">
        <v>73</v>
      </c>
      <c r="AD10" s="90">
        <v>0</v>
      </c>
    </row>
    <row r="11" spans="1:30" x14ac:dyDescent="0.35">
      <c r="A11" s="81">
        <v>900070638</v>
      </c>
      <c r="B11" s="81">
        <v>40</v>
      </c>
      <c r="C11" s="81" t="s">
        <v>59</v>
      </c>
      <c r="D11" s="82" t="s">
        <v>60</v>
      </c>
      <c r="E11" s="81" t="s">
        <v>61</v>
      </c>
      <c r="F11" s="82" t="s">
        <v>109</v>
      </c>
      <c r="G11" s="81" t="s">
        <v>82</v>
      </c>
      <c r="H11" s="81" t="s">
        <v>64</v>
      </c>
      <c r="I11" s="81">
        <v>6596</v>
      </c>
      <c r="J11" s="82" t="s">
        <v>65</v>
      </c>
      <c r="K11" s="82" t="s">
        <v>110</v>
      </c>
      <c r="L11" s="81" t="s">
        <v>67</v>
      </c>
      <c r="M11" s="81" t="s">
        <v>68</v>
      </c>
      <c r="N11" s="81" t="s">
        <v>69</v>
      </c>
      <c r="O11" s="81">
        <v>1</v>
      </c>
      <c r="P11" s="81">
        <v>1</v>
      </c>
      <c r="Q11" s="82" t="s">
        <v>70</v>
      </c>
      <c r="R11" s="81"/>
      <c r="S11" s="81"/>
      <c r="T11" s="82" t="s">
        <v>111</v>
      </c>
      <c r="U11" s="82" t="s">
        <v>112</v>
      </c>
      <c r="V11" s="81">
        <v>1986</v>
      </c>
      <c r="W11" s="81"/>
      <c r="X11" s="82" t="s">
        <v>29</v>
      </c>
      <c r="Y11" s="82" t="s">
        <v>73</v>
      </c>
      <c r="Z11" s="81"/>
      <c r="AA11" s="81">
        <v>8</v>
      </c>
      <c r="AB11" s="82" t="s">
        <v>74</v>
      </c>
      <c r="AC11" s="82" t="s">
        <v>73</v>
      </c>
      <c r="AD11" s="90">
        <v>0</v>
      </c>
    </row>
    <row r="12" spans="1:30" x14ac:dyDescent="0.35">
      <c r="A12" s="81">
        <v>900070639</v>
      </c>
      <c r="B12" s="81">
        <v>40</v>
      </c>
      <c r="C12" s="81" t="s">
        <v>59</v>
      </c>
      <c r="D12" s="82" t="s">
        <v>60</v>
      </c>
      <c r="E12" s="81" t="s">
        <v>61</v>
      </c>
      <c r="F12" s="82" t="s">
        <v>113</v>
      </c>
      <c r="G12" s="81" t="s">
        <v>82</v>
      </c>
      <c r="H12" s="81" t="s">
        <v>64</v>
      </c>
      <c r="I12" s="81">
        <v>6288</v>
      </c>
      <c r="J12" s="82" t="s">
        <v>65</v>
      </c>
      <c r="K12" s="82" t="s">
        <v>114</v>
      </c>
      <c r="L12" s="81" t="s">
        <v>67</v>
      </c>
      <c r="M12" s="81" t="s">
        <v>68</v>
      </c>
      <c r="N12" s="81" t="s">
        <v>69</v>
      </c>
      <c r="O12" s="81">
        <v>1</v>
      </c>
      <c r="P12" s="81">
        <v>1</v>
      </c>
      <c r="Q12" s="82" t="s">
        <v>70</v>
      </c>
      <c r="R12" s="81"/>
      <c r="S12" s="81"/>
      <c r="T12" s="82" t="s">
        <v>115</v>
      </c>
      <c r="U12" s="82" t="s">
        <v>116</v>
      </c>
      <c r="V12" s="81">
        <v>1986</v>
      </c>
      <c r="W12" s="81"/>
      <c r="X12" s="82" t="s">
        <v>29</v>
      </c>
      <c r="Y12" s="82" t="s">
        <v>73</v>
      </c>
      <c r="Z12" s="81"/>
      <c r="AA12" s="81">
        <v>7</v>
      </c>
      <c r="AB12" s="82" t="s">
        <v>74</v>
      </c>
      <c r="AC12" s="82" t="s">
        <v>73</v>
      </c>
      <c r="AD12" s="90">
        <v>0</v>
      </c>
    </row>
    <row r="13" spans="1:30" x14ac:dyDescent="0.35">
      <c r="A13" s="81">
        <v>900070640</v>
      </c>
      <c r="B13" s="81">
        <v>40</v>
      </c>
      <c r="C13" s="81" t="s">
        <v>59</v>
      </c>
      <c r="D13" s="82" t="s">
        <v>60</v>
      </c>
      <c r="E13" s="81" t="s">
        <v>61</v>
      </c>
      <c r="F13" s="82" t="s">
        <v>113</v>
      </c>
      <c r="G13" s="81" t="s">
        <v>82</v>
      </c>
      <c r="H13" s="81" t="s">
        <v>64</v>
      </c>
      <c r="I13" s="81">
        <v>6288</v>
      </c>
      <c r="J13" s="82" t="s">
        <v>65</v>
      </c>
      <c r="K13" s="82" t="s">
        <v>117</v>
      </c>
      <c r="L13" s="81" t="s">
        <v>67</v>
      </c>
      <c r="M13" s="81" t="s">
        <v>68</v>
      </c>
      <c r="N13" s="81" t="s">
        <v>69</v>
      </c>
      <c r="O13" s="81">
        <v>1</v>
      </c>
      <c r="P13" s="81">
        <v>1</v>
      </c>
      <c r="Q13" s="82" t="s">
        <v>70</v>
      </c>
      <c r="R13" s="81"/>
      <c r="S13" s="81"/>
      <c r="T13" s="82" t="s">
        <v>118</v>
      </c>
      <c r="U13" s="82" t="s">
        <v>119</v>
      </c>
      <c r="V13" s="81">
        <v>1986</v>
      </c>
      <c r="W13" s="81"/>
      <c r="X13" s="82" t="s">
        <v>29</v>
      </c>
      <c r="Y13" s="82" t="s">
        <v>73</v>
      </c>
      <c r="Z13" s="81"/>
      <c r="AA13" s="81">
        <v>7</v>
      </c>
      <c r="AB13" s="82" t="s">
        <v>74</v>
      </c>
      <c r="AC13" s="82" t="s">
        <v>73</v>
      </c>
      <c r="AD13" s="90">
        <v>0</v>
      </c>
    </row>
    <row r="14" spans="1:30" x14ac:dyDescent="0.35">
      <c r="A14" s="81">
        <v>900070641</v>
      </c>
      <c r="B14" s="81">
        <v>40</v>
      </c>
      <c r="C14" s="81" t="s">
        <v>59</v>
      </c>
      <c r="D14" s="82" t="s">
        <v>60</v>
      </c>
      <c r="E14" s="81" t="s">
        <v>61</v>
      </c>
      <c r="F14" s="82" t="s">
        <v>120</v>
      </c>
      <c r="G14" s="81" t="s">
        <v>121</v>
      </c>
      <c r="H14" s="81" t="s">
        <v>122</v>
      </c>
      <c r="I14" s="81">
        <v>2790</v>
      </c>
      <c r="J14" s="82" t="s">
        <v>65</v>
      </c>
      <c r="K14" s="82" t="s">
        <v>123</v>
      </c>
      <c r="L14" s="81" t="s">
        <v>67</v>
      </c>
      <c r="M14" s="81" t="s">
        <v>68</v>
      </c>
      <c r="N14" s="81" t="s">
        <v>69</v>
      </c>
      <c r="O14" s="81">
        <v>1</v>
      </c>
      <c r="P14" s="81">
        <v>1</v>
      </c>
      <c r="Q14" s="82" t="s">
        <v>124</v>
      </c>
      <c r="R14" s="81"/>
      <c r="S14" s="81"/>
      <c r="T14" s="82" t="s">
        <v>125</v>
      </c>
      <c r="U14" s="81"/>
      <c r="V14" s="81">
        <v>1993</v>
      </c>
      <c r="W14" s="81"/>
      <c r="X14" s="82" t="s">
        <v>29</v>
      </c>
      <c r="Y14" s="82" t="s">
        <v>73</v>
      </c>
      <c r="Z14" s="81"/>
      <c r="AA14" s="81">
        <v>4</v>
      </c>
      <c r="AB14" s="82" t="s">
        <v>74</v>
      </c>
      <c r="AC14" s="82" t="s">
        <v>73</v>
      </c>
      <c r="AD14" s="90">
        <v>0</v>
      </c>
    </row>
    <row r="15" spans="1:30" x14ac:dyDescent="0.35">
      <c r="A15" s="81">
        <v>900070645</v>
      </c>
      <c r="B15" s="81">
        <v>40</v>
      </c>
      <c r="C15" s="81" t="s">
        <v>59</v>
      </c>
      <c r="D15" s="82" t="s">
        <v>60</v>
      </c>
      <c r="E15" s="81" t="s">
        <v>61</v>
      </c>
      <c r="F15" s="82" t="s">
        <v>105</v>
      </c>
      <c r="G15" s="81" t="s">
        <v>82</v>
      </c>
      <c r="H15" s="81" t="s">
        <v>64</v>
      </c>
      <c r="I15" s="81">
        <v>5291</v>
      </c>
      <c r="J15" s="82" t="s">
        <v>65</v>
      </c>
      <c r="K15" s="82" t="s">
        <v>126</v>
      </c>
      <c r="L15" s="81" t="s">
        <v>67</v>
      </c>
      <c r="M15" s="81" t="s">
        <v>68</v>
      </c>
      <c r="N15" s="81" t="s">
        <v>69</v>
      </c>
      <c r="O15" s="81">
        <v>1</v>
      </c>
      <c r="P15" s="81">
        <v>1</v>
      </c>
      <c r="Q15" s="82" t="s">
        <v>70</v>
      </c>
      <c r="R15" s="81"/>
      <c r="S15" s="81"/>
      <c r="T15" s="82" t="s">
        <v>127</v>
      </c>
      <c r="U15" s="82" t="s">
        <v>128</v>
      </c>
      <c r="V15" s="81">
        <v>1986</v>
      </c>
      <c r="W15" s="81"/>
      <c r="X15" s="82" t="s">
        <v>29</v>
      </c>
      <c r="Y15" s="82" t="s">
        <v>73</v>
      </c>
      <c r="Z15" s="81"/>
      <c r="AA15" s="81">
        <v>8</v>
      </c>
      <c r="AB15" s="82" t="s">
        <v>74</v>
      </c>
      <c r="AC15" s="82" t="s">
        <v>73</v>
      </c>
      <c r="AD15" s="90">
        <v>0</v>
      </c>
    </row>
    <row r="16" spans="1:30" x14ac:dyDescent="0.35">
      <c r="A16" s="81">
        <v>900070647</v>
      </c>
      <c r="B16" s="81">
        <v>40</v>
      </c>
      <c r="C16" s="81" t="s">
        <v>59</v>
      </c>
      <c r="D16" s="82" t="s">
        <v>60</v>
      </c>
      <c r="E16" s="81" t="s">
        <v>61</v>
      </c>
      <c r="F16" s="82" t="s">
        <v>90</v>
      </c>
      <c r="G16" s="81" t="s">
        <v>82</v>
      </c>
      <c r="H16" s="81" t="s">
        <v>64</v>
      </c>
      <c r="I16" s="81">
        <v>4127</v>
      </c>
      <c r="J16" s="82" t="s">
        <v>65</v>
      </c>
      <c r="K16" s="82" t="s">
        <v>129</v>
      </c>
      <c r="L16" s="81" t="s">
        <v>67</v>
      </c>
      <c r="M16" s="81" t="s">
        <v>68</v>
      </c>
      <c r="N16" s="81" t="s">
        <v>69</v>
      </c>
      <c r="O16" s="81">
        <v>1</v>
      </c>
      <c r="P16" s="81">
        <v>1</v>
      </c>
      <c r="Q16" s="82" t="s">
        <v>70</v>
      </c>
      <c r="R16" s="81"/>
      <c r="S16" s="81"/>
      <c r="T16" s="82" t="s">
        <v>130</v>
      </c>
      <c r="U16" s="82" t="s">
        <v>131</v>
      </c>
      <c r="V16" s="81">
        <v>1982</v>
      </c>
      <c r="W16" s="81"/>
      <c r="X16" s="82" t="s">
        <v>29</v>
      </c>
      <c r="Y16" s="82" t="s">
        <v>73</v>
      </c>
      <c r="Z16" s="81"/>
      <c r="AA16" s="81">
        <v>6</v>
      </c>
      <c r="AB16" s="82" t="s">
        <v>74</v>
      </c>
      <c r="AC16" s="82" t="s">
        <v>73</v>
      </c>
      <c r="AD16" s="90">
        <v>0</v>
      </c>
    </row>
    <row r="17" spans="1:30" x14ac:dyDescent="0.35">
      <c r="A17" s="81">
        <v>900070656</v>
      </c>
      <c r="B17" s="81">
        <v>40</v>
      </c>
      <c r="C17" s="81" t="s">
        <v>59</v>
      </c>
      <c r="D17" s="82" t="s">
        <v>60</v>
      </c>
      <c r="E17" s="81" t="s">
        <v>61</v>
      </c>
      <c r="F17" s="82" t="s">
        <v>62</v>
      </c>
      <c r="G17" s="81" t="s">
        <v>63</v>
      </c>
      <c r="H17" s="81" t="s">
        <v>64</v>
      </c>
      <c r="I17" s="81">
        <v>6232</v>
      </c>
      <c r="J17" s="82" t="s">
        <v>65</v>
      </c>
      <c r="K17" s="82" t="s">
        <v>132</v>
      </c>
      <c r="L17" s="81" t="s">
        <v>67</v>
      </c>
      <c r="M17" s="81" t="s">
        <v>68</v>
      </c>
      <c r="N17" s="81" t="s">
        <v>69</v>
      </c>
      <c r="O17" s="81">
        <v>1</v>
      </c>
      <c r="P17" s="81">
        <v>1</v>
      </c>
      <c r="Q17" s="82" t="s">
        <v>70</v>
      </c>
      <c r="R17" s="81"/>
      <c r="S17" s="81"/>
      <c r="T17" s="82" t="s">
        <v>133</v>
      </c>
      <c r="U17" s="82" t="s">
        <v>134</v>
      </c>
      <c r="V17" s="81">
        <v>1982</v>
      </c>
      <c r="W17" s="81"/>
      <c r="X17" s="82" t="s">
        <v>29</v>
      </c>
      <c r="Y17" s="82" t="s">
        <v>73</v>
      </c>
      <c r="Z17" s="81"/>
      <c r="AA17" s="81">
        <v>7</v>
      </c>
      <c r="AB17" s="82" t="s">
        <v>74</v>
      </c>
      <c r="AC17" s="82" t="s">
        <v>73</v>
      </c>
      <c r="AD17" s="90">
        <v>0</v>
      </c>
    </row>
    <row r="18" spans="1:30" x14ac:dyDescent="0.35">
      <c r="A18" s="81">
        <v>900070659</v>
      </c>
      <c r="B18" s="81">
        <v>40</v>
      </c>
      <c r="C18" s="81" t="s">
        <v>59</v>
      </c>
      <c r="D18" s="82" t="s">
        <v>135</v>
      </c>
      <c r="E18" s="81" t="s">
        <v>136</v>
      </c>
      <c r="F18" s="82" t="s">
        <v>137</v>
      </c>
      <c r="G18" s="81" t="s">
        <v>138</v>
      </c>
      <c r="H18" s="81" t="s">
        <v>139</v>
      </c>
      <c r="I18" s="81">
        <v>9918</v>
      </c>
      <c r="J18" s="82" t="s">
        <v>65</v>
      </c>
      <c r="K18" s="82" t="s">
        <v>140</v>
      </c>
      <c r="L18" s="81" t="s">
        <v>67</v>
      </c>
      <c r="M18" s="81" t="s">
        <v>68</v>
      </c>
      <c r="N18" s="81" t="s">
        <v>69</v>
      </c>
      <c r="O18" s="81">
        <v>1</v>
      </c>
      <c r="P18" s="81">
        <v>1</v>
      </c>
      <c r="Q18" s="82" t="s">
        <v>124</v>
      </c>
      <c r="R18" s="81"/>
      <c r="S18" s="82" t="s">
        <v>141</v>
      </c>
      <c r="T18" s="82" t="s">
        <v>142</v>
      </c>
      <c r="U18" s="82" t="s">
        <v>143</v>
      </c>
      <c r="V18" s="81">
        <v>1992</v>
      </c>
      <c r="W18" s="81"/>
      <c r="X18" s="82" t="s">
        <v>29</v>
      </c>
      <c r="Y18" s="82" t="s">
        <v>73</v>
      </c>
      <c r="Z18" s="81">
        <v>1000</v>
      </c>
      <c r="AA18" s="81">
        <v>5</v>
      </c>
      <c r="AB18" s="82" t="s">
        <v>74</v>
      </c>
      <c r="AC18" s="82" t="s">
        <v>73</v>
      </c>
      <c r="AD18" s="90">
        <v>0</v>
      </c>
    </row>
    <row r="19" spans="1:30" x14ac:dyDescent="0.35">
      <c r="A19" s="81">
        <v>900070660</v>
      </c>
      <c r="B19" s="81">
        <v>40</v>
      </c>
      <c r="C19" s="81" t="s">
        <v>59</v>
      </c>
      <c r="D19" s="82" t="s">
        <v>135</v>
      </c>
      <c r="E19" s="81" t="s">
        <v>136</v>
      </c>
      <c r="F19" s="82" t="s">
        <v>137</v>
      </c>
      <c r="G19" s="81" t="s">
        <v>138</v>
      </c>
      <c r="H19" s="81" t="s">
        <v>139</v>
      </c>
      <c r="I19" s="81">
        <v>9918</v>
      </c>
      <c r="J19" s="82" t="s">
        <v>65</v>
      </c>
      <c r="K19" s="82" t="s">
        <v>144</v>
      </c>
      <c r="L19" s="81" t="s">
        <v>67</v>
      </c>
      <c r="M19" s="81" t="s">
        <v>68</v>
      </c>
      <c r="N19" s="81" t="s">
        <v>69</v>
      </c>
      <c r="O19" s="81">
        <v>1</v>
      </c>
      <c r="P19" s="81">
        <v>1</v>
      </c>
      <c r="Q19" s="82" t="s">
        <v>124</v>
      </c>
      <c r="R19" s="81"/>
      <c r="S19" s="82" t="s">
        <v>145</v>
      </c>
      <c r="T19" s="82" t="s">
        <v>146</v>
      </c>
      <c r="U19" s="82" t="s">
        <v>147</v>
      </c>
      <c r="V19" s="81">
        <v>1992</v>
      </c>
      <c r="W19" s="81"/>
      <c r="X19" s="82" t="s">
        <v>29</v>
      </c>
      <c r="Y19" s="82" t="s">
        <v>73</v>
      </c>
      <c r="Z19" s="81">
        <v>1000</v>
      </c>
      <c r="AA19" s="81">
        <v>5</v>
      </c>
      <c r="AB19" s="82" t="s">
        <v>74</v>
      </c>
      <c r="AC19" s="82" t="s">
        <v>73</v>
      </c>
      <c r="AD19" s="90">
        <v>0</v>
      </c>
    </row>
    <row r="20" spans="1:30" x14ac:dyDescent="0.35">
      <c r="A20" s="81">
        <v>900070661</v>
      </c>
      <c r="B20" s="81">
        <v>40</v>
      </c>
      <c r="C20" s="81" t="s">
        <v>59</v>
      </c>
      <c r="D20" s="82" t="s">
        <v>135</v>
      </c>
      <c r="E20" s="81" t="s">
        <v>136</v>
      </c>
      <c r="F20" s="82" t="s">
        <v>148</v>
      </c>
      <c r="G20" s="81" t="s">
        <v>149</v>
      </c>
      <c r="H20" s="81" t="s">
        <v>150</v>
      </c>
      <c r="I20" s="81">
        <v>11112</v>
      </c>
      <c r="J20" s="82" t="s">
        <v>65</v>
      </c>
      <c r="K20" s="82" t="s">
        <v>151</v>
      </c>
      <c r="L20" s="81" t="s">
        <v>67</v>
      </c>
      <c r="M20" s="81" t="s">
        <v>68</v>
      </c>
      <c r="N20" s="81" t="s">
        <v>69</v>
      </c>
      <c r="O20" s="81">
        <v>1</v>
      </c>
      <c r="P20" s="81">
        <v>1</v>
      </c>
      <c r="Q20" s="82" t="s">
        <v>124</v>
      </c>
      <c r="R20" s="82" t="s">
        <v>26</v>
      </c>
      <c r="S20" s="82" t="s">
        <v>152</v>
      </c>
      <c r="T20" s="82" t="s">
        <v>152</v>
      </c>
      <c r="U20" s="82" t="s">
        <v>153</v>
      </c>
      <c r="V20" s="81">
        <v>1992</v>
      </c>
      <c r="W20" s="82" t="s">
        <v>28</v>
      </c>
      <c r="X20" s="82" t="s">
        <v>29</v>
      </c>
      <c r="Y20" s="82" t="s">
        <v>73</v>
      </c>
      <c r="Z20" s="81">
        <v>1000</v>
      </c>
      <c r="AA20" s="81">
        <v>3</v>
      </c>
      <c r="AB20" s="82" t="s">
        <v>74</v>
      </c>
      <c r="AC20" s="82" t="s">
        <v>73</v>
      </c>
      <c r="AD20" s="90">
        <v>0</v>
      </c>
    </row>
    <row r="21" spans="1:30" x14ac:dyDescent="0.35">
      <c r="A21" s="81">
        <v>900070662</v>
      </c>
      <c r="B21" s="81">
        <v>40</v>
      </c>
      <c r="C21" s="81" t="s">
        <v>59</v>
      </c>
      <c r="D21" s="82" t="s">
        <v>60</v>
      </c>
      <c r="E21" s="81" t="s">
        <v>61</v>
      </c>
      <c r="F21" s="82" t="s">
        <v>154</v>
      </c>
      <c r="G21" s="81" t="s">
        <v>82</v>
      </c>
      <c r="H21" s="81" t="s">
        <v>64</v>
      </c>
      <c r="I21" s="81">
        <v>4947</v>
      </c>
      <c r="J21" s="82" t="s">
        <v>65</v>
      </c>
      <c r="K21" s="82" t="s">
        <v>155</v>
      </c>
      <c r="L21" s="81" t="s">
        <v>67</v>
      </c>
      <c r="M21" s="81" t="s">
        <v>68</v>
      </c>
      <c r="N21" s="81" t="s">
        <v>69</v>
      </c>
      <c r="O21" s="81">
        <v>1</v>
      </c>
      <c r="P21" s="81">
        <v>1</v>
      </c>
      <c r="Q21" s="82" t="s">
        <v>70</v>
      </c>
      <c r="R21" s="81"/>
      <c r="S21" s="81"/>
      <c r="T21" s="82" t="s">
        <v>156</v>
      </c>
      <c r="U21" s="82" t="s">
        <v>157</v>
      </c>
      <c r="V21" s="81">
        <v>1982</v>
      </c>
      <c r="W21" s="81"/>
      <c r="X21" s="82" t="s">
        <v>29</v>
      </c>
      <c r="Y21" s="82" t="s">
        <v>73</v>
      </c>
      <c r="Z21" s="81"/>
      <c r="AA21" s="81">
        <v>6</v>
      </c>
      <c r="AB21" s="82" t="s">
        <v>74</v>
      </c>
      <c r="AC21" s="82" t="s">
        <v>73</v>
      </c>
      <c r="AD21" s="90">
        <v>0</v>
      </c>
    </row>
    <row r="22" spans="1:30" x14ac:dyDescent="0.35">
      <c r="A22" s="81">
        <v>900070663</v>
      </c>
      <c r="B22" s="81">
        <v>40</v>
      </c>
      <c r="C22" s="81" t="s">
        <v>59</v>
      </c>
      <c r="D22" s="82" t="s">
        <v>135</v>
      </c>
      <c r="E22" s="81" t="s">
        <v>136</v>
      </c>
      <c r="F22" s="82" t="s">
        <v>148</v>
      </c>
      <c r="G22" s="81" t="s">
        <v>149</v>
      </c>
      <c r="H22" s="81" t="s">
        <v>150</v>
      </c>
      <c r="I22" s="81">
        <v>11112</v>
      </c>
      <c r="J22" s="82" t="s">
        <v>65</v>
      </c>
      <c r="K22" s="82" t="s">
        <v>158</v>
      </c>
      <c r="L22" s="81" t="s">
        <v>67</v>
      </c>
      <c r="M22" s="81" t="s">
        <v>68</v>
      </c>
      <c r="N22" s="81" t="s">
        <v>69</v>
      </c>
      <c r="O22" s="81">
        <v>1</v>
      </c>
      <c r="P22" s="81">
        <v>1</v>
      </c>
      <c r="Q22" s="82" t="s">
        <v>124</v>
      </c>
      <c r="R22" s="82" t="s">
        <v>159</v>
      </c>
      <c r="S22" s="82" t="s">
        <v>160</v>
      </c>
      <c r="T22" s="82" t="s">
        <v>160</v>
      </c>
      <c r="U22" s="82" t="s">
        <v>161</v>
      </c>
      <c r="V22" s="81">
        <v>1992</v>
      </c>
      <c r="W22" s="82" t="s">
        <v>159</v>
      </c>
      <c r="X22" s="82" t="s">
        <v>29</v>
      </c>
      <c r="Y22" s="82" t="s">
        <v>73</v>
      </c>
      <c r="Z22" s="81">
        <v>1000</v>
      </c>
      <c r="AA22" s="81">
        <v>3</v>
      </c>
      <c r="AB22" s="82" t="s">
        <v>74</v>
      </c>
      <c r="AC22" s="82" t="s">
        <v>73</v>
      </c>
      <c r="AD22" s="90">
        <v>0</v>
      </c>
    </row>
    <row r="23" spans="1:30" x14ac:dyDescent="0.35">
      <c r="A23" s="81">
        <v>900070664</v>
      </c>
      <c r="B23" s="81">
        <v>40</v>
      </c>
      <c r="C23" s="81" t="s">
        <v>59</v>
      </c>
      <c r="D23" s="82" t="s">
        <v>60</v>
      </c>
      <c r="E23" s="81" t="s">
        <v>61</v>
      </c>
      <c r="F23" s="82" t="s">
        <v>162</v>
      </c>
      <c r="G23" s="81" t="s">
        <v>82</v>
      </c>
      <c r="H23" s="81" t="s">
        <v>64</v>
      </c>
      <c r="I23" s="81">
        <v>4433</v>
      </c>
      <c r="J23" s="82" t="s">
        <v>65</v>
      </c>
      <c r="K23" s="82" t="s">
        <v>163</v>
      </c>
      <c r="L23" s="81" t="s">
        <v>67</v>
      </c>
      <c r="M23" s="81" t="s">
        <v>68</v>
      </c>
      <c r="N23" s="81" t="s">
        <v>69</v>
      </c>
      <c r="O23" s="81">
        <v>1</v>
      </c>
      <c r="P23" s="81">
        <v>1</v>
      </c>
      <c r="Q23" s="82" t="s">
        <v>164</v>
      </c>
      <c r="R23" s="81"/>
      <c r="S23" s="81"/>
      <c r="T23" s="82" t="s">
        <v>165</v>
      </c>
      <c r="U23" s="82" t="s">
        <v>166</v>
      </c>
      <c r="V23" s="81">
        <v>1982</v>
      </c>
      <c r="W23" s="81"/>
      <c r="X23" s="82" t="s">
        <v>29</v>
      </c>
      <c r="Y23" s="82" t="s">
        <v>73</v>
      </c>
      <c r="Z23" s="81"/>
      <c r="AA23" s="81">
        <v>6</v>
      </c>
      <c r="AB23" s="82" t="s">
        <v>74</v>
      </c>
      <c r="AC23" s="82" t="s">
        <v>73</v>
      </c>
      <c r="AD23" s="90">
        <v>0</v>
      </c>
    </row>
    <row r="24" spans="1:30" x14ac:dyDescent="0.35">
      <c r="A24" s="81">
        <v>900071082</v>
      </c>
      <c r="B24" s="81">
        <v>40</v>
      </c>
      <c r="C24" s="81" t="s">
        <v>59</v>
      </c>
      <c r="D24" s="82" t="s">
        <v>60</v>
      </c>
      <c r="E24" s="81" t="s">
        <v>61</v>
      </c>
      <c r="F24" s="82" t="s">
        <v>167</v>
      </c>
      <c r="G24" s="81" t="s">
        <v>82</v>
      </c>
      <c r="H24" s="81" t="s">
        <v>64</v>
      </c>
      <c r="I24" s="81">
        <v>3994</v>
      </c>
      <c r="J24" s="82" t="s">
        <v>65</v>
      </c>
      <c r="K24" s="82" t="s">
        <v>168</v>
      </c>
      <c r="L24" s="81" t="s">
        <v>67</v>
      </c>
      <c r="M24" s="81" t="s">
        <v>68</v>
      </c>
      <c r="N24" s="81" t="s">
        <v>69</v>
      </c>
      <c r="O24" s="81">
        <v>1</v>
      </c>
      <c r="P24" s="81">
        <v>1</v>
      </c>
      <c r="Q24" s="82" t="s">
        <v>70</v>
      </c>
      <c r="R24" s="81"/>
      <c r="S24" s="81"/>
      <c r="T24" s="82" t="s">
        <v>169</v>
      </c>
      <c r="U24" s="82" t="s">
        <v>170</v>
      </c>
      <c r="V24" s="81">
        <v>1982</v>
      </c>
      <c r="W24" s="81"/>
      <c r="X24" s="82" t="s">
        <v>29</v>
      </c>
      <c r="Y24" s="82" t="s">
        <v>73</v>
      </c>
      <c r="Z24" s="81"/>
      <c r="AA24" s="81">
        <v>6</v>
      </c>
      <c r="AB24" s="82" t="s">
        <v>74</v>
      </c>
      <c r="AC24" s="82" t="s">
        <v>73</v>
      </c>
      <c r="AD24" s="90">
        <v>0</v>
      </c>
    </row>
    <row r="25" spans="1:30" x14ac:dyDescent="0.35">
      <c r="A25" s="81">
        <v>900086867</v>
      </c>
      <c r="B25" s="81">
        <v>40</v>
      </c>
      <c r="C25" s="81" t="s">
        <v>59</v>
      </c>
      <c r="D25" s="82" t="s">
        <v>171</v>
      </c>
      <c r="E25" s="81" t="s">
        <v>172</v>
      </c>
      <c r="F25" s="82" t="s">
        <v>173</v>
      </c>
      <c r="G25" s="81" t="s">
        <v>174</v>
      </c>
      <c r="H25" s="81" t="s">
        <v>175</v>
      </c>
      <c r="I25" s="81">
        <v>9297</v>
      </c>
      <c r="J25" s="82" t="s">
        <v>65</v>
      </c>
      <c r="K25" s="82" t="s">
        <v>176</v>
      </c>
      <c r="L25" s="81" t="s">
        <v>177</v>
      </c>
      <c r="M25" s="81" t="s">
        <v>178</v>
      </c>
      <c r="N25" s="81" t="s">
        <v>69</v>
      </c>
      <c r="O25" s="81">
        <v>1</v>
      </c>
      <c r="P25" s="81">
        <v>1</v>
      </c>
      <c r="Q25" s="82" t="s">
        <v>179</v>
      </c>
      <c r="R25" s="81"/>
      <c r="S25" s="81"/>
      <c r="T25" s="81"/>
      <c r="U25" s="82" t="s">
        <v>180</v>
      </c>
      <c r="V25" s="81">
        <v>1974</v>
      </c>
      <c r="W25" s="82" t="s">
        <v>181</v>
      </c>
      <c r="X25" s="82" t="s">
        <v>29</v>
      </c>
      <c r="Y25" s="82" t="s">
        <v>73</v>
      </c>
      <c r="Z25" s="81">
        <v>400</v>
      </c>
      <c r="AA25" s="81">
        <v>5</v>
      </c>
      <c r="AB25" s="82" t="s">
        <v>74</v>
      </c>
      <c r="AC25" s="82" t="s">
        <v>73</v>
      </c>
      <c r="AD25" s="90">
        <v>0</v>
      </c>
    </row>
    <row r="26" spans="1:30" x14ac:dyDescent="0.35">
      <c r="A26" s="81">
        <v>900093973</v>
      </c>
      <c r="B26" s="81">
        <v>40</v>
      </c>
      <c r="C26" s="81" t="s">
        <v>59</v>
      </c>
      <c r="D26" s="82" t="s">
        <v>135</v>
      </c>
      <c r="E26" s="81" t="s">
        <v>136</v>
      </c>
      <c r="F26" s="82" t="s">
        <v>182</v>
      </c>
      <c r="G26" s="81" t="s">
        <v>183</v>
      </c>
      <c r="H26" s="81" t="s">
        <v>77</v>
      </c>
      <c r="I26" s="81">
        <v>3138</v>
      </c>
      <c r="J26" s="82" t="s">
        <v>65</v>
      </c>
      <c r="K26" s="82" t="s">
        <v>184</v>
      </c>
      <c r="L26" s="81" t="s">
        <v>67</v>
      </c>
      <c r="M26" s="81" t="s">
        <v>68</v>
      </c>
      <c r="N26" s="81" t="s">
        <v>69</v>
      </c>
      <c r="O26" s="81">
        <v>1</v>
      </c>
      <c r="P26" s="81">
        <v>1</v>
      </c>
      <c r="Q26" s="82" t="s">
        <v>27</v>
      </c>
      <c r="R26" s="82" t="s">
        <v>26</v>
      </c>
      <c r="S26" s="82" t="s">
        <v>185</v>
      </c>
      <c r="T26" s="82" t="s">
        <v>186</v>
      </c>
      <c r="U26" s="81"/>
      <c r="V26" s="81">
        <v>2004</v>
      </c>
      <c r="W26" s="82" t="s">
        <v>187</v>
      </c>
      <c r="X26" s="82" t="s">
        <v>29</v>
      </c>
      <c r="Y26" s="82" t="s">
        <v>73</v>
      </c>
      <c r="Z26" s="81">
        <v>1000</v>
      </c>
      <c r="AA26" s="81">
        <v>2</v>
      </c>
      <c r="AB26" s="82" t="s">
        <v>74</v>
      </c>
      <c r="AC26" s="82" t="s">
        <v>73</v>
      </c>
      <c r="AD26" s="90">
        <v>0</v>
      </c>
    </row>
    <row r="27" spans="1:30" x14ac:dyDescent="0.35">
      <c r="A27" s="81">
        <v>900120781</v>
      </c>
      <c r="B27" s="81">
        <v>40</v>
      </c>
      <c r="C27" s="81" t="s">
        <v>59</v>
      </c>
      <c r="D27" s="82" t="s">
        <v>188</v>
      </c>
      <c r="E27" s="81" t="s">
        <v>189</v>
      </c>
      <c r="F27" s="82" t="s">
        <v>190</v>
      </c>
      <c r="G27" s="81" t="s">
        <v>82</v>
      </c>
      <c r="H27" s="81" t="s">
        <v>64</v>
      </c>
      <c r="I27" s="81">
        <v>6256</v>
      </c>
      <c r="J27" s="82" t="s">
        <v>65</v>
      </c>
      <c r="K27" s="82" t="s">
        <v>191</v>
      </c>
      <c r="L27" s="81" t="s">
        <v>192</v>
      </c>
      <c r="M27" s="81" t="s">
        <v>193</v>
      </c>
      <c r="N27" s="81" t="s">
        <v>69</v>
      </c>
      <c r="O27" s="81">
        <v>1</v>
      </c>
      <c r="P27" s="81">
        <v>1</v>
      </c>
      <c r="Q27" s="82" t="s">
        <v>25</v>
      </c>
      <c r="R27" s="82" t="s">
        <v>194</v>
      </c>
      <c r="S27" s="82" t="s">
        <v>195</v>
      </c>
      <c r="T27" s="82" t="s">
        <v>196</v>
      </c>
      <c r="U27" s="82" t="s">
        <v>197</v>
      </c>
      <c r="V27" s="81">
        <v>2013</v>
      </c>
      <c r="W27" s="81"/>
      <c r="X27" s="82" t="s">
        <v>29</v>
      </c>
      <c r="Y27" s="82" t="s">
        <v>73</v>
      </c>
      <c r="Z27" s="81">
        <v>1000</v>
      </c>
      <c r="AA27" s="81">
        <v>4</v>
      </c>
      <c r="AB27" s="82" t="s">
        <v>74</v>
      </c>
      <c r="AC27" s="82" t="s">
        <v>73</v>
      </c>
      <c r="AD27" s="90">
        <v>0</v>
      </c>
    </row>
    <row r="28" spans="1:30" x14ac:dyDescent="0.35">
      <c r="A28" s="81">
        <v>900128350</v>
      </c>
      <c r="B28" s="81">
        <v>40</v>
      </c>
      <c r="C28" s="81" t="s">
        <v>59</v>
      </c>
      <c r="D28" s="82" t="s">
        <v>171</v>
      </c>
      <c r="E28" s="81" t="s">
        <v>172</v>
      </c>
      <c r="F28" s="82" t="s">
        <v>198</v>
      </c>
      <c r="G28" s="81" t="s">
        <v>199</v>
      </c>
      <c r="H28" s="81" t="s">
        <v>139</v>
      </c>
      <c r="I28" s="81">
        <v>3072</v>
      </c>
      <c r="J28" s="82" t="s">
        <v>65</v>
      </c>
      <c r="K28" s="82" t="s">
        <v>200</v>
      </c>
      <c r="L28" s="81" t="s">
        <v>177</v>
      </c>
      <c r="M28" s="81" t="s">
        <v>178</v>
      </c>
      <c r="N28" s="81" t="s">
        <v>69</v>
      </c>
      <c r="O28" s="81">
        <v>1</v>
      </c>
      <c r="P28" s="81">
        <v>1</v>
      </c>
      <c r="Q28" s="82" t="s">
        <v>201</v>
      </c>
      <c r="R28" s="82" t="s">
        <v>202</v>
      </c>
      <c r="S28" s="82" t="s">
        <v>203</v>
      </c>
      <c r="T28" s="82" t="s">
        <v>203</v>
      </c>
      <c r="U28" s="81"/>
      <c r="V28" s="81">
        <v>2016</v>
      </c>
      <c r="W28" s="82" t="s">
        <v>204</v>
      </c>
      <c r="X28" s="82" t="s">
        <v>29</v>
      </c>
      <c r="Y28" s="82" t="s">
        <v>73</v>
      </c>
      <c r="Z28" s="81">
        <v>630</v>
      </c>
      <c r="AA28" s="81">
        <v>7</v>
      </c>
      <c r="AB28" s="82" t="s">
        <v>74</v>
      </c>
      <c r="AC28" s="82" t="s">
        <v>73</v>
      </c>
      <c r="AD28" s="90">
        <v>0</v>
      </c>
    </row>
    <row r="29" spans="1:30" x14ac:dyDescent="0.35">
      <c r="A29" s="81">
        <v>900128351</v>
      </c>
      <c r="B29" s="81">
        <v>40</v>
      </c>
      <c r="C29" s="81" t="s">
        <v>59</v>
      </c>
      <c r="D29" s="82" t="s">
        <v>171</v>
      </c>
      <c r="E29" s="81" t="s">
        <v>172</v>
      </c>
      <c r="F29" s="82" t="s">
        <v>205</v>
      </c>
      <c r="G29" s="81" t="s">
        <v>206</v>
      </c>
      <c r="H29" s="81" t="s">
        <v>139</v>
      </c>
      <c r="I29" s="81">
        <v>4890</v>
      </c>
      <c r="J29" s="82" t="s">
        <v>65</v>
      </c>
      <c r="K29" s="82" t="s">
        <v>207</v>
      </c>
      <c r="L29" s="81" t="s">
        <v>177</v>
      </c>
      <c r="M29" s="81" t="s">
        <v>178</v>
      </c>
      <c r="N29" s="81" t="s">
        <v>69</v>
      </c>
      <c r="O29" s="81">
        <v>1</v>
      </c>
      <c r="P29" s="81">
        <v>1</v>
      </c>
      <c r="Q29" s="82" t="s">
        <v>201</v>
      </c>
      <c r="R29" s="82" t="s">
        <v>202</v>
      </c>
      <c r="S29" s="82" t="s">
        <v>208</v>
      </c>
      <c r="T29" s="82" t="s">
        <v>208</v>
      </c>
      <c r="U29" s="81"/>
      <c r="V29" s="81">
        <v>2017</v>
      </c>
      <c r="W29" s="82" t="s">
        <v>204</v>
      </c>
      <c r="X29" s="82" t="s">
        <v>29</v>
      </c>
      <c r="Y29" s="82" t="s">
        <v>73</v>
      </c>
      <c r="Z29" s="81">
        <v>630</v>
      </c>
      <c r="AA29" s="81">
        <v>7</v>
      </c>
      <c r="AB29" s="82" t="s">
        <v>74</v>
      </c>
      <c r="AC29" s="82" t="s">
        <v>73</v>
      </c>
      <c r="AD29" s="90">
        <v>0</v>
      </c>
    </row>
    <row r="30" spans="1:30" x14ac:dyDescent="0.35">
      <c r="A30" s="81">
        <v>900138237</v>
      </c>
      <c r="B30" s="81">
        <v>40</v>
      </c>
      <c r="C30" s="81" t="s">
        <v>59</v>
      </c>
      <c r="D30" s="82" t="s">
        <v>135</v>
      </c>
      <c r="E30" s="81" t="s">
        <v>136</v>
      </c>
      <c r="F30" s="82" t="s">
        <v>182</v>
      </c>
      <c r="G30" s="81" t="s">
        <v>183</v>
      </c>
      <c r="H30" s="81" t="s">
        <v>77</v>
      </c>
      <c r="I30" s="81">
        <v>3138</v>
      </c>
      <c r="J30" s="82" t="s">
        <v>65</v>
      </c>
      <c r="K30" s="82" t="s">
        <v>209</v>
      </c>
      <c r="L30" s="81" t="s">
        <v>67</v>
      </c>
      <c r="M30" s="81" t="s">
        <v>68</v>
      </c>
      <c r="N30" s="81" t="s">
        <v>69</v>
      </c>
      <c r="O30" s="81">
        <v>1</v>
      </c>
      <c r="P30" s="81">
        <v>1</v>
      </c>
      <c r="Q30" s="82" t="s">
        <v>210</v>
      </c>
      <c r="R30" s="81"/>
      <c r="S30" s="82" t="s">
        <v>211</v>
      </c>
      <c r="T30" s="82" t="s">
        <v>212</v>
      </c>
      <c r="U30" s="82" t="s">
        <v>213</v>
      </c>
      <c r="V30" s="81">
        <v>2004</v>
      </c>
      <c r="W30" s="82" t="s">
        <v>214</v>
      </c>
      <c r="X30" s="82" t="s">
        <v>215</v>
      </c>
      <c r="Y30" s="82" t="s">
        <v>73</v>
      </c>
      <c r="Z30" s="81">
        <v>1200</v>
      </c>
      <c r="AA30" s="81">
        <v>2</v>
      </c>
      <c r="AB30" s="82" t="s">
        <v>74</v>
      </c>
      <c r="AC30" s="82" t="s">
        <v>73</v>
      </c>
      <c r="AD30" s="90">
        <v>0</v>
      </c>
    </row>
    <row r="31" spans="1:30" x14ac:dyDescent="0.35">
      <c r="A31" s="83">
        <v>900138238</v>
      </c>
      <c r="B31" s="83">
        <v>41</v>
      </c>
      <c r="C31" s="83" t="s">
        <v>216</v>
      </c>
      <c r="D31" s="84" t="s">
        <v>60</v>
      </c>
      <c r="E31" s="83" t="s">
        <v>61</v>
      </c>
      <c r="F31" s="84" t="s">
        <v>217</v>
      </c>
      <c r="G31" s="83" t="s">
        <v>218</v>
      </c>
      <c r="H31" s="83" t="s">
        <v>77</v>
      </c>
      <c r="I31" s="83">
        <v>1518</v>
      </c>
      <c r="J31" s="84" t="s">
        <v>65</v>
      </c>
      <c r="K31" s="84" t="s">
        <v>219</v>
      </c>
      <c r="L31" s="83" t="s">
        <v>67</v>
      </c>
      <c r="M31" s="83" t="s">
        <v>68</v>
      </c>
      <c r="N31" s="83" t="s">
        <v>69</v>
      </c>
      <c r="O31" s="83">
        <v>1</v>
      </c>
      <c r="P31" s="83">
        <v>1</v>
      </c>
      <c r="Q31" s="84" t="s">
        <v>220</v>
      </c>
      <c r="R31" s="84" t="s">
        <v>221</v>
      </c>
      <c r="S31" s="83"/>
      <c r="T31" s="84" t="s">
        <v>222</v>
      </c>
      <c r="U31" s="83"/>
      <c r="V31" s="83">
        <v>1900</v>
      </c>
      <c r="W31" s="84" t="s">
        <v>223</v>
      </c>
      <c r="X31" s="84" t="s">
        <v>224</v>
      </c>
      <c r="Y31" s="83">
        <v>1981</v>
      </c>
      <c r="Z31" s="85"/>
      <c r="AA31" s="83"/>
      <c r="AB31" s="84" t="s">
        <v>74</v>
      </c>
      <c r="AC31" s="84" t="s">
        <v>73</v>
      </c>
      <c r="AD31" s="90">
        <v>0</v>
      </c>
    </row>
    <row r="32" spans="1:30" x14ac:dyDescent="0.35">
      <c r="A32" s="83">
        <v>900138250</v>
      </c>
      <c r="B32" s="83">
        <v>41</v>
      </c>
      <c r="C32" s="83" t="s">
        <v>216</v>
      </c>
      <c r="D32" s="84" t="s">
        <v>171</v>
      </c>
      <c r="E32" s="83" t="s">
        <v>172</v>
      </c>
      <c r="F32" s="84" t="s">
        <v>225</v>
      </c>
      <c r="G32" s="83" t="s">
        <v>226</v>
      </c>
      <c r="H32" s="83" t="s">
        <v>77</v>
      </c>
      <c r="I32" s="83">
        <v>3941</v>
      </c>
      <c r="J32" s="84" t="s">
        <v>65</v>
      </c>
      <c r="K32" s="84" t="s">
        <v>227</v>
      </c>
      <c r="L32" s="83" t="s">
        <v>177</v>
      </c>
      <c r="M32" s="83" t="s">
        <v>178</v>
      </c>
      <c r="N32" s="83" t="s">
        <v>69</v>
      </c>
      <c r="O32" s="83">
        <v>1</v>
      </c>
      <c r="P32" s="83">
        <v>1</v>
      </c>
      <c r="Q32" s="84" t="s">
        <v>228</v>
      </c>
      <c r="R32" s="83"/>
      <c r="S32" s="83"/>
      <c r="T32" s="84" t="s">
        <v>229</v>
      </c>
      <c r="U32" s="83"/>
      <c r="V32" s="83">
        <v>1900</v>
      </c>
      <c r="W32" s="84" t="s">
        <v>230</v>
      </c>
      <c r="X32" s="84" t="s">
        <v>224</v>
      </c>
      <c r="Y32" s="83">
        <v>3</v>
      </c>
      <c r="Z32" s="85"/>
      <c r="AA32" s="83"/>
      <c r="AB32" s="84" t="s">
        <v>74</v>
      </c>
      <c r="AC32" s="84" t="s">
        <v>73</v>
      </c>
      <c r="AD32" s="90">
        <v>0</v>
      </c>
    </row>
    <row r="33" spans="1:30" x14ac:dyDescent="0.35">
      <c r="A33" s="83">
        <v>900138251</v>
      </c>
      <c r="B33" s="83">
        <v>41</v>
      </c>
      <c r="C33" s="83" t="s">
        <v>216</v>
      </c>
      <c r="D33" s="84" t="s">
        <v>171</v>
      </c>
      <c r="E33" s="83" t="s">
        <v>172</v>
      </c>
      <c r="F33" s="84" t="s">
        <v>173</v>
      </c>
      <c r="G33" s="83" t="s">
        <v>174</v>
      </c>
      <c r="H33" s="83" t="s">
        <v>175</v>
      </c>
      <c r="I33" s="83">
        <v>9297</v>
      </c>
      <c r="J33" s="84" t="s">
        <v>65</v>
      </c>
      <c r="K33" s="84" t="s">
        <v>219</v>
      </c>
      <c r="L33" s="83" t="s">
        <v>177</v>
      </c>
      <c r="M33" s="83" t="s">
        <v>178</v>
      </c>
      <c r="N33" s="83" t="s">
        <v>69</v>
      </c>
      <c r="O33" s="83">
        <v>1</v>
      </c>
      <c r="P33" s="83">
        <v>1</v>
      </c>
      <c r="Q33" s="84" t="s">
        <v>228</v>
      </c>
      <c r="R33" s="84" t="s">
        <v>231</v>
      </c>
      <c r="S33" s="84" t="s">
        <v>232</v>
      </c>
      <c r="T33" s="83"/>
      <c r="U33" s="84" t="s">
        <v>233</v>
      </c>
      <c r="V33" s="83">
        <v>2005</v>
      </c>
      <c r="W33" s="84" t="s">
        <v>234</v>
      </c>
      <c r="X33" s="84" t="s">
        <v>224</v>
      </c>
      <c r="Y33" s="83">
        <v>1500</v>
      </c>
      <c r="Z33" s="85"/>
      <c r="AA33" s="83"/>
      <c r="AB33" s="84" t="s">
        <v>74</v>
      </c>
      <c r="AC33" s="84" t="s">
        <v>73</v>
      </c>
      <c r="AD33" s="90">
        <v>0</v>
      </c>
    </row>
    <row r="34" spans="1:30" x14ac:dyDescent="0.35">
      <c r="A34" s="83">
        <v>900138252</v>
      </c>
      <c r="B34" s="83">
        <v>41</v>
      </c>
      <c r="C34" s="83" t="s">
        <v>216</v>
      </c>
      <c r="D34" s="84" t="s">
        <v>171</v>
      </c>
      <c r="E34" s="83" t="s">
        <v>172</v>
      </c>
      <c r="F34" s="84" t="s">
        <v>173</v>
      </c>
      <c r="G34" s="83" t="s">
        <v>174</v>
      </c>
      <c r="H34" s="83" t="s">
        <v>175</v>
      </c>
      <c r="I34" s="83">
        <v>9297</v>
      </c>
      <c r="J34" s="84" t="s">
        <v>65</v>
      </c>
      <c r="K34" s="84" t="s">
        <v>235</v>
      </c>
      <c r="L34" s="83" t="s">
        <v>177</v>
      </c>
      <c r="M34" s="83" t="s">
        <v>178</v>
      </c>
      <c r="N34" s="83" t="s">
        <v>69</v>
      </c>
      <c r="O34" s="83">
        <v>1</v>
      </c>
      <c r="P34" s="83">
        <v>1</v>
      </c>
      <c r="Q34" s="84" t="s">
        <v>236</v>
      </c>
      <c r="R34" s="84" t="s">
        <v>237</v>
      </c>
      <c r="S34" s="84" t="s">
        <v>238</v>
      </c>
      <c r="T34" s="84" t="s">
        <v>239</v>
      </c>
      <c r="U34" s="84" t="s">
        <v>240</v>
      </c>
      <c r="V34" s="83">
        <v>2000</v>
      </c>
      <c r="W34" s="84" t="s">
        <v>241</v>
      </c>
      <c r="X34" s="84" t="s">
        <v>224</v>
      </c>
      <c r="Y34" s="83">
        <v>1000</v>
      </c>
      <c r="Z34" s="85"/>
      <c r="AA34" s="83"/>
      <c r="AB34" s="84" t="s">
        <v>74</v>
      </c>
      <c r="AC34" s="84" t="s">
        <v>73</v>
      </c>
      <c r="AD34" s="90">
        <v>0</v>
      </c>
    </row>
    <row r="35" spans="1:30" x14ac:dyDescent="0.35">
      <c r="A35" s="81">
        <v>900141981</v>
      </c>
      <c r="B35" s="81">
        <v>40</v>
      </c>
      <c r="C35" s="81" t="s">
        <v>59</v>
      </c>
      <c r="D35" s="82" t="s">
        <v>60</v>
      </c>
      <c r="E35" s="81" t="s">
        <v>61</v>
      </c>
      <c r="F35" s="82" t="s">
        <v>75</v>
      </c>
      <c r="G35" s="81" t="s">
        <v>76</v>
      </c>
      <c r="H35" s="81" t="s">
        <v>77</v>
      </c>
      <c r="I35" s="81">
        <v>3777</v>
      </c>
      <c r="J35" s="82" t="s">
        <v>242</v>
      </c>
      <c r="K35" s="82" t="s">
        <v>243</v>
      </c>
      <c r="L35" s="81" t="s">
        <v>67</v>
      </c>
      <c r="M35" s="81" t="s">
        <v>68</v>
      </c>
      <c r="N35" s="81" t="s">
        <v>69</v>
      </c>
      <c r="O35" s="81">
        <v>1</v>
      </c>
      <c r="P35" s="81">
        <v>1</v>
      </c>
      <c r="Q35" s="82" t="s">
        <v>236</v>
      </c>
      <c r="R35" s="81"/>
      <c r="S35" s="81"/>
      <c r="T35" s="81"/>
      <c r="U35" s="82" t="s">
        <v>244</v>
      </c>
      <c r="V35" s="81">
        <v>1986</v>
      </c>
      <c r="W35" s="82" t="s">
        <v>245</v>
      </c>
      <c r="X35" s="82" t="s">
        <v>29</v>
      </c>
      <c r="Y35" s="82" t="s">
        <v>73</v>
      </c>
      <c r="Z35" s="81"/>
      <c r="AA35" s="81">
        <v>2</v>
      </c>
      <c r="AB35" s="82" t="s">
        <v>74</v>
      </c>
      <c r="AC35" s="82" t="s">
        <v>73</v>
      </c>
      <c r="AD35" s="90">
        <v>0</v>
      </c>
    </row>
    <row r="36" spans="1:30" x14ac:dyDescent="0.3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6" t="s">
        <v>246</v>
      </c>
      <c r="AD36" s="87">
        <f>SUM(AD2:AD35)</f>
        <v>0</v>
      </c>
    </row>
    <row r="37" spans="1:30" x14ac:dyDescent="0.3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</row>
  </sheetData>
  <sheetProtection algorithmName="SHA-512" hashValue="b78RrAm+drQc4AnujGeJA8Pkm4Sa0KJgDlzP1aG9/R0/Y1drIMSmHOXZg+Mc5cSQvxEei1il/JjYPwX9gJ8olg==" saltValue="NnaOdqSH3WBB8MWt78QdqQ==" spinCount="100000" sheet="1" objects="1" scenarios="1"/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8"/>
  <sheetViews>
    <sheetView workbookViewId="0"/>
  </sheetViews>
  <sheetFormatPr defaultRowHeight="14.5" x14ac:dyDescent="0.35"/>
  <cols>
    <col min="1" max="1" width="8.7265625" style="31"/>
    <col min="2" max="2" width="55.6328125" style="31" bestFit="1" customWidth="1"/>
    <col min="3" max="3" width="34.54296875" style="31" customWidth="1"/>
    <col min="4" max="16384" width="8.7265625" style="31"/>
  </cols>
  <sheetData>
    <row r="2" spans="1:3" ht="15" thickBot="1" x14ac:dyDescent="0.4">
      <c r="C2" s="61" t="s">
        <v>14</v>
      </c>
    </row>
    <row r="3" spans="1:3" ht="15" thickBot="1" x14ac:dyDescent="0.4">
      <c r="A3" s="32" t="s">
        <v>8</v>
      </c>
      <c r="B3" s="33" t="s">
        <v>249</v>
      </c>
      <c r="C3" s="37" t="s">
        <v>20</v>
      </c>
    </row>
    <row r="4" spans="1:3" x14ac:dyDescent="0.35">
      <c r="A4" s="38"/>
      <c r="B4" s="39"/>
      <c r="C4" s="40"/>
    </row>
    <row r="5" spans="1:3" x14ac:dyDescent="0.35">
      <c r="A5" s="43">
        <v>1</v>
      </c>
      <c r="B5" s="44" t="s">
        <v>18</v>
      </c>
      <c r="C5" s="60">
        <v>0</v>
      </c>
    </row>
    <row r="6" spans="1:3" ht="15" thickBot="1" x14ac:dyDescent="0.4">
      <c r="A6" s="48"/>
      <c r="B6" s="49" t="s">
        <v>19</v>
      </c>
      <c r="C6" s="54">
        <f>+C5</f>
        <v>0</v>
      </c>
    </row>
    <row r="7" spans="1:3" ht="15" thickBot="1" x14ac:dyDescent="0.4">
      <c r="A7" s="55"/>
      <c r="B7" s="73"/>
      <c r="C7" s="73"/>
    </row>
    <row r="8" spans="1:3" ht="52" customHeight="1" thickBot="1" x14ac:dyDescent="0.4">
      <c r="A8" s="77" t="s">
        <v>253</v>
      </c>
      <c r="B8" s="78"/>
      <c r="C8" s="79"/>
    </row>
  </sheetData>
  <sheetProtection algorithmName="SHA-512" hashValue="O9sHYMomKS9BWWc/Ggom2CIbos6sbMhyWVT0KOzQcJp9WNdu6oKYdt4CiIeOxTKUYeeZPrcyyBK63xnXmA7NwA==" saltValue="RPin0Nht5Y4D+g6HKEJQGQ==" spinCount="100000" sheet="1" objects="1" scenarios="1"/>
  <mergeCells count="2">
    <mergeCell ref="B7:C7"/>
    <mergeCell ref="A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10B536B4CD418A4416122A965B00" ma:contentTypeVersion="0" ma:contentTypeDescription="Een nieuw document maken." ma:contentTypeScope="" ma:versionID="407eafd9c053aaa44c6572588cef348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68D114-C960-4CA7-BBE9-AF90017AA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A00009-24AE-4CE3-83A7-A9DE7FB5C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E54A33-E49C-4F00-923F-EC9FCAC829BC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1. Kostenberekening per perceel</vt:lpstr>
      <vt:lpstr>2. Prijs Uurtarief</vt:lpstr>
      <vt:lpstr>3. Vergoeding per jaar</vt:lpstr>
      <vt:lpstr>4. Prijs Transitiefase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Stap, Patrick van der</dc:creator>
  <cp:lastModifiedBy>Stekelenburg, Ingrid</cp:lastModifiedBy>
  <dcterms:created xsi:type="dcterms:W3CDTF">2020-01-06T08:22:19Z</dcterms:created>
  <dcterms:modified xsi:type="dcterms:W3CDTF">2022-06-27T09:01:32Z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0x01010015AD10B536B4CD418A4416122A965B00</vt:lpwstr>
  </property>
</Properties>
</file>