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CS\FIJZ\Inkoop\Aanbestedingen LOPEND\Facilitair - Deelauto's  leaseauto's\Voorbereidingsfase\Huidige documenten\Definitieve documenten\"/>
    </mc:Choice>
  </mc:AlternateContent>
  <bookViews>
    <workbookView xWindow="0" yWindow="0" windowWidth="28800" windowHeight="13500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2" i="1" l="1"/>
  <c r="D18" i="1"/>
  <c r="D19" i="1" s="1"/>
  <c r="D20" i="1" s="1"/>
  <c r="D21" i="1" s="1"/>
  <c r="D22" i="1" s="1"/>
  <c r="F18" i="1"/>
  <c r="F19" i="1" s="1"/>
  <c r="F20" i="1" s="1"/>
  <c r="F21" i="1" s="1"/>
  <c r="F22" i="1" s="1"/>
  <c r="E18" i="1"/>
  <c r="E19" i="1" s="1"/>
  <c r="E20" i="1" s="1"/>
  <c r="E21" i="1" s="1"/>
  <c r="E22" i="1" s="1"/>
  <c r="C18" i="1"/>
  <c r="F10" i="1"/>
  <c r="F11" i="1" s="1"/>
  <c r="E10" i="1"/>
  <c r="E11" i="1" s="1"/>
  <c r="D10" i="1"/>
  <c r="D11" i="1" s="1"/>
  <c r="C10" i="1"/>
  <c r="C11" i="1" s="1"/>
  <c r="C19" i="1" l="1"/>
  <c r="C20" i="1" s="1"/>
  <c r="C21" i="1" s="1"/>
  <c r="C22" i="1" s="1"/>
  <c r="E23" i="1"/>
  <c r="D23" i="1"/>
  <c r="F23" i="1"/>
  <c r="C12" i="1"/>
  <c r="C23" i="1" l="1"/>
  <c r="C24" i="1" s="1"/>
  <c r="C34" i="1" s="1"/>
</calcChain>
</file>

<file path=xl/sharedStrings.xml><?xml version="1.0" encoding="utf-8"?>
<sst xmlns="http://schemas.openxmlformats.org/spreadsheetml/2006/main" count="36" uniqueCount="30">
  <si>
    <t xml:space="preserve"> </t>
  </si>
  <si>
    <t>Aantal auto's per type</t>
  </si>
  <si>
    <t>Totaal leasetarief per auto bij 60 maanden (incl. alle kosten zoals beschreven in de offerteaanvraag en bijbehorende bijlagen) exclusief verzekeringen</t>
  </si>
  <si>
    <t>Omschrijving</t>
  </si>
  <si>
    <t>Kosten per type auto verzekeringen</t>
  </si>
  <si>
    <t>Type elektrische bus
subteam bodedienst
Lease incl. 20.000 km per jaar</t>
  </si>
  <si>
    <t>Type elektrische bus
subteam Handhaving
Lease incl. 20.000 km per jaar</t>
  </si>
  <si>
    <t>Totaal kosten verzekering alle auto's</t>
  </si>
  <si>
    <t>Te hanteren prijsindexcijfer verzekeringstarief (indien inschrijver een prijsindex hanteert voor het verzekeringstarief) per type auto, maximaal 5% conform offerteaanvraag. Het ingevulde prijsindexcijfer geldt voor elk contractjaar, voor de eerste keer 12 maanden na ingangsdatum overeenkomst.</t>
  </si>
  <si>
    <t>Kosten lease per type auto excl. verzekeringen</t>
  </si>
  <si>
    <t>Leasetarief per auto per maand (incl. alle kosten zoals beschreven in de offerteaanvraag en bijbehorende bijlagen) bij contract van 60 maanden exclusief verzekeringen</t>
  </si>
  <si>
    <t>Totaal kosten lease alle auto's  exclusief verzekeringen</t>
  </si>
  <si>
    <t>Totaal kosten lease per type auto bij genoemd aantal over 60 maanden exclusief verzekeringen</t>
  </si>
  <si>
    <t>Type elektrische auto
C segment, 
subteam Handhaving
Lease incl. 30.000 km per jaar</t>
  </si>
  <si>
    <t>Type elektrische auto
 B segment
algemeen gebruik
Lease incl. 10.000 km per jaar</t>
  </si>
  <si>
    <t>All-in verzekeringstarief voor 1 auto per maand conform offerteaanvraag naar type auto</t>
  </si>
  <si>
    <t>Totaal kosten voor 1 auto 1e contractjaar naar type auto</t>
  </si>
  <si>
    <t>Totaal kosten voor 1 auto 2e contractjaar naar type auto</t>
  </si>
  <si>
    <t>Totaal kosten voor 1 auto 3e contractjaar naar type auto</t>
  </si>
  <si>
    <t>Totaal kosten voor 1 auto 4e contractjaar naar type auto</t>
  </si>
  <si>
    <t>Totaal kosten voor 1 auto 5e contractjaar naar type auto</t>
  </si>
  <si>
    <t>Totaal kosten verzekering auto per type over 60 maanden bij genoemd aantal auto's per type auto</t>
  </si>
  <si>
    <t>Wegingsfactor</t>
  </si>
  <si>
    <t>Bijlage 11 Prijzenblad Gemeente Den Helder</t>
  </si>
  <si>
    <t>Overige kosten</t>
  </si>
  <si>
    <t>Meerpijs per km boven de genoemde contract km's per jaar per type auto</t>
  </si>
  <si>
    <t>Minderprijs per km onder de genoemde contract km's per type auto pe rjaar</t>
  </si>
  <si>
    <t>TOTAALPRIJS ten behoeve van de prijsbeoordeling</t>
  </si>
  <si>
    <t>Inclusief leveren, plaatsen, demonteren na afloop, herstelwerkzaamheden aan auto van een nieuwe lichtbalk conform offerteaanvraag</t>
  </si>
  <si>
    <t>Inclusief plaatsen, demonteren na afloop, herstelwerkzaamheden aan auto van lichtbalk die eigendom is van gemeente en arrestantenscherm conform offerteaanvraag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</si>
</sst>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sz val="16"/>
      <color theme="1"/>
      <name val="Arial"/>
      <family val="2"/>
    </font>
    <font>
      <sz val="22"/>
      <color theme="1"/>
      <name val="Arial"/>
      <family val="2"/>
    </font>
    <font>
      <sz val="18"/>
      <color theme="1"/>
      <name val="Arial"/>
      <family val="2"/>
    </font>
    <font>
      <i/>
      <sz val="11"/>
      <color theme="0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29F719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7" borderId="0" xfId="0" applyFont="1" applyFill="1"/>
    <xf numFmtId="0" fontId="3" fillId="7" borderId="0" xfId="0" applyFont="1" applyFill="1"/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top" wrapText="1"/>
    </xf>
    <xf numFmtId="0" fontId="4" fillId="7" borderId="0" xfId="0" applyFont="1" applyFill="1" applyAlignment="1">
      <alignment wrapText="1"/>
    </xf>
    <xf numFmtId="0" fontId="6" fillId="7" borderId="0" xfId="0" applyFont="1" applyFill="1" applyAlignment="1">
      <alignment vertical="top" wrapText="1"/>
    </xf>
    <xf numFmtId="0" fontId="6" fillId="7" borderId="9" xfId="0" applyFont="1" applyFill="1" applyBorder="1" applyAlignment="1">
      <alignment vertical="top" wrapText="1"/>
    </xf>
    <xf numFmtId="0" fontId="3" fillId="8" borderId="2" xfId="0" applyFont="1" applyFill="1" applyBorder="1" applyAlignment="1">
      <alignment wrapText="1"/>
    </xf>
    <xf numFmtId="0" fontId="1" fillId="7" borderId="0" xfId="0" applyFont="1" applyFill="1" applyBorder="1" applyAlignment="1"/>
    <xf numFmtId="164" fontId="7" fillId="12" borderId="2" xfId="0" applyNumberFormat="1" applyFont="1" applyFill="1" applyBorder="1"/>
    <xf numFmtId="164" fontId="7" fillId="12" borderId="3" xfId="0" applyNumberFormat="1" applyFont="1" applyFill="1" applyBorder="1"/>
    <xf numFmtId="0" fontId="3" fillId="9" borderId="2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5" fillId="2" borderId="2" xfId="0" applyFont="1" applyFill="1" applyBorder="1"/>
    <xf numFmtId="0" fontId="3" fillId="2" borderId="4" xfId="0" applyFont="1" applyFill="1" applyBorder="1"/>
    <xf numFmtId="0" fontId="3" fillId="10" borderId="4" xfId="0" applyFont="1" applyFill="1" applyBorder="1" applyAlignment="1">
      <alignment wrapText="1"/>
    </xf>
    <xf numFmtId="0" fontId="3" fillId="0" borderId="2" xfId="0" applyFont="1" applyFill="1" applyBorder="1"/>
    <xf numFmtId="0" fontId="3" fillId="7" borderId="0" xfId="0" applyFont="1" applyFill="1" applyBorder="1"/>
    <xf numFmtId="0" fontId="11" fillId="13" borderId="2" xfId="0" applyFont="1" applyFill="1" applyBorder="1"/>
    <xf numFmtId="0" fontId="11" fillId="7" borderId="0" xfId="0" applyFont="1" applyFill="1"/>
    <xf numFmtId="0" fontId="3" fillId="13" borderId="2" xfId="0" applyFont="1" applyFill="1" applyBorder="1"/>
    <xf numFmtId="164" fontId="3" fillId="11" borderId="2" xfId="0" applyNumberFormat="1" applyFont="1" applyFill="1" applyBorder="1"/>
    <xf numFmtId="0" fontId="3" fillId="7" borderId="0" xfId="0" applyFont="1" applyFill="1" applyBorder="1" applyAlignment="1"/>
    <xf numFmtId="0" fontId="3" fillId="13" borderId="4" xfId="0" applyFont="1" applyFill="1" applyBorder="1" applyAlignment="1">
      <alignment wrapText="1"/>
    </xf>
    <xf numFmtId="0" fontId="3" fillId="9" borderId="2" xfId="0" applyFont="1" applyFill="1" applyBorder="1"/>
    <xf numFmtId="0" fontId="3" fillId="11" borderId="2" xfId="0" applyFont="1" applyFill="1" applyBorder="1"/>
    <xf numFmtId="0" fontId="3" fillId="7" borderId="7" xfId="0" applyFont="1" applyFill="1" applyBorder="1" applyAlignment="1"/>
    <xf numFmtId="0" fontId="3" fillId="7" borderId="8" xfId="0" applyFont="1" applyFill="1" applyBorder="1" applyAlignment="1"/>
    <xf numFmtId="0" fontId="5" fillId="7" borderId="0" xfId="0" applyFont="1" applyFill="1" applyAlignment="1">
      <alignment vertical="top" wrapText="1"/>
    </xf>
    <xf numFmtId="0" fontId="5" fillId="7" borderId="0" xfId="0" applyFont="1" applyFill="1" applyAlignment="1">
      <alignment horizontal="center" vertical="top" wrapText="1"/>
    </xf>
    <xf numFmtId="0" fontId="6" fillId="14" borderId="2" xfId="0" applyFont="1" applyFill="1" applyBorder="1" applyAlignment="1">
      <alignment wrapText="1"/>
    </xf>
    <xf numFmtId="0" fontId="8" fillId="14" borderId="2" xfId="0" applyFont="1" applyFill="1" applyBorder="1" applyAlignment="1">
      <alignment horizontal="center"/>
    </xf>
    <xf numFmtId="0" fontId="15" fillId="6" borderId="2" xfId="0" applyFont="1" applyFill="1" applyBorder="1"/>
    <xf numFmtId="0" fontId="15" fillId="6" borderId="3" xfId="0" applyFont="1" applyFill="1" applyBorder="1"/>
    <xf numFmtId="164" fontId="7" fillId="15" borderId="2" xfId="0" applyNumberFormat="1" applyFont="1" applyFill="1" applyBorder="1"/>
    <xf numFmtId="2" fontId="7" fillId="15" borderId="2" xfId="0" applyNumberFormat="1" applyFont="1" applyFill="1" applyBorder="1"/>
    <xf numFmtId="0" fontId="8" fillId="0" borderId="0" xfId="0" applyFont="1" applyFill="1" applyBorder="1" applyAlignment="1">
      <alignment horizontal="center"/>
    </xf>
    <xf numFmtId="0" fontId="16" fillId="16" borderId="0" xfId="0" applyFont="1" applyFill="1" applyBorder="1" applyAlignment="1">
      <alignment horizontal="center" wrapText="1"/>
    </xf>
    <xf numFmtId="0" fontId="6" fillId="16" borderId="0" xfId="0" applyFont="1" applyFill="1" applyBorder="1" applyAlignment="1">
      <alignment wrapText="1"/>
    </xf>
    <xf numFmtId="0" fontId="14" fillId="4" borderId="0" xfId="0" applyFont="1" applyFill="1" applyAlignment="1">
      <alignment horizontal="center" vertical="center"/>
    </xf>
    <xf numFmtId="164" fontId="9" fillId="9" borderId="1" xfId="0" applyNumberFormat="1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4" fontId="9" fillId="9" borderId="6" xfId="0" applyNumberFormat="1" applyFont="1" applyFill="1" applyBorder="1" applyAlignment="1">
      <alignment horizontal="center" vertical="center"/>
    </xf>
    <xf numFmtId="164" fontId="9" fillId="9" borderId="7" xfId="0" applyNumberFormat="1" applyFont="1" applyFill="1" applyBorder="1" applyAlignment="1">
      <alignment horizontal="center" vertical="center"/>
    </xf>
    <xf numFmtId="164" fontId="9" fillId="9" borderId="8" xfId="0" applyNumberFormat="1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0" xfId="0" applyFont="1" applyFill="1" applyAlignment="1">
      <alignment horizontal="center" vertical="top" wrapText="1"/>
    </xf>
    <xf numFmtId="164" fontId="9" fillId="9" borderId="2" xfId="0" applyNumberFormat="1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164" fontId="13" fillId="5" borderId="11" xfId="0" applyNumberFormat="1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4" fontId="10" fillId="7" borderId="0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left"/>
    </xf>
    <xf numFmtId="0" fontId="15" fillId="6" borderId="11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5" fillId="6" borderId="12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9F7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zoomScale="98" zoomScaleNormal="98" workbookViewId="0">
      <selection activeCell="F8" sqref="F8"/>
    </sheetView>
  </sheetViews>
  <sheetFormatPr defaultRowHeight="14.25" x14ac:dyDescent="0.2"/>
  <cols>
    <col min="1" max="1" width="108.5703125" style="1" customWidth="1"/>
    <col min="2" max="2" width="3.7109375" style="1" customWidth="1"/>
    <col min="3" max="3" width="36.28515625" style="1" customWidth="1"/>
    <col min="4" max="4" width="38.85546875" style="1" customWidth="1"/>
    <col min="5" max="6" width="36.28515625" style="1" customWidth="1"/>
    <col min="7" max="7" width="20.140625" style="2" customWidth="1"/>
    <col min="8" max="24" width="9.140625" style="3"/>
    <col min="25" max="16384" width="9.140625" style="1"/>
  </cols>
  <sheetData>
    <row r="1" spans="1:6" ht="32.25" customHeight="1" x14ac:dyDescent="0.2">
      <c r="A1" s="42" t="s">
        <v>23</v>
      </c>
      <c r="B1" s="42"/>
      <c r="C1" s="42"/>
      <c r="D1" s="42"/>
      <c r="E1" s="42"/>
      <c r="F1" s="42"/>
    </row>
    <row r="2" spans="1:6" x14ac:dyDescent="0.2">
      <c r="A2" s="45"/>
      <c r="B2" s="45"/>
      <c r="C2" s="45"/>
      <c r="D2" s="45"/>
      <c r="E2" s="45"/>
      <c r="F2" s="45"/>
    </row>
    <row r="3" spans="1:6" ht="90" x14ac:dyDescent="0.2">
      <c r="A3" s="4" t="s">
        <v>3</v>
      </c>
      <c r="B3" s="5"/>
      <c r="C3" s="6" t="s">
        <v>14</v>
      </c>
      <c r="D3" s="6" t="s">
        <v>13</v>
      </c>
      <c r="E3" s="6" t="s">
        <v>5</v>
      </c>
      <c r="F3" s="6" t="s">
        <v>6</v>
      </c>
    </row>
    <row r="4" spans="1:6" ht="18" x14ac:dyDescent="0.2">
      <c r="A4" s="31"/>
      <c r="B4" s="7"/>
      <c r="C4" s="32"/>
      <c r="D4" s="32"/>
      <c r="E4" s="32"/>
      <c r="F4" s="32"/>
    </row>
    <row r="5" spans="1:6" ht="15.75" customHeight="1" x14ac:dyDescent="0.25">
      <c r="A5" s="33" t="s">
        <v>1</v>
      </c>
      <c r="B5" s="11"/>
      <c r="C5" s="34">
        <v>10</v>
      </c>
      <c r="D5" s="34">
        <v>1</v>
      </c>
      <c r="E5" s="34">
        <v>1</v>
      </c>
      <c r="F5" s="34">
        <v>1</v>
      </c>
    </row>
    <row r="6" spans="1:6" ht="68.25" customHeight="1" x14ac:dyDescent="0.25">
      <c r="A6" s="41"/>
      <c r="B6" s="11"/>
      <c r="C6" s="39"/>
      <c r="D6" s="40" t="s">
        <v>28</v>
      </c>
      <c r="E6" s="39"/>
      <c r="F6" s="40" t="s">
        <v>29</v>
      </c>
    </row>
    <row r="7" spans="1:6" ht="12.75" customHeight="1" x14ac:dyDescent="0.2">
      <c r="A7" s="52"/>
      <c r="B7" s="52"/>
      <c r="C7" s="52"/>
      <c r="D7" s="8"/>
      <c r="E7" s="8"/>
      <c r="F7" s="8"/>
    </row>
    <row r="8" spans="1:6" ht="18" x14ac:dyDescent="0.2">
      <c r="A8" s="4" t="s">
        <v>9</v>
      </c>
      <c r="B8" s="49" t="s">
        <v>0</v>
      </c>
      <c r="C8" s="9"/>
      <c r="D8" s="9"/>
      <c r="E8" s="9"/>
      <c r="F8" s="9"/>
    </row>
    <row r="9" spans="1:6" ht="28.5" x14ac:dyDescent="0.2">
      <c r="A9" s="10" t="s">
        <v>10</v>
      </c>
      <c r="B9" s="49"/>
      <c r="C9" s="37">
        <v>0</v>
      </c>
      <c r="D9" s="37">
        <v>0</v>
      </c>
      <c r="E9" s="37">
        <v>0</v>
      </c>
      <c r="F9" s="37">
        <v>0</v>
      </c>
    </row>
    <row r="10" spans="1:6" ht="34.5" customHeight="1" x14ac:dyDescent="0.2">
      <c r="A10" s="10" t="s">
        <v>2</v>
      </c>
      <c r="B10" s="49"/>
      <c r="C10" s="12">
        <f>5*12*C9</f>
        <v>0</v>
      </c>
      <c r="D10" s="12">
        <f>5*12*D9</f>
        <v>0</v>
      </c>
      <c r="E10" s="12">
        <f>5*12*E9</f>
        <v>0</v>
      </c>
      <c r="F10" s="12">
        <f>5*12*F9</f>
        <v>0</v>
      </c>
    </row>
    <row r="11" spans="1:6" ht="15.75" customHeight="1" x14ac:dyDescent="0.25">
      <c r="A11" s="10" t="s">
        <v>12</v>
      </c>
      <c r="B11" s="11"/>
      <c r="C11" s="13">
        <f>+C5*C10</f>
        <v>0</v>
      </c>
      <c r="D11" s="13">
        <f>+D5*D10</f>
        <v>0</v>
      </c>
      <c r="E11" s="13">
        <f>+E5*E10</f>
        <v>0</v>
      </c>
      <c r="F11" s="13">
        <f>+F5*F10</f>
        <v>0</v>
      </c>
    </row>
    <row r="12" spans="1:6" ht="18" x14ac:dyDescent="0.25">
      <c r="A12" s="14" t="s">
        <v>11</v>
      </c>
      <c r="B12" s="49"/>
      <c r="C12" s="43">
        <f>+C11+D11+E11+F11</f>
        <v>0</v>
      </c>
      <c r="D12" s="44"/>
      <c r="E12" s="44"/>
      <c r="F12" s="44"/>
    </row>
    <row r="13" spans="1:6" ht="10.5" customHeight="1" x14ac:dyDescent="0.3">
      <c r="A13" s="15"/>
      <c r="B13" s="49"/>
      <c r="C13" s="67"/>
      <c r="D13" s="67"/>
      <c r="E13" s="67"/>
      <c r="F13" s="67"/>
    </row>
    <row r="14" spans="1:6" ht="18" x14ac:dyDescent="0.25">
      <c r="A14" s="16" t="s">
        <v>4</v>
      </c>
      <c r="B14" s="49"/>
      <c r="C14" s="17"/>
      <c r="D14" s="17"/>
      <c r="E14" s="17"/>
      <c r="F14" s="17"/>
    </row>
    <row r="15" spans="1:6" ht="42.75" x14ac:dyDescent="0.2">
      <c r="A15" s="18" t="s">
        <v>8</v>
      </c>
      <c r="B15" s="49"/>
      <c r="C15" s="38">
        <v>0</v>
      </c>
      <c r="D15" s="38">
        <v>0</v>
      </c>
      <c r="E15" s="38">
        <v>0</v>
      </c>
      <c r="F15" s="38">
        <v>0</v>
      </c>
    </row>
    <row r="16" spans="1:6" ht="9" customHeight="1" x14ac:dyDescent="0.2">
      <c r="A16" s="19"/>
      <c r="B16" s="49"/>
      <c r="C16" s="20"/>
      <c r="D16" s="20"/>
      <c r="E16" s="20"/>
      <c r="F16" s="20"/>
    </row>
    <row r="17" spans="1:9" ht="15" x14ac:dyDescent="0.2">
      <c r="A17" s="21" t="s">
        <v>15</v>
      </c>
      <c r="B17" s="49"/>
      <c r="C17" s="37">
        <v>0</v>
      </c>
      <c r="D17" s="37">
        <v>0</v>
      </c>
      <c r="E17" s="37">
        <v>0</v>
      </c>
      <c r="F17" s="37">
        <v>0</v>
      </c>
      <c r="H17" s="22" t="s">
        <v>0</v>
      </c>
      <c r="I17" s="22"/>
    </row>
    <row r="18" spans="1:9" ht="18.75" customHeight="1" x14ac:dyDescent="0.2">
      <c r="A18" s="23" t="s">
        <v>16</v>
      </c>
      <c r="B18" s="49"/>
      <c r="C18" s="24">
        <f>12*C17</f>
        <v>0</v>
      </c>
      <c r="D18" s="24">
        <f>12*D17</f>
        <v>0</v>
      </c>
      <c r="E18" s="24">
        <f>12*E17</f>
        <v>0</v>
      </c>
      <c r="F18" s="24">
        <f>12*F17</f>
        <v>0</v>
      </c>
      <c r="H18" s="22"/>
      <c r="I18" s="22"/>
    </row>
    <row r="19" spans="1:9" x14ac:dyDescent="0.2">
      <c r="A19" s="23" t="s">
        <v>17</v>
      </c>
      <c r="B19" s="49"/>
      <c r="C19" s="24">
        <f>+C18/100*$C$15+C18</f>
        <v>0</v>
      </c>
      <c r="D19" s="24">
        <f>+D18/100*$D$15+D18</f>
        <v>0</v>
      </c>
      <c r="E19" s="24">
        <f>+E18/100*$E$15+E18</f>
        <v>0</v>
      </c>
      <c r="F19" s="24">
        <f>+F18/100*$F$15+F18</f>
        <v>0</v>
      </c>
      <c r="G19" s="22" t="s">
        <v>0</v>
      </c>
      <c r="H19" s="22" t="s">
        <v>0</v>
      </c>
      <c r="I19" s="22"/>
    </row>
    <row r="20" spans="1:9" x14ac:dyDescent="0.2">
      <c r="A20" s="23" t="s">
        <v>18</v>
      </c>
      <c r="B20" s="49"/>
      <c r="C20" s="24">
        <f>+C19/100*$C$15+C19</f>
        <v>0</v>
      </c>
      <c r="D20" s="24">
        <f>+D19/100*$D$15+D19</f>
        <v>0</v>
      </c>
      <c r="E20" s="24">
        <f>+E19/100*$E$15+E19</f>
        <v>0</v>
      </c>
      <c r="F20" s="24">
        <f>+F19/100*$F$15+F19</f>
        <v>0</v>
      </c>
      <c r="G20" s="22"/>
      <c r="H20" s="22" t="s">
        <v>0</v>
      </c>
      <c r="I20" s="22"/>
    </row>
    <row r="21" spans="1:9" x14ac:dyDescent="0.2">
      <c r="A21" s="23" t="s">
        <v>19</v>
      </c>
      <c r="B21" s="49"/>
      <c r="C21" s="24">
        <f>+C20/100*$C$15+C20</f>
        <v>0</v>
      </c>
      <c r="D21" s="24">
        <f>+D20/100*$D$15+D20</f>
        <v>0</v>
      </c>
      <c r="E21" s="24">
        <f>+E20/100*$E$15+E20</f>
        <v>0</v>
      </c>
      <c r="F21" s="24">
        <f>+F20/100*$F$15+F20</f>
        <v>0</v>
      </c>
      <c r="H21" s="22"/>
      <c r="I21" s="22"/>
    </row>
    <row r="22" spans="1:9" x14ac:dyDescent="0.2">
      <c r="A22" s="23" t="s">
        <v>20</v>
      </c>
      <c r="B22" s="25"/>
      <c r="C22" s="24">
        <f>+C21/100*$C$15+C21</f>
        <v>0</v>
      </c>
      <c r="D22" s="24">
        <f>+D21/100*$D$15+D21</f>
        <v>0</v>
      </c>
      <c r="E22" s="24">
        <f>+E21/100*$E$15+E21</f>
        <v>0</v>
      </c>
      <c r="F22" s="24">
        <f>+F21/100*$F$15+F21</f>
        <v>0</v>
      </c>
      <c r="H22" s="22"/>
      <c r="I22" s="22"/>
    </row>
    <row r="23" spans="1:9" ht="15" x14ac:dyDescent="0.2">
      <c r="A23" s="26" t="s">
        <v>21</v>
      </c>
      <c r="B23" s="25"/>
      <c r="C23" s="12">
        <f>(+C18+C19+C20+C21+C22)*C5</f>
        <v>0</v>
      </c>
      <c r="D23" s="12">
        <f>+D18+D19+D20+D21+D22</f>
        <v>0</v>
      </c>
      <c r="E23" s="12">
        <f>+E18+E19+E20+E21+E22</f>
        <v>0</v>
      </c>
      <c r="F23" s="12">
        <f>+F18+F19+F20+F21+F22</f>
        <v>0</v>
      </c>
    </row>
    <row r="24" spans="1:9" ht="18" x14ac:dyDescent="0.2">
      <c r="A24" s="27" t="s">
        <v>7</v>
      </c>
      <c r="B24" s="25"/>
      <c r="C24" s="46">
        <f>+C23+D23+E23+F23</f>
        <v>0</v>
      </c>
      <c r="D24" s="47"/>
      <c r="E24" s="47"/>
      <c r="F24" s="48"/>
    </row>
    <row r="25" spans="1:9" x14ac:dyDescent="0.2">
      <c r="A25" s="19"/>
      <c r="B25" s="25"/>
      <c r="C25" s="61"/>
      <c r="D25" s="62"/>
      <c r="E25" s="62"/>
      <c r="F25" s="63"/>
    </row>
    <row r="26" spans="1:9" ht="18" x14ac:dyDescent="0.25">
      <c r="A26" s="16" t="s">
        <v>24</v>
      </c>
      <c r="B26" s="25"/>
      <c r="C26" s="64"/>
      <c r="D26" s="65"/>
      <c r="E26" s="65"/>
      <c r="F26" s="66"/>
    </row>
    <row r="27" spans="1:9" ht="15" x14ac:dyDescent="0.2">
      <c r="A27" s="28" t="s">
        <v>25</v>
      </c>
      <c r="B27" s="70"/>
      <c r="C27" s="37">
        <v>0</v>
      </c>
      <c r="D27" s="37">
        <v>0</v>
      </c>
      <c r="E27" s="37">
        <v>0</v>
      </c>
      <c r="F27" s="37">
        <v>0</v>
      </c>
    </row>
    <row r="28" spans="1:9" x14ac:dyDescent="0.2">
      <c r="A28" s="36" t="s">
        <v>22</v>
      </c>
      <c r="B28" s="70"/>
      <c r="C28" s="75">
        <v>50000</v>
      </c>
      <c r="D28" s="76"/>
      <c r="E28" s="76"/>
      <c r="F28" s="77"/>
    </row>
    <row r="29" spans="1:9" ht="18" x14ac:dyDescent="0.25">
      <c r="A29" s="27"/>
      <c r="B29" s="70"/>
      <c r="C29" s="53">
        <f>+(C27*C28)+(D27*C28)+(E27*C28)+(F27*C28)</f>
        <v>0</v>
      </c>
      <c r="D29" s="54"/>
      <c r="E29" s="54"/>
      <c r="F29" s="54"/>
    </row>
    <row r="30" spans="1:9" ht="15" x14ac:dyDescent="0.2">
      <c r="A30" s="28" t="s">
        <v>26</v>
      </c>
      <c r="B30" s="70"/>
      <c r="C30" s="37">
        <v>0</v>
      </c>
      <c r="D30" s="37">
        <v>0</v>
      </c>
      <c r="E30" s="37">
        <v>0</v>
      </c>
      <c r="F30" s="37">
        <v>0</v>
      </c>
    </row>
    <row r="31" spans="1:9" x14ac:dyDescent="0.2">
      <c r="A31" s="35" t="s">
        <v>22</v>
      </c>
      <c r="B31" s="70"/>
      <c r="C31" s="78">
        <v>25000</v>
      </c>
      <c r="D31" s="78"/>
      <c r="E31" s="78"/>
      <c r="F31" s="78"/>
    </row>
    <row r="32" spans="1:9" ht="18" x14ac:dyDescent="0.25">
      <c r="A32" s="27"/>
      <c r="B32" s="71"/>
      <c r="C32" s="53">
        <f>+(C30*C31)+(D30*C31)+(E30*C31)+(F30*C31)</f>
        <v>0</v>
      </c>
      <c r="D32" s="54"/>
      <c r="E32" s="54"/>
      <c r="F32" s="54"/>
    </row>
    <row r="33" spans="1:24" x14ac:dyDescent="0.2">
      <c r="A33" s="68"/>
      <c r="B33" s="69"/>
      <c r="C33" s="69"/>
      <c r="D33" s="29"/>
      <c r="E33" s="29"/>
      <c r="F33" s="30"/>
    </row>
    <row r="34" spans="1:24" ht="20.25" customHeight="1" x14ac:dyDescent="0.2">
      <c r="A34" s="73" t="s">
        <v>27</v>
      </c>
      <c r="B34" s="72"/>
      <c r="C34" s="55">
        <f>+C12+C24+C29-C32</f>
        <v>0</v>
      </c>
      <c r="D34" s="56"/>
      <c r="E34" s="56"/>
      <c r="F34" s="57"/>
    </row>
    <row r="35" spans="1:24" x14ac:dyDescent="0.2">
      <c r="A35" s="74"/>
      <c r="B35" s="71"/>
      <c r="C35" s="58"/>
      <c r="D35" s="59"/>
      <c r="E35" s="59"/>
      <c r="F35" s="60"/>
    </row>
    <row r="36" spans="1:24" s="51" customFormat="1" ht="14.25" customHeight="1" x14ac:dyDescent="0.25">
      <c r="A36" s="50" t="s">
        <v>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</row>
    <row r="37" spans="1:24" s="51" customFormat="1" ht="14.25" customHeight="1" x14ac:dyDescent="0.2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</row>
    <row r="38" spans="1:24" s="51" customFormat="1" ht="14.25" customHeight="1" x14ac:dyDescent="0.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</row>
    <row r="39" spans="1:24" s="51" customFormat="1" ht="14.25" customHeight="1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</row>
    <row r="40" spans="1:24" s="51" customFormat="1" ht="14.25" customHeight="1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</row>
    <row r="41" spans="1:24" s="51" customFormat="1" ht="14.25" customHeight="1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</row>
    <row r="42" spans="1:24" s="51" customFormat="1" ht="14.25" customHeight="1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</row>
    <row r="43" spans="1:24" s="51" customFormat="1" ht="14.25" customHeight="1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</row>
    <row r="44" spans="1:24" s="51" customFormat="1" ht="14.25" customHeight="1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</row>
    <row r="45" spans="1:24" s="51" customFormat="1" ht="14.25" customHeight="1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</row>
    <row r="46" spans="1:24" s="51" customFormat="1" ht="14.25" customHeight="1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</row>
    <row r="47" spans="1:24" s="51" customFormat="1" ht="14.25" customHeight="1" x14ac:dyDescent="0.25"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</row>
    <row r="48" spans="1:24" s="51" customFormat="1" ht="14.25" customHeight="1" x14ac:dyDescent="0.25"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</row>
  </sheetData>
  <mergeCells count="19">
    <mergeCell ref="A36:XFD48"/>
    <mergeCell ref="A7:C7"/>
    <mergeCell ref="B8:B10"/>
    <mergeCell ref="C32:F32"/>
    <mergeCell ref="C34:F35"/>
    <mergeCell ref="C25:F26"/>
    <mergeCell ref="C13:F13"/>
    <mergeCell ref="A33:C33"/>
    <mergeCell ref="B27:B32"/>
    <mergeCell ref="B34:B35"/>
    <mergeCell ref="A34:A35"/>
    <mergeCell ref="C28:F28"/>
    <mergeCell ref="C31:F31"/>
    <mergeCell ref="C29:F29"/>
    <mergeCell ref="A1:F1"/>
    <mergeCell ref="C12:F12"/>
    <mergeCell ref="A2:F2"/>
    <mergeCell ref="C24:F24"/>
    <mergeCell ref="B12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Schakel</dc:creator>
  <cp:lastModifiedBy>Ronald Schakel</cp:lastModifiedBy>
  <dcterms:created xsi:type="dcterms:W3CDTF">2022-03-16T07:18:52Z</dcterms:created>
  <dcterms:modified xsi:type="dcterms:W3CDTF">2022-04-19T14:10:36Z</dcterms:modified>
</cp:coreProperties>
</file>