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Vertrouwelijk\Aanbesteding groenvoorzieningen\Aanbesteding 2\Heraanbestedingsdocumenten Tenderned\Interieurbeplanting\"/>
    </mc:Choice>
  </mc:AlternateContent>
  <xr:revisionPtr revIDLastSave="0" documentId="13_ncr:1_{E1D012C5-1586-4D35-9D75-E7C1B70A4F28}" xr6:coauthVersionLast="47" xr6:coauthVersionMax="47" xr10:uidLastSave="{00000000-0000-0000-0000-000000000000}"/>
  <bookViews>
    <workbookView xWindow="28680" yWindow="-120" windowWidth="29040" windowHeight="15840" xr2:uid="{B4C64A5D-8EE8-4A73-8D1A-9F5CA1DC11ED}"/>
  </bookViews>
  <sheets>
    <sheet name="Interieurbeplanting 2022_500_J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0" i="1" l="1"/>
  <c r="G40" i="1"/>
  <c r="S39" i="1"/>
  <c r="R39" i="1"/>
  <c r="R41" i="1" s="1"/>
  <c r="Q39" i="1"/>
  <c r="Q41" i="1" s="1"/>
  <c r="P39" i="1"/>
  <c r="P41" i="1" s="1"/>
  <c r="O39" i="1"/>
  <c r="O41" i="1" s="1"/>
  <c r="N39" i="1"/>
  <c r="N41" i="1" s="1"/>
  <c r="M39" i="1"/>
  <c r="M41" i="1" s="1"/>
  <c r="L39" i="1"/>
  <c r="L41" i="1" s="1"/>
  <c r="K39" i="1"/>
  <c r="K41" i="1" s="1"/>
  <c r="J39" i="1"/>
  <c r="J41" i="1" s="1"/>
  <c r="I39" i="1"/>
  <c r="I41" i="1" s="1"/>
  <c r="H39" i="1"/>
  <c r="H41" i="1" s="1"/>
  <c r="G39" i="1"/>
  <c r="F39" i="1"/>
  <c r="F41" i="1" s="1"/>
  <c r="E39" i="1"/>
  <c r="E41" i="1" s="1"/>
  <c r="D39" i="1"/>
  <c r="D41" i="1" s="1"/>
  <c r="T38" i="1"/>
  <c r="T37" i="1"/>
  <c r="T36" i="1"/>
  <c r="T35" i="1"/>
  <c r="T34" i="1"/>
  <c r="T33" i="1"/>
  <c r="T32" i="1"/>
  <c r="T31" i="1"/>
  <c r="T30" i="1"/>
  <c r="T29" i="1"/>
  <c r="T28" i="1"/>
  <c r="T27" i="1"/>
  <c r="T26" i="1"/>
  <c r="T25" i="1"/>
  <c r="T24" i="1"/>
  <c r="T23" i="1"/>
  <c r="T22" i="1"/>
  <c r="G41" i="1" l="1"/>
  <c r="S41" i="1"/>
  <c r="T39" i="1"/>
  <c r="T41" i="1" l="1"/>
  <c r="S47" i="1" s="1"/>
  <c r="U47" i="1" l="1"/>
  <c r="S57" i="1"/>
</calcChain>
</file>

<file path=xl/sharedStrings.xml><?xml version="1.0" encoding="utf-8"?>
<sst xmlns="http://schemas.openxmlformats.org/spreadsheetml/2006/main" count="79" uniqueCount="75">
  <si>
    <t>Onderhoud en vervanging (kunst)planten en bomen</t>
  </si>
  <si>
    <t>Omschrijving locatie</t>
  </si>
  <si>
    <t>Aantal hydro-planten klein</t>
  </si>
  <si>
    <t>Aantal hydro-planten middel</t>
  </si>
  <si>
    <t>Aantal hydro-planten groot</t>
  </si>
  <si>
    <t>Aantal hydro-planten groot (afwijkende maten)</t>
  </si>
  <si>
    <t>Aantal kunst-planten klein</t>
  </si>
  <si>
    <t>Aantal kunst-planten middel</t>
  </si>
  <si>
    <t>Aantal kunst-planten groot</t>
  </si>
  <si>
    <t>Aantal kunst-planten hangend</t>
  </si>
  <si>
    <t>Boom (plm. 400 cm)</t>
  </si>
  <si>
    <t xml:space="preserve">Plant-meubel (scheiding) 220 cm.  </t>
  </si>
  <si>
    <t>Special Stadswinkel Centrum hydroplant</t>
  </si>
  <si>
    <t>Special RH bak 120 cm. hydroplant</t>
  </si>
  <si>
    <t>Special RH bak 160/ 
180 cm. hydroplant</t>
  </si>
  <si>
    <t>Special RH bak 200 cm. Hydroplant</t>
  </si>
  <si>
    <t>Vazen/ potten</t>
  </si>
  <si>
    <t>Binnentuin, 
3 bakken 120x150 en 
4 bakken 
70 x 120</t>
  </si>
  <si>
    <t>Totaal</t>
  </si>
  <si>
    <t>BBL</t>
  </si>
  <si>
    <t>Burgemeester Brokxlaan W&amp;I / UWV</t>
  </si>
  <si>
    <t>CER</t>
  </si>
  <si>
    <t>Brabants Afval Team Kantoor</t>
  </si>
  <si>
    <t>CEW</t>
  </si>
  <si>
    <t>Werkplaats BAT en Sport</t>
  </si>
  <si>
    <t>HVD</t>
  </si>
  <si>
    <t>Sportcomplex Reeshof</t>
  </si>
  <si>
    <t>KHS</t>
  </si>
  <si>
    <t>Stadswinkel Tilburg Reeshof</t>
  </si>
  <si>
    <t>MST</t>
  </si>
  <si>
    <t>Milieustraat Tilburg</t>
  </si>
  <si>
    <t>OLP</t>
  </si>
  <si>
    <t>Sportcomplex T-Kwadraat</t>
  </si>
  <si>
    <t>RML</t>
  </si>
  <si>
    <t>Sporthal de Roomley</t>
  </si>
  <si>
    <t>SK5</t>
  </si>
  <si>
    <t>Stadskantoor 5</t>
  </si>
  <si>
    <t>SK6</t>
  </si>
  <si>
    <t>Stadskantoor 6</t>
  </si>
  <si>
    <t>SPO</t>
  </si>
  <si>
    <t>Sportpunt</t>
  </si>
  <si>
    <t>STH</t>
  </si>
  <si>
    <t>Het Stadhuis</t>
  </si>
  <si>
    <t>STP</t>
  </si>
  <si>
    <t>Recreatiebad Stappegoor</t>
  </si>
  <si>
    <t>TRA</t>
  </si>
  <si>
    <t>Stadswinkel Berkel-Enschot</t>
  </si>
  <si>
    <t>WG4</t>
  </si>
  <si>
    <t>Stadswinkel Noord</t>
  </si>
  <si>
    <t>WGP</t>
  </si>
  <si>
    <t>Sportcomplex Drieburcht</t>
  </si>
  <si>
    <t>YSC</t>
  </si>
  <si>
    <t>IJssportcentrum</t>
  </si>
  <si>
    <t>Totaal aantal stuks</t>
  </si>
  <si>
    <t>Verzorgingseenheid per stuk</t>
  </si>
  <si>
    <t>Totaal aantal verzorgingseenheden</t>
  </si>
  <si>
    <t>Inschrijfprijs Inschrijver per verzorgingseenheid per jaar</t>
  </si>
  <si>
    <t>Totaal vergelijkingsprijs Inschrijver onderhoud en vervanging (kunst)planten en bomen per jaar</t>
  </si>
  <si>
    <t>Onderdeel gunningswens Stadswinkel</t>
  </si>
  <si>
    <t>Bedrag in €</t>
  </si>
  <si>
    <t>Bedrijfsnaam:</t>
  </si>
  <si>
    <t>(digitaal invullen)</t>
  </si>
  <si>
    <t>Naam bevoegd vertegenwoordiger:</t>
  </si>
  <si>
    <t>Functie:</t>
  </si>
  <si>
    <t>Handtekening:</t>
  </si>
  <si>
    <t>(handmatig invullen)</t>
  </si>
  <si>
    <t>Plaats en datum:</t>
  </si>
  <si>
    <t>Uurtarief voor aanpassingen aan het plantenplan</t>
  </si>
  <si>
    <t>Locatie-code</t>
  </si>
  <si>
    <t>Totaal vergelijkingsprijs Inschrijver t.b.v. gunningssystematiek</t>
  </si>
  <si>
    <t>Onderhoud t.b.v. groenwand Stadswinkel per jaar</t>
  </si>
  <si>
    <t>Aanpassingen plantenplan na initiële oplevering (o.b.v. 20 uur)</t>
  </si>
  <si>
    <r>
      <t xml:space="preserve">Inschrijver dient voor het onderdeel onderhoud en vervanging (kunst)planten en bomen in de geel gemarkeerde cel </t>
    </r>
    <r>
      <rPr>
        <b/>
        <sz val="11"/>
        <color theme="1"/>
        <rFont val="Calibri"/>
        <family val="2"/>
        <scheme val="minor"/>
      </rPr>
      <t>S42</t>
    </r>
    <r>
      <rPr>
        <sz val="11"/>
        <color theme="1"/>
        <rFont val="Calibri"/>
        <family val="2"/>
        <scheme val="minor"/>
      </rPr>
      <t xml:space="preserve"> haar inschrijfprijs per verzorgingseenheid, in euro's op 2 decimalen nauwkeurig, exclusief BTW, te offreren. 
Daarnaast dient Inschrijver het jaarlijks bedrag voor het onderhoud van de groenwand in de Stadswinkel in de geel gemarkeerde cel </t>
    </r>
    <r>
      <rPr>
        <b/>
        <sz val="11"/>
        <color theme="1"/>
        <rFont val="Calibri"/>
        <family val="2"/>
        <scheme val="minor"/>
      </rPr>
      <t>S44</t>
    </r>
    <r>
      <rPr>
        <sz val="11"/>
        <color theme="1"/>
        <rFont val="Calibri"/>
        <family val="2"/>
        <scheme val="minor"/>
      </rPr>
      <t xml:space="preserve">, in hele euro's exclusief BTW, te offreren.
Deze inschrijfprijs per verzorgingseenheid dient inclusief alle van toepassing zijnde kosten te zijn. Voor het reguliere onderhoud kunnen dan ook geen aanvullende kosten in rekening worden gebracht. Deze verzorgingseenheden zijn gebaseerd op het type plant, de potomvang en de hoogte van de betreffende plant, zoals dit door huidige opdrachtnemer wordt gehanteerd. Aanbestedende Dienst gaat uit van éénmaal per maand onderhoud op alle van toepassing zijnde (kunst)planten en bomen binnen de scope van deze aanbesteding. Op basis van de door Aanbestedende Dienst opgegeven aantallen en verzorgingseenheden wordt gekomen tot een totaal vergelijkingsprijs per Inschrijver op dit onderdeel. 
</t>
    </r>
    <r>
      <rPr>
        <b/>
        <sz val="11"/>
        <color theme="1"/>
        <rFont val="Calibri"/>
        <family val="2"/>
        <scheme val="minor"/>
      </rPr>
      <t>De vergelijkingsprijs mag maximaal € 31.000,- bedragen.</t>
    </r>
    <r>
      <rPr>
        <sz val="11"/>
        <color theme="1"/>
        <rFont val="Calibri"/>
        <family val="2"/>
        <scheme val="minor"/>
      </rPr>
      <t xml:space="preserve"> 
Als gevolg van veranderingen in (aantallen) locaties is het mogelijk dat deze aantallen/samenstelling gedurende de looptijd van de Overeenkomst aan veranderingen onderhevig is. Deze wijzigingen worden gedurende de looptijd van de Overeenkomst verrekend (meer of minder) op basis van de in dit Prijzenblad gehanteerde uitgangspunten. 
Daarnaast dient Inschrijver voor het onderdeel gunningswens Stadswinkel in de geel gemarkeerde cel</t>
    </r>
    <r>
      <rPr>
        <b/>
        <sz val="11"/>
        <color theme="1"/>
        <rFont val="Calibri"/>
        <family val="2"/>
        <scheme val="minor"/>
      </rPr>
      <t xml:space="preserve"> S51</t>
    </r>
    <r>
      <rPr>
        <sz val="11"/>
        <color theme="1"/>
        <rFont val="Calibri"/>
        <family val="2"/>
        <scheme val="minor"/>
      </rPr>
      <t xml:space="preserve"> de prijs voor de groenwand op te nemen, in hele euro's exclusief BTW, overeenkomstig de uitwerking van Inschrijver van deze gunningswens. 
Tot slot dient Inschrijver in de geel gemarkeerde cel </t>
    </r>
    <r>
      <rPr>
        <b/>
        <sz val="11"/>
        <color theme="1"/>
        <rFont val="Calibri"/>
        <family val="2"/>
        <scheme val="minor"/>
      </rPr>
      <t>S54</t>
    </r>
    <r>
      <rPr>
        <sz val="11"/>
        <color theme="1"/>
        <rFont val="Calibri"/>
        <family val="2"/>
        <scheme val="minor"/>
      </rPr>
      <t xml:space="preserve"> haar uurtarief, in hele euro's exclusief BTW, te vermelden voor het aanpassen van het plantenplan voor de inrichting van de Stadswinkel. Aanbestedende Dienst veronderstelt dat de initiële uitwerking van het plantenplan binnen de scope van de Opdracht en daarmee binnen de scope van het budget van € 85.000,- valt. Mocht Aanbestedende Dienst daarna nog aanvullende wensen of aanpassingen hebben die leiden tot een extra ureninzet door Opdrachtnemer, dan kunnen deze uren verrekend worden tegen het hier vermelde tarief. Hiervan kan echter geen sprake zijn indien de initiële uitwerking door Opdrachtnemer van onvoldoende kwaliteit is.
De geoffreerde tarieven evenals bedrijfsnaam, naam bevoegd vertegenwoordiger, functie, plaats en datum dienen op dit Prijzenblad door Inschrijver digitaal te worden ingevuld. Daarna dient het te worden afgedrukt en te worden ondertekend door de rechtsgeldig vertegenwoordiger (dit dient onomstotelijk te blijken uit het Uittreksel uit het Handelsregister). 
Na ondertekening dient het Prijzenblad te worden gescand om vervolgens als PDF-document bij de Inschrijving te worden gevoegd.</t>
    </r>
  </si>
  <si>
    <t>Prijzenblad Interieurbeplanting 2022/500/JB</t>
  </si>
  <si>
    <t>Uitwerking en realisatie Stadswinkel groenwand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</si>
</sst>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00"/>
    <numFmt numFmtId="166" formatCode="&quot;€&quot;\ #,##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9">
    <xf numFmtId="0" fontId="0" fillId="0" borderId="0" xfId="0"/>
    <xf numFmtId="0" fontId="0" fillId="0" borderId="0" xfId="0" applyProtection="1">
      <protection hidden="1"/>
    </xf>
    <xf numFmtId="0" fontId="1" fillId="0" borderId="0" xfId="0" applyFont="1" applyProtection="1">
      <protection hidden="1"/>
    </xf>
    <xf numFmtId="0" fontId="1" fillId="2" borderId="12"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16" xfId="0" applyFont="1" applyFill="1" applyBorder="1" applyAlignment="1" applyProtection="1">
      <alignment horizontal="center" vertical="center" wrapText="1"/>
      <protection hidden="1"/>
    </xf>
    <xf numFmtId="0" fontId="1" fillId="2" borderId="1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8" xfId="0" applyBorder="1" applyAlignment="1" applyProtection="1">
      <alignment horizontal="center"/>
      <protection hidden="1"/>
    </xf>
    <xf numFmtId="49" fontId="0" fillId="0" borderId="19" xfId="0" applyNumberFormat="1" applyBorder="1" applyProtection="1">
      <protection hidden="1"/>
    </xf>
    <xf numFmtId="0" fontId="0" fillId="0" borderId="20" xfId="0" applyBorder="1" applyAlignment="1" applyProtection="1">
      <alignment horizontal="center"/>
      <protection hidden="1"/>
    </xf>
    <xf numFmtId="0" fontId="0" fillId="0" borderId="21" xfId="0" applyBorder="1" applyAlignment="1" applyProtection="1">
      <alignment horizontal="center"/>
      <protection hidden="1"/>
    </xf>
    <xf numFmtId="0" fontId="0" fillId="0" borderId="22" xfId="0" applyBorder="1" applyProtection="1">
      <protection hidden="1"/>
    </xf>
    <xf numFmtId="0" fontId="1" fillId="0" borderId="23" xfId="0" applyFont="1" applyBorder="1" applyAlignment="1" applyProtection="1">
      <alignment horizontal="center"/>
      <protection hidden="1"/>
    </xf>
    <xf numFmtId="0" fontId="0" fillId="0" borderId="24" xfId="0" applyBorder="1" applyAlignment="1" applyProtection="1">
      <alignment horizontal="center"/>
      <protection hidden="1"/>
    </xf>
    <xf numFmtId="49" fontId="0" fillId="0" borderId="25" xfId="0" applyNumberFormat="1" applyBorder="1" applyProtection="1">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8" xfId="0" applyBorder="1" applyProtection="1">
      <protection hidden="1"/>
    </xf>
    <xf numFmtId="0" fontId="1" fillId="0" borderId="29" xfId="0" applyFont="1" applyBorder="1" applyAlignment="1" applyProtection="1">
      <alignment horizontal="center"/>
      <protection hidden="1"/>
    </xf>
    <xf numFmtId="0" fontId="0" fillId="0" borderId="25" xfId="0" applyBorder="1" applyProtection="1">
      <protection hidden="1"/>
    </xf>
    <xf numFmtId="0" fontId="0" fillId="0" borderId="28"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31" xfId="0" applyBorder="1" applyProtection="1">
      <protection hidden="1"/>
    </xf>
    <xf numFmtId="0" fontId="0" fillId="0" borderId="32"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34" xfId="0" applyBorder="1" applyProtection="1">
      <protection hidden="1"/>
    </xf>
    <xf numFmtId="0" fontId="1" fillId="0" borderId="35" xfId="0" applyFont="1" applyBorder="1" applyAlignment="1" applyProtection="1">
      <alignment horizontal="center"/>
      <protection hidden="1"/>
    </xf>
    <xf numFmtId="0" fontId="1" fillId="2" borderId="18" xfId="0" applyFont="1" applyFill="1" applyBorder="1" applyAlignment="1" applyProtection="1">
      <alignment horizontal="center"/>
      <protection hidden="1"/>
    </xf>
    <xf numFmtId="49" fontId="1" fillId="2" borderId="19" xfId="0" applyNumberFormat="1" applyFont="1" applyFill="1" applyBorder="1" applyProtection="1">
      <protection hidden="1"/>
    </xf>
    <xf numFmtId="0" fontId="1" fillId="2" borderId="20" xfId="0" applyFont="1" applyFill="1" applyBorder="1" applyAlignment="1" applyProtection="1">
      <alignment horizontal="center"/>
      <protection hidden="1"/>
    </xf>
    <xf numFmtId="0" fontId="1" fillId="2" borderId="21" xfId="0" applyFont="1" applyFill="1" applyBorder="1" applyAlignment="1" applyProtection="1">
      <alignment horizontal="center"/>
      <protection hidden="1"/>
    </xf>
    <xf numFmtId="0" fontId="1" fillId="2" borderId="22" xfId="0" applyFont="1" applyFill="1" applyBorder="1" applyAlignment="1" applyProtection="1">
      <alignment horizontal="center"/>
      <protection hidden="1"/>
    </xf>
    <xf numFmtId="0" fontId="1" fillId="2" borderId="23" xfId="0" applyFont="1" applyFill="1" applyBorder="1" applyAlignment="1" applyProtection="1">
      <alignment horizontal="center"/>
      <protection hidden="1"/>
    </xf>
    <xf numFmtId="0" fontId="1" fillId="2" borderId="24" xfId="0" applyFont="1" applyFill="1" applyBorder="1" applyAlignment="1" applyProtection="1">
      <alignment horizontal="center"/>
      <protection hidden="1"/>
    </xf>
    <xf numFmtId="49" fontId="1" fillId="2" borderId="25" xfId="0" applyNumberFormat="1" applyFont="1" applyFill="1" applyBorder="1" applyProtection="1">
      <protection hidden="1"/>
    </xf>
    <xf numFmtId="0" fontId="1" fillId="2" borderId="26" xfId="0" applyFont="1" applyFill="1" applyBorder="1" applyAlignment="1" applyProtection="1">
      <alignment horizontal="center"/>
      <protection hidden="1"/>
    </xf>
    <xf numFmtId="0" fontId="1" fillId="2" borderId="27" xfId="0" applyFont="1" applyFill="1" applyBorder="1" applyAlignment="1" applyProtection="1">
      <alignment horizontal="center"/>
      <protection hidden="1"/>
    </xf>
    <xf numFmtId="164" fontId="1" fillId="2" borderId="27" xfId="0" applyNumberFormat="1" applyFont="1" applyFill="1" applyBorder="1" applyAlignment="1" applyProtection="1">
      <alignment horizontal="center"/>
      <protection hidden="1"/>
    </xf>
    <xf numFmtId="164" fontId="1" fillId="2" borderId="28" xfId="0" applyNumberFormat="1" applyFont="1" applyFill="1" applyBorder="1" applyAlignment="1" applyProtection="1">
      <alignment horizontal="center"/>
      <protection hidden="1"/>
    </xf>
    <xf numFmtId="0" fontId="1" fillId="2" borderId="29" xfId="0" applyFont="1" applyFill="1" applyBorder="1" applyProtection="1">
      <protection hidden="1"/>
    </xf>
    <xf numFmtId="0" fontId="1" fillId="2" borderId="30" xfId="0" applyFont="1" applyFill="1" applyBorder="1" applyAlignment="1" applyProtection="1">
      <alignment horizontal="center"/>
      <protection hidden="1"/>
    </xf>
    <xf numFmtId="0" fontId="1" fillId="2" borderId="31" xfId="0" applyFont="1" applyFill="1" applyBorder="1" applyProtection="1">
      <protection hidden="1"/>
    </xf>
    <xf numFmtId="0" fontId="1" fillId="2" borderId="32" xfId="0" applyFont="1" applyFill="1" applyBorder="1" applyAlignment="1" applyProtection="1">
      <alignment horizontal="center"/>
      <protection hidden="1"/>
    </xf>
    <xf numFmtId="0" fontId="1" fillId="2" borderId="33" xfId="0" applyFont="1" applyFill="1" applyBorder="1" applyAlignment="1" applyProtection="1">
      <alignment horizontal="center"/>
      <protection hidden="1"/>
    </xf>
    <xf numFmtId="0" fontId="1" fillId="2" borderId="34" xfId="0" applyFont="1" applyFill="1" applyBorder="1" applyAlignment="1" applyProtection="1">
      <alignment horizontal="center"/>
      <protection hidden="1"/>
    </xf>
    <xf numFmtId="0" fontId="1" fillId="2" borderId="35" xfId="0" applyFont="1" applyFill="1" applyBorder="1" applyAlignment="1" applyProtection="1">
      <alignment horizontal="center"/>
      <protection hidden="1"/>
    </xf>
    <xf numFmtId="0" fontId="0" fillId="0" borderId="0" xfId="0" applyAlignment="1" applyProtection="1">
      <alignment horizontal="center"/>
      <protection hidden="1"/>
    </xf>
    <xf numFmtId="166" fontId="1" fillId="2" borderId="17" xfId="0" applyNumberFormat="1" applyFont="1" applyFill="1" applyBorder="1" applyAlignment="1" applyProtection="1">
      <alignment horizontal="center"/>
      <protection hidden="1"/>
    </xf>
    <xf numFmtId="0" fontId="3" fillId="0" borderId="0" xfId="0" applyFont="1" applyAlignment="1" applyProtection="1">
      <alignment horizontal="right" vertical="center"/>
      <protection hidden="1"/>
    </xf>
    <xf numFmtId="165" fontId="0" fillId="0" borderId="0" xfId="0" applyNumberFormat="1" applyAlignment="1" applyProtection="1">
      <alignment horizontal="center"/>
      <protection hidden="1"/>
    </xf>
    <xf numFmtId="0" fontId="1" fillId="2" borderId="17" xfId="0" applyFont="1" applyFill="1" applyBorder="1" applyAlignment="1" applyProtection="1">
      <alignment horizontal="center"/>
      <protection hidden="1"/>
    </xf>
    <xf numFmtId="0" fontId="0" fillId="0" borderId="0" xfId="0" applyBorder="1" applyAlignment="1" applyProtection="1">
      <protection hidden="1"/>
    </xf>
    <xf numFmtId="165" fontId="1" fillId="0" borderId="0" xfId="0" applyNumberFormat="1" applyFont="1" applyFill="1" applyBorder="1" applyAlignment="1" applyProtection="1">
      <alignment horizontal="center"/>
      <protection hidden="1"/>
    </xf>
    <xf numFmtId="165" fontId="0" fillId="3" borderId="17" xfId="0" applyNumberFormat="1" applyFill="1" applyBorder="1" applyAlignment="1" applyProtection="1">
      <alignment horizontal="center"/>
      <protection locked="0" hidden="1"/>
    </xf>
    <xf numFmtId="166" fontId="0" fillId="3" borderId="17" xfId="0" applyNumberFormat="1" applyFill="1" applyBorder="1" applyAlignment="1" applyProtection="1">
      <alignment horizontal="center"/>
      <protection locked="0" hidden="1"/>
    </xf>
    <xf numFmtId="166" fontId="1" fillId="3" borderId="17" xfId="0" applyNumberFormat="1" applyFont="1" applyFill="1" applyBorder="1" applyAlignment="1" applyProtection="1">
      <alignment horizontal="center"/>
      <protection locked="0" hidden="1"/>
    </xf>
    <xf numFmtId="0" fontId="4" fillId="2" borderId="1" xfId="0" applyFont="1" applyFill="1" applyBorder="1" applyAlignment="1" applyProtection="1">
      <alignment vertical="center" wrapText="1"/>
      <protection hidden="1"/>
    </xf>
    <xf numFmtId="0" fontId="0" fillId="0" borderId="3" xfId="0" applyBorder="1" applyProtection="1">
      <protection hidden="1"/>
    </xf>
    <xf numFmtId="0" fontId="5" fillId="3" borderId="1" xfId="0" applyFont="1" applyFill="1" applyBorder="1" applyAlignment="1" applyProtection="1">
      <alignment horizontal="center" vertical="center"/>
      <protection locked="0" hidden="1"/>
    </xf>
    <xf numFmtId="0" fontId="0" fillId="0" borderId="2" xfId="0" applyBorder="1" applyProtection="1">
      <protection locked="0" hidden="1"/>
    </xf>
    <xf numFmtId="0" fontId="0" fillId="0" borderId="3" xfId="0" applyBorder="1" applyProtection="1">
      <protection locked="0" hidden="1"/>
    </xf>
    <xf numFmtId="0" fontId="2"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0" borderId="2" xfId="0" applyBorder="1" applyAlignment="1" applyProtection="1">
      <alignment horizontal="center"/>
      <protection hidden="1"/>
    </xf>
    <xf numFmtId="0" fontId="0" fillId="0" borderId="2" xfId="0" applyBorder="1" applyProtection="1">
      <protection hidden="1"/>
    </xf>
    <xf numFmtId="0" fontId="0" fillId="2" borderId="4" xfId="0" applyFill="1" applyBorder="1" applyAlignment="1" applyProtection="1">
      <alignment vertical="top" wrapText="1"/>
      <protection hidden="1"/>
    </xf>
    <xf numFmtId="0" fontId="0" fillId="0" borderId="5" xfId="0" applyBorder="1" applyAlignment="1" applyProtection="1">
      <alignment vertical="top" wrapText="1"/>
      <protection hidden="1"/>
    </xf>
    <xf numFmtId="0" fontId="0" fillId="0" borderId="5" xfId="0" applyBorder="1" applyAlignment="1" applyProtection="1">
      <alignment wrapText="1"/>
      <protection hidden="1"/>
    </xf>
    <xf numFmtId="0" fontId="0" fillId="0" borderId="6" xfId="0" applyBorder="1" applyAlignment="1" applyProtection="1">
      <alignment wrapText="1"/>
      <protection hidden="1"/>
    </xf>
    <xf numFmtId="0" fontId="0" fillId="2" borderId="7" xfId="0" applyFill="1" applyBorder="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wrapText="1"/>
      <protection hidden="1"/>
    </xf>
    <xf numFmtId="0" fontId="0" fillId="0" borderId="8" xfId="0" applyBorder="1" applyAlignment="1" applyProtection="1">
      <alignment wrapText="1"/>
      <protection hidden="1"/>
    </xf>
    <xf numFmtId="0" fontId="0" fillId="0" borderId="9" xfId="0" applyBorder="1" applyAlignment="1" applyProtection="1">
      <alignment vertical="top" wrapText="1"/>
      <protection hidden="1"/>
    </xf>
    <xf numFmtId="0" fontId="0" fillId="0" borderId="10" xfId="0" applyBorder="1" applyAlignment="1" applyProtection="1">
      <alignment vertical="top" wrapText="1"/>
      <protection hidden="1"/>
    </xf>
    <xf numFmtId="0" fontId="0" fillId="0" borderId="10" xfId="0" applyBorder="1" applyAlignment="1" applyProtection="1">
      <alignment wrapText="1"/>
      <protection hidden="1"/>
    </xf>
    <xf numFmtId="0" fontId="0" fillId="0" borderId="11" xfId="0" applyBorder="1" applyAlignment="1" applyProtection="1">
      <alignment wrapText="1"/>
      <protection hidden="1"/>
    </xf>
    <xf numFmtId="0" fontId="0" fillId="0" borderId="3" xfId="0" applyBorder="1" applyAlignment="1" applyProtection="1">
      <protection hidden="1"/>
    </xf>
    <xf numFmtId="0" fontId="1" fillId="2" borderId="1" xfId="0" applyFont="1" applyFill="1" applyBorder="1" applyAlignment="1" applyProtection="1">
      <alignment horizontal="left"/>
      <protection hidden="1"/>
    </xf>
    <xf numFmtId="0" fontId="0" fillId="0" borderId="2" xfId="0" applyBorder="1" applyAlignment="1" applyProtection="1">
      <protection hidden="1"/>
    </xf>
    <xf numFmtId="0" fontId="0" fillId="0" borderId="1" xfId="0" applyBorder="1" applyAlignment="1" applyProtection="1">
      <protection hidden="1"/>
    </xf>
    <xf numFmtId="0" fontId="4" fillId="2" borderId="4" xfId="0" applyFont="1" applyFill="1" applyBorder="1" applyAlignment="1" applyProtection="1">
      <alignment vertical="top" wrapText="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11" xfId="0" applyBorder="1" applyProtection="1">
      <protection hidden="1"/>
    </xf>
    <xf numFmtId="0" fontId="5" fillId="3" borderId="4" xfId="0" applyFont="1" applyFill="1" applyBorder="1" applyAlignment="1" applyProtection="1">
      <alignment horizontal="center" vertical="center"/>
      <protection locked="0" hidden="1"/>
    </xf>
    <xf numFmtId="0" fontId="0" fillId="0" borderId="5" xfId="0" applyBorder="1" applyProtection="1">
      <protection locked="0" hidden="1"/>
    </xf>
    <xf numFmtId="0" fontId="0" fillId="0" borderId="6" xfId="0" applyBorder="1" applyProtection="1">
      <protection locked="0" hidden="1"/>
    </xf>
    <xf numFmtId="0" fontId="0" fillId="0" borderId="7" xfId="0" applyBorder="1" applyAlignment="1" applyProtection="1">
      <alignment horizontal="center" vertical="center"/>
      <protection locked="0" hidden="1"/>
    </xf>
    <xf numFmtId="0" fontId="0" fillId="0" borderId="0" xfId="0" applyProtection="1">
      <protection locked="0" hidden="1"/>
    </xf>
    <xf numFmtId="0" fontId="0" fillId="0" borderId="8" xfId="0" applyBorder="1" applyProtection="1">
      <protection locked="0" hidden="1"/>
    </xf>
    <xf numFmtId="0" fontId="0" fillId="0" borderId="9" xfId="0" applyBorder="1" applyAlignment="1" applyProtection="1">
      <alignment horizontal="center" vertical="center"/>
      <protection locked="0" hidden="1"/>
    </xf>
    <xf numFmtId="0" fontId="0" fillId="0" borderId="10" xfId="0" applyBorder="1" applyProtection="1">
      <protection locked="0" hidden="1"/>
    </xf>
    <xf numFmtId="0" fontId="0" fillId="0" borderId="11" xfId="0" applyBorder="1" applyProtection="1">
      <protection locked="0"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F13A-0A85-4B8C-88CB-04A5FC1BEB13}">
  <sheetPr>
    <pageSetUpPr fitToPage="1"/>
  </sheetPr>
  <dimension ref="B1:U58"/>
  <sheetViews>
    <sheetView tabSelected="1" topLeftCell="A31" workbookViewId="0">
      <selection activeCell="P48" sqref="P48"/>
    </sheetView>
  </sheetViews>
  <sheetFormatPr defaultRowHeight="15" x14ac:dyDescent="0.25"/>
  <cols>
    <col min="1" max="1" width="2.7109375" style="1" customWidth="1"/>
    <col min="2" max="2" width="8.7109375" style="1" customWidth="1"/>
    <col min="3" max="3" width="40.140625" style="1" bestFit="1" customWidth="1"/>
    <col min="4" max="6" width="7.85546875" style="1" customWidth="1"/>
    <col min="7" max="7" width="13.140625" style="1" bestFit="1" customWidth="1"/>
    <col min="8" max="10" width="7.85546875" style="1" customWidth="1"/>
    <col min="11" max="11" width="8.7109375" style="1" customWidth="1"/>
    <col min="12" max="12" width="7.85546875" style="1" customWidth="1"/>
    <col min="13" max="13" width="10.85546875" style="1" bestFit="1" customWidth="1"/>
    <col min="14" max="14" width="11.7109375" style="1" bestFit="1" customWidth="1"/>
    <col min="15" max="15" width="11.140625" style="1" bestFit="1" customWidth="1"/>
    <col min="16" max="16" width="10.85546875" style="1" bestFit="1" customWidth="1"/>
    <col min="17" max="17" width="11.28515625" style="1" customWidth="1"/>
    <col min="18" max="18" width="11.42578125" style="1" customWidth="1"/>
    <col min="19" max="19" width="13" style="1" customWidth="1"/>
    <col min="20" max="20" width="8.85546875" style="1" customWidth="1"/>
    <col min="21" max="16384" width="9.140625" style="1"/>
  </cols>
  <sheetData>
    <row r="1" spans="2:20" ht="21.75" thickBot="1" x14ac:dyDescent="0.4">
      <c r="B1" s="64" t="s">
        <v>73</v>
      </c>
      <c r="C1" s="65"/>
      <c r="D1" s="65"/>
      <c r="E1" s="65"/>
      <c r="F1" s="65"/>
      <c r="G1" s="65"/>
      <c r="H1" s="66"/>
      <c r="I1" s="66"/>
      <c r="J1" s="67"/>
      <c r="K1" s="67"/>
      <c r="L1" s="67"/>
      <c r="M1" s="67"/>
      <c r="N1" s="67"/>
      <c r="O1" s="67"/>
      <c r="P1" s="67"/>
      <c r="Q1" s="67"/>
      <c r="R1" s="67"/>
      <c r="S1" s="67"/>
      <c r="T1" s="60"/>
    </row>
    <row r="2" spans="2:20" ht="15.75" thickBot="1" x14ac:dyDescent="0.3"/>
    <row r="3" spans="2:20" x14ac:dyDescent="0.25">
      <c r="B3" s="68" t="s">
        <v>72</v>
      </c>
      <c r="C3" s="69"/>
      <c r="D3" s="69"/>
      <c r="E3" s="69"/>
      <c r="F3" s="69"/>
      <c r="G3" s="69"/>
      <c r="H3" s="69"/>
      <c r="I3" s="70"/>
      <c r="J3" s="70"/>
      <c r="K3" s="70"/>
      <c r="L3" s="70"/>
      <c r="M3" s="70"/>
      <c r="N3" s="70"/>
      <c r="O3" s="70"/>
      <c r="P3" s="70"/>
      <c r="Q3" s="70"/>
      <c r="R3" s="70"/>
      <c r="S3" s="70"/>
      <c r="T3" s="71"/>
    </row>
    <row r="4" spans="2:20" x14ac:dyDescent="0.25">
      <c r="B4" s="72"/>
      <c r="C4" s="73"/>
      <c r="D4" s="73"/>
      <c r="E4" s="73"/>
      <c r="F4" s="73"/>
      <c r="G4" s="73"/>
      <c r="H4" s="73"/>
      <c r="I4" s="74"/>
      <c r="J4" s="74"/>
      <c r="K4" s="74"/>
      <c r="L4" s="74"/>
      <c r="M4" s="74"/>
      <c r="N4" s="74"/>
      <c r="O4" s="74"/>
      <c r="P4" s="74"/>
      <c r="Q4" s="74"/>
      <c r="R4" s="74"/>
      <c r="S4" s="74"/>
      <c r="T4" s="75"/>
    </row>
    <row r="5" spans="2:20" x14ac:dyDescent="0.25">
      <c r="B5" s="72"/>
      <c r="C5" s="73"/>
      <c r="D5" s="73"/>
      <c r="E5" s="73"/>
      <c r="F5" s="73"/>
      <c r="G5" s="73"/>
      <c r="H5" s="73"/>
      <c r="I5" s="74"/>
      <c r="J5" s="74"/>
      <c r="K5" s="74"/>
      <c r="L5" s="74"/>
      <c r="M5" s="74"/>
      <c r="N5" s="74"/>
      <c r="O5" s="74"/>
      <c r="P5" s="74"/>
      <c r="Q5" s="74"/>
      <c r="R5" s="74"/>
      <c r="S5" s="74"/>
      <c r="T5" s="75"/>
    </row>
    <row r="6" spans="2:20" x14ac:dyDescent="0.25">
      <c r="B6" s="72"/>
      <c r="C6" s="73"/>
      <c r="D6" s="73"/>
      <c r="E6" s="73"/>
      <c r="F6" s="73"/>
      <c r="G6" s="73"/>
      <c r="H6" s="73"/>
      <c r="I6" s="74"/>
      <c r="J6" s="74"/>
      <c r="K6" s="74"/>
      <c r="L6" s="74"/>
      <c r="M6" s="74"/>
      <c r="N6" s="74"/>
      <c r="O6" s="74"/>
      <c r="P6" s="74"/>
      <c r="Q6" s="74"/>
      <c r="R6" s="74"/>
      <c r="S6" s="74"/>
      <c r="T6" s="75"/>
    </row>
    <row r="7" spans="2:20" x14ac:dyDescent="0.25">
      <c r="B7" s="72"/>
      <c r="C7" s="73"/>
      <c r="D7" s="73"/>
      <c r="E7" s="73"/>
      <c r="F7" s="73"/>
      <c r="G7" s="73"/>
      <c r="H7" s="73"/>
      <c r="I7" s="74"/>
      <c r="J7" s="74"/>
      <c r="K7" s="74"/>
      <c r="L7" s="74"/>
      <c r="M7" s="74"/>
      <c r="N7" s="74"/>
      <c r="O7" s="74"/>
      <c r="P7" s="74"/>
      <c r="Q7" s="74"/>
      <c r="R7" s="74"/>
      <c r="S7" s="74"/>
      <c r="T7" s="75"/>
    </row>
    <row r="8" spans="2:20" x14ac:dyDescent="0.25">
      <c r="B8" s="72"/>
      <c r="C8" s="73"/>
      <c r="D8" s="73"/>
      <c r="E8" s="73"/>
      <c r="F8" s="73"/>
      <c r="G8" s="73"/>
      <c r="H8" s="73"/>
      <c r="I8" s="74"/>
      <c r="J8" s="74"/>
      <c r="K8" s="74"/>
      <c r="L8" s="74"/>
      <c r="M8" s="74"/>
      <c r="N8" s="74"/>
      <c r="O8" s="74"/>
      <c r="P8" s="74"/>
      <c r="Q8" s="74"/>
      <c r="R8" s="74"/>
      <c r="S8" s="74"/>
      <c r="T8" s="75"/>
    </row>
    <row r="9" spans="2:20" x14ac:dyDescent="0.25">
      <c r="B9" s="72"/>
      <c r="C9" s="73"/>
      <c r="D9" s="73"/>
      <c r="E9" s="73"/>
      <c r="F9" s="73"/>
      <c r="G9" s="73"/>
      <c r="H9" s="73"/>
      <c r="I9" s="74"/>
      <c r="J9" s="74"/>
      <c r="K9" s="74"/>
      <c r="L9" s="74"/>
      <c r="M9" s="74"/>
      <c r="N9" s="74"/>
      <c r="O9" s="74"/>
      <c r="P9" s="74"/>
      <c r="Q9" s="74"/>
      <c r="R9" s="74"/>
      <c r="S9" s="74"/>
      <c r="T9" s="75"/>
    </row>
    <row r="10" spans="2:20" x14ac:dyDescent="0.25">
      <c r="B10" s="72"/>
      <c r="C10" s="73"/>
      <c r="D10" s="73"/>
      <c r="E10" s="73"/>
      <c r="F10" s="73"/>
      <c r="G10" s="73"/>
      <c r="H10" s="73"/>
      <c r="I10" s="74"/>
      <c r="J10" s="74"/>
      <c r="K10" s="74"/>
      <c r="L10" s="74"/>
      <c r="M10" s="74"/>
      <c r="N10" s="74"/>
      <c r="O10" s="74"/>
      <c r="P10" s="74"/>
      <c r="Q10" s="74"/>
      <c r="R10" s="74"/>
      <c r="S10" s="74"/>
      <c r="T10" s="75"/>
    </row>
    <row r="11" spans="2:20" x14ac:dyDescent="0.25">
      <c r="B11" s="72"/>
      <c r="C11" s="73"/>
      <c r="D11" s="73"/>
      <c r="E11" s="73"/>
      <c r="F11" s="73"/>
      <c r="G11" s="73"/>
      <c r="H11" s="73"/>
      <c r="I11" s="74"/>
      <c r="J11" s="74"/>
      <c r="K11" s="74"/>
      <c r="L11" s="74"/>
      <c r="M11" s="74"/>
      <c r="N11" s="74"/>
      <c r="O11" s="74"/>
      <c r="P11" s="74"/>
      <c r="Q11" s="74"/>
      <c r="R11" s="74"/>
      <c r="S11" s="74"/>
      <c r="T11" s="75"/>
    </row>
    <row r="12" spans="2:20" x14ac:dyDescent="0.25">
      <c r="B12" s="72"/>
      <c r="C12" s="73"/>
      <c r="D12" s="73"/>
      <c r="E12" s="73"/>
      <c r="F12" s="73"/>
      <c r="G12" s="73"/>
      <c r="H12" s="73"/>
      <c r="I12" s="74"/>
      <c r="J12" s="74"/>
      <c r="K12" s="74"/>
      <c r="L12" s="74"/>
      <c r="M12" s="74"/>
      <c r="N12" s="74"/>
      <c r="O12" s="74"/>
      <c r="P12" s="74"/>
      <c r="Q12" s="74"/>
      <c r="R12" s="74"/>
      <c r="S12" s="74"/>
      <c r="T12" s="75"/>
    </row>
    <row r="13" spans="2:20" x14ac:dyDescent="0.25">
      <c r="B13" s="72"/>
      <c r="C13" s="73"/>
      <c r="D13" s="73"/>
      <c r="E13" s="73"/>
      <c r="F13" s="73"/>
      <c r="G13" s="73"/>
      <c r="H13" s="73"/>
      <c r="I13" s="74"/>
      <c r="J13" s="74"/>
      <c r="K13" s="74"/>
      <c r="L13" s="74"/>
      <c r="M13" s="74"/>
      <c r="N13" s="74"/>
      <c r="O13" s="74"/>
      <c r="P13" s="74"/>
      <c r="Q13" s="74"/>
      <c r="R13" s="74"/>
      <c r="S13" s="74"/>
      <c r="T13" s="75"/>
    </row>
    <row r="14" spans="2:20" x14ac:dyDescent="0.25">
      <c r="B14" s="72"/>
      <c r="C14" s="73"/>
      <c r="D14" s="73"/>
      <c r="E14" s="73"/>
      <c r="F14" s="73"/>
      <c r="G14" s="73"/>
      <c r="H14" s="73"/>
      <c r="I14" s="74"/>
      <c r="J14" s="74"/>
      <c r="K14" s="74"/>
      <c r="L14" s="74"/>
      <c r="M14" s="74"/>
      <c r="N14" s="74"/>
      <c r="O14" s="74"/>
      <c r="P14" s="74"/>
      <c r="Q14" s="74"/>
      <c r="R14" s="74"/>
      <c r="S14" s="74"/>
      <c r="T14" s="75"/>
    </row>
    <row r="15" spans="2:20" x14ac:dyDescent="0.25">
      <c r="B15" s="72"/>
      <c r="C15" s="73"/>
      <c r="D15" s="73"/>
      <c r="E15" s="73"/>
      <c r="F15" s="73"/>
      <c r="G15" s="73"/>
      <c r="H15" s="73"/>
      <c r="I15" s="74"/>
      <c r="J15" s="74"/>
      <c r="K15" s="74"/>
      <c r="L15" s="74"/>
      <c r="M15" s="74"/>
      <c r="N15" s="74"/>
      <c r="O15" s="74"/>
      <c r="P15" s="74"/>
      <c r="Q15" s="74"/>
      <c r="R15" s="74"/>
      <c r="S15" s="74"/>
      <c r="T15" s="75"/>
    </row>
    <row r="16" spans="2:20" x14ac:dyDescent="0.25">
      <c r="B16" s="72"/>
      <c r="C16" s="73"/>
      <c r="D16" s="73"/>
      <c r="E16" s="73"/>
      <c r="F16" s="73"/>
      <c r="G16" s="73"/>
      <c r="H16" s="73"/>
      <c r="I16" s="74"/>
      <c r="J16" s="74"/>
      <c r="K16" s="74"/>
      <c r="L16" s="74"/>
      <c r="M16" s="74"/>
      <c r="N16" s="74"/>
      <c r="O16" s="74"/>
      <c r="P16" s="74"/>
      <c r="Q16" s="74"/>
      <c r="R16" s="74"/>
      <c r="S16" s="74"/>
      <c r="T16" s="75"/>
    </row>
    <row r="17" spans="2:20" x14ac:dyDescent="0.25">
      <c r="B17" s="72"/>
      <c r="C17" s="73"/>
      <c r="D17" s="73"/>
      <c r="E17" s="73"/>
      <c r="F17" s="73"/>
      <c r="G17" s="73"/>
      <c r="H17" s="73"/>
      <c r="I17" s="74"/>
      <c r="J17" s="74"/>
      <c r="K17" s="74"/>
      <c r="L17" s="74"/>
      <c r="M17" s="74"/>
      <c r="N17" s="74"/>
      <c r="O17" s="74"/>
      <c r="P17" s="74"/>
      <c r="Q17" s="74"/>
      <c r="R17" s="74"/>
      <c r="S17" s="74"/>
      <c r="T17" s="75"/>
    </row>
    <row r="18" spans="2:20" ht="15.75" thickBot="1" x14ac:dyDescent="0.3">
      <c r="B18" s="76"/>
      <c r="C18" s="77"/>
      <c r="D18" s="77"/>
      <c r="E18" s="77"/>
      <c r="F18" s="77"/>
      <c r="G18" s="77"/>
      <c r="H18" s="77"/>
      <c r="I18" s="78"/>
      <c r="J18" s="78"/>
      <c r="K18" s="78"/>
      <c r="L18" s="78"/>
      <c r="M18" s="78"/>
      <c r="N18" s="78"/>
      <c r="O18" s="78"/>
      <c r="P18" s="78"/>
      <c r="Q18" s="78"/>
      <c r="R18" s="78"/>
      <c r="S18" s="78"/>
      <c r="T18" s="79"/>
    </row>
    <row r="20" spans="2:20" ht="15.75" thickBot="1" x14ac:dyDescent="0.3">
      <c r="B20" s="2" t="s">
        <v>0</v>
      </c>
    </row>
    <row r="21" spans="2:20" s="9" customFormat="1" ht="75.75" thickBot="1" x14ac:dyDescent="0.3">
      <c r="B21" s="3" t="s">
        <v>68</v>
      </c>
      <c r="C21" s="4" t="s">
        <v>1</v>
      </c>
      <c r="D21" s="5" t="s">
        <v>2</v>
      </c>
      <c r="E21" s="6" t="s">
        <v>3</v>
      </c>
      <c r="F21" s="6" t="s">
        <v>4</v>
      </c>
      <c r="G21" s="6" t="s">
        <v>5</v>
      </c>
      <c r="H21" s="6" t="s">
        <v>6</v>
      </c>
      <c r="I21" s="6" t="s">
        <v>7</v>
      </c>
      <c r="J21" s="6" t="s">
        <v>8</v>
      </c>
      <c r="K21" s="6" t="s">
        <v>9</v>
      </c>
      <c r="L21" s="6" t="s">
        <v>10</v>
      </c>
      <c r="M21" s="6" t="s">
        <v>11</v>
      </c>
      <c r="N21" s="6" t="s">
        <v>12</v>
      </c>
      <c r="O21" s="6" t="s">
        <v>13</v>
      </c>
      <c r="P21" s="6" t="s">
        <v>14</v>
      </c>
      <c r="Q21" s="6" t="s">
        <v>15</v>
      </c>
      <c r="R21" s="6" t="s">
        <v>16</v>
      </c>
      <c r="S21" s="7" t="s">
        <v>17</v>
      </c>
      <c r="T21" s="8" t="s">
        <v>18</v>
      </c>
    </row>
    <row r="22" spans="2:20" x14ac:dyDescent="0.25">
      <c r="B22" s="10" t="s">
        <v>19</v>
      </c>
      <c r="C22" s="11" t="s">
        <v>20</v>
      </c>
      <c r="D22" s="12">
        <v>12</v>
      </c>
      <c r="E22" s="13">
        <v>12</v>
      </c>
      <c r="F22" s="13"/>
      <c r="G22" s="13"/>
      <c r="H22" s="13"/>
      <c r="I22" s="13">
        <v>1</v>
      </c>
      <c r="J22" s="13"/>
      <c r="K22" s="13"/>
      <c r="L22" s="13">
        <v>4</v>
      </c>
      <c r="M22" s="13">
        <v>10</v>
      </c>
      <c r="N22" s="13"/>
      <c r="O22" s="13"/>
      <c r="P22" s="13"/>
      <c r="Q22" s="13"/>
      <c r="R22" s="13"/>
      <c r="S22" s="14"/>
      <c r="T22" s="15">
        <f>SUM(D22:S22)</f>
        <v>39</v>
      </c>
    </row>
    <row r="23" spans="2:20" x14ac:dyDescent="0.25">
      <c r="B23" s="16" t="s">
        <v>21</v>
      </c>
      <c r="C23" s="17" t="s">
        <v>22</v>
      </c>
      <c r="D23" s="18"/>
      <c r="E23" s="19">
        <v>17</v>
      </c>
      <c r="F23" s="19">
        <v>2</v>
      </c>
      <c r="G23" s="19"/>
      <c r="H23" s="19"/>
      <c r="I23" s="19"/>
      <c r="J23" s="19"/>
      <c r="K23" s="19"/>
      <c r="L23" s="19"/>
      <c r="M23" s="19"/>
      <c r="N23" s="19"/>
      <c r="O23" s="19"/>
      <c r="P23" s="19"/>
      <c r="Q23" s="19"/>
      <c r="R23" s="19"/>
      <c r="S23" s="20"/>
      <c r="T23" s="21">
        <f t="shared" ref="T23:T39" si="0">SUM(D23:S23)</f>
        <v>19</v>
      </c>
    </row>
    <row r="24" spans="2:20" x14ac:dyDescent="0.25">
      <c r="B24" s="16" t="s">
        <v>23</v>
      </c>
      <c r="C24" s="17" t="s">
        <v>24</v>
      </c>
      <c r="D24" s="18">
        <v>2</v>
      </c>
      <c r="E24" s="19">
        <v>8</v>
      </c>
      <c r="F24" s="19">
        <v>2</v>
      </c>
      <c r="G24" s="19"/>
      <c r="H24" s="19"/>
      <c r="I24" s="19"/>
      <c r="J24" s="19"/>
      <c r="K24" s="19"/>
      <c r="L24" s="19"/>
      <c r="M24" s="19"/>
      <c r="N24" s="19"/>
      <c r="O24" s="19"/>
      <c r="P24" s="19"/>
      <c r="Q24" s="19"/>
      <c r="R24" s="19"/>
      <c r="S24" s="20"/>
      <c r="T24" s="21">
        <f t="shared" si="0"/>
        <v>12</v>
      </c>
    </row>
    <row r="25" spans="2:20" x14ac:dyDescent="0.25">
      <c r="B25" s="16" t="s">
        <v>25</v>
      </c>
      <c r="C25" s="17" t="s">
        <v>26</v>
      </c>
      <c r="D25" s="18"/>
      <c r="E25" s="19">
        <v>1</v>
      </c>
      <c r="F25" s="19"/>
      <c r="G25" s="19"/>
      <c r="H25" s="19"/>
      <c r="I25" s="19"/>
      <c r="J25" s="19"/>
      <c r="K25" s="19"/>
      <c r="L25" s="19"/>
      <c r="M25" s="19"/>
      <c r="N25" s="19"/>
      <c r="O25" s="19"/>
      <c r="P25" s="19"/>
      <c r="Q25" s="19"/>
      <c r="R25" s="19"/>
      <c r="S25" s="20"/>
      <c r="T25" s="21">
        <f t="shared" si="0"/>
        <v>1</v>
      </c>
    </row>
    <row r="26" spans="2:20" x14ac:dyDescent="0.25">
      <c r="B26" s="16" t="s">
        <v>27</v>
      </c>
      <c r="C26" s="17" t="s">
        <v>28</v>
      </c>
      <c r="D26" s="18"/>
      <c r="E26" s="19">
        <v>4</v>
      </c>
      <c r="F26" s="19"/>
      <c r="G26" s="19"/>
      <c r="H26" s="19"/>
      <c r="I26" s="19"/>
      <c r="J26" s="19"/>
      <c r="K26" s="19"/>
      <c r="L26" s="19"/>
      <c r="M26" s="19"/>
      <c r="N26" s="19"/>
      <c r="O26" s="19"/>
      <c r="P26" s="19"/>
      <c r="Q26" s="19"/>
      <c r="R26" s="19"/>
      <c r="S26" s="20"/>
      <c r="T26" s="21">
        <f t="shared" si="0"/>
        <v>4</v>
      </c>
    </row>
    <row r="27" spans="2:20" x14ac:dyDescent="0.25">
      <c r="B27" s="16" t="s">
        <v>29</v>
      </c>
      <c r="C27" s="17" t="s">
        <v>30</v>
      </c>
      <c r="D27" s="18"/>
      <c r="E27" s="19">
        <v>2</v>
      </c>
      <c r="F27" s="19"/>
      <c r="G27" s="19"/>
      <c r="H27" s="19"/>
      <c r="I27" s="19"/>
      <c r="J27" s="19"/>
      <c r="K27" s="19"/>
      <c r="L27" s="19"/>
      <c r="M27" s="19"/>
      <c r="N27" s="19"/>
      <c r="O27" s="19"/>
      <c r="P27" s="19"/>
      <c r="Q27" s="19"/>
      <c r="R27" s="19"/>
      <c r="S27" s="20"/>
      <c r="T27" s="21">
        <f t="shared" si="0"/>
        <v>2</v>
      </c>
    </row>
    <row r="28" spans="2:20" x14ac:dyDescent="0.25">
      <c r="B28" s="16" t="s">
        <v>31</v>
      </c>
      <c r="C28" s="17" t="s">
        <v>32</v>
      </c>
      <c r="D28" s="18"/>
      <c r="E28" s="19">
        <v>16</v>
      </c>
      <c r="F28" s="19"/>
      <c r="G28" s="19"/>
      <c r="H28" s="19"/>
      <c r="I28" s="19">
        <v>8</v>
      </c>
      <c r="J28" s="19">
        <v>1</v>
      </c>
      <c r="K28" s="19">
        <v>5</v>
      </c>
      <c r="L28" s="19"/>
      <c r="M28" s="19"/>
      <c r="N28" s="19"/>
      <c r="O28" s="19"/>
      <c r="P28" s="19"/>
      <c r="Q28" s="19"/>
      <c r="R28" s="19"/>
      <c r="S28" s="20"/>
      <c r="T28" s="21">
        <f t="shared" si="0"/>
        <v>30</v>
      </c>
    </row>
    <row r="29" spans="2:20" x14ac:dyDescent="0.25">
      <c r="B29" s="16" t="s">
        <v>33</v>
      </c>
      <c r="C29" s="17" t="s">
        <v>34</v>
      </c>
      <c r="D29" s="18"/>
      <c r="E29" s="19">
        <v>2</v>
      </c>
      <c r="F29" s="19">
        <v>1</v>
      </c>
      <c r="G29" s="19"/>
      <c r="H29" s="19"/>
      <c r="I29" s="19"/>
      <c r="J29" s="19"/>
      <c r="K29" s="19"/>
      <c r="L29" s="19"/>
      <c r="M29" s="19"/>
      <c r="N29" s="19"/>
      <c r="O29" s="19"/>
      <c r="P29" s="19"/>
      <c r="Q29" s="19"/>
      <c r="R29" s="19"/>
      <c r="S29" s="20"/>
      <c r="T29" s="21">
        <f t="shared" si="0"/>
        <v>3</v>
      </c>
    </row>
    <row r="30" spans="2:20" x14ac:dyDescent="0.25">
      <c r="B30" s="16" t="s">
        <v>35</v>
      </c>
      <c r="C30" s="17" t="s">
        <v>36</v>
      </c>
      <c r="D30" s="18"/>
      <c r="E30" s="19">
        <v>47</v>
      </c>
      <c r="F30" s="19"/>
      <c r="G30" s="19"/>
      <c r="H30" s="19"/>
      <c r="I30" s="19"/>
      <c r="J30" s="19"/>
      <c r="K30" s="19"/>
      <c r="L30" s="19"/>
      <c r="M30" s="19"/>
      <c r="N30" s="19"/>
      <c r="O30" s="19"/>
      <c r="P30" s="19"/>
      <c r="Q30" s="19"/>
      <c r="R30" s="19"/>
      <c r="S30" s="20"/>
      <c r="T30" s="21">
        <f t="shared" si="0"/>
        <v>47</v>
      </c>
    </row>
    <row r="31" spans="2:20" x14ac:dyDescent="0.25">
      <c r="B31" s="16" t="s">
        <v>37</v>
      </c>
      <c r="C31" s="17" t="s">
        <v>38</v>
      </c>
      <c r="D31" s="18"/>
      <c r="E31" s="19">
        <v>196</v>
      </c>
      <c r="F31" s="19"/>
      <c r="G31" s="19"/>
      <c r="H31" s="19"/>
      <c r="I31" s="19"/>
      <c r="J31" s="19"/>
      <c r="K31" s="19"/>
      <c r="L31" s="19"/>
      <c r="M31" s="19"/>
      <c r="N31" s="19">
        <v>5</v>
      </c>
      <c r="O31" s="19">
        <v>7</v>
      </c>
      <c r="P31" s="19">
        <v>1</v>
      </c>
      <c r="Q31" s="19">
        <v>1</v>
      </c>
      <c r="R31" s="19"/>
      <c r="S31" s="20"/>
      <c r="T31" s="21">
        <f t="shared" si="0"/>
        <v>210</v>
      </c>
    </row>
    <row r="32" spans="2:20" x14ac:dyDescent="0.25">
      <c r="B32" s="16" t="s">
        <v>39</v>
      </c>
      <c r="C32" s="22" t="s">
        <v>40</v>
      </c>
      <c r="D32" s="18"/>
      <c r="E32" s="19">
        <v>26</v>
      </c>
      <c r="F32" s="19"/>
      <c r="G32" s="19"/>
      <c r="H32" s="19"/>
      <c r="I32" s="19"/>
      <c r="J32" s="19"/>
      <c r="K32" s="19"/>
      <c r="L32" s="19"/>
      <c r="M32" s="19"/>
      <c r="N32" s="19"/>
      <c r="O32" s="19"/>
      <c r="P32" s="19"/>
      <c r="Q32" s="19"/>
      <c r="R32" s="19"/>
      <c r="S32" s="20"/>
      <c r="T32" s="21">
        <f t="shared" si="0"/>
        <v>26</v>
      </c>
    </row>
    <row r="33" spans="2:21" x14ac:dyDescent="0.25">
      <c r="B33" s="16" t="s">
        <v>41</v>
      </c>
      <c r="C33" s="22" t="s">
        <v>42</v>
      </c>
      <c r="D33" s="18">
        <v>10</v>
      </c>
      <c r="E33" s="19">
        <v>79</v>
      </c>
      <c r="F33" s="19">
        <v>14</v>
      </c>
      <c r="G33" s="19">
        <v>7</v>
      </c>
      <c r="H33" s="19"/>
      <c r="I33" s="19"/>
      <c r="J33" s="19"/>
      <c r="K33" s="19"/>
      <c r="L33" s="19"/>
      <c r="M33" s="19"/>
      <c r="N33" s="19"/>
      <c r="O33" s="19"/>
      <c r="P33" s="19">
        <v>49</v>
      </c>
      <c r="Q33" s="19"/>
      <c r="R33" s="19">
        <v>10</v>
      </c>
      <c r="S33" s="23">
        <v>7</v>
      </c>
      <c r="T33" s="21">
        <f t="shared" si="0"/>
        <v>176</v>
      </c>
    </row>
    <row r="34" spans="2:21" x14ac:dyDescent="0.25">
      <c r="B34" s="16" t="s">
        <v>43</v>
      </c>
      <c r="C34" s="17" t="s">
        <v>44</v>
      </c>
      <c r="D34" s="18"/>
      <c r="E34" s="19">
        <v>2</v>
      </c>
      <c r="F34" s="19"/>
      <c r="G34" s="19"/>
      <c r="H34" s="19">
        <v>36</v>
      </c>
      <c r="I34" s="19">
        <v>8</v>
      </c>
      <c r="J34" s="19"/>
      <c r="K34" s="19"/>
      <c r="L34" s="19"/>
      <c r="M34" s="19"/>
      <c r="N34" s="19"/>
      <c r="O34" s="19"/>
      <c r="P34" s="19"/>
      <c r="Q34" s="19"/>
      <c r="R34" s="19"/>
      <c r="S34" s="20"/>
      <c r="T34" s="21">
        <f t="shared" si="0"/>
        <v>46</v>
      </c>
    </row>
    <row r="35" spans="2:21" x14ac:dyDescent="0.25">
      <c r="B35" s="16" t="s">
        <v>45</v>
      </c>
      <c r="C35" s="17" t="s">
        <v>46</v>
      </c>
      <c r="D35" s="18"/>
      <c r="E35" s="19">
        <v>1</v>
      </c>
      <c r="F35" s="19"/>
      <c r="G35" s="19"/>
      <c r="H35" s="19"/>
      <c r="I35" s="19"/>
      <c r="J35" s="19"/>
      <c r="K35" s="19"/>
      <c r="L35" s="19"/>
      <c r="M35" s="19"/>
      <c r="N35" s="19"/>
      <c r="O35" s="19"/>
      <c r="P35" s="19"/>
      <c r="Q35" s="19"/>
      <c r="R35" s="19"/>
      <c r="S35" s="20"/>
      <c r="T35" s="21">
        <f t="shared" si="0"/>
        <v>1</v>
      </c>
    </row>
    <row r="36" spans="2:21" x14ac:dyDescent="0.25">
      <c r="B36" s="16" t="s">
        <v>47</v>
      </c>
      <c r="C36" s="22" t="s">
        <v>48</v>
      </c>
      <c r="D36" s="18"/>
      <c r="E36" s="19">
        <v>6</v>
      </c>
      <c r="F36" s="19"/>
      <c r="G36" s="19"/>
      <c r="H36" s="19"/>
      <c r="I36" s="19"/>
      <c r="J36" s="19"/>
      <c r="K36" s="19"/>
      <c r="L36" s="19"/>
      <c r="M36" s="19"/>
      <c r="N36" s="19"/>
      <c r="O36" s="19"/>
      <c r="P36" s="19"/>
      <c r="Q36" s="19"/>
      <c r="R36" s="19"/>
      <c r="S36" s="20"/>
      <c r="T36" s="21">
        <f t="shared" si="0"/>
        <v>6</v>
      </c>
    </row>
    <row r="37" spans="2:21" x14ac:dyDescent="0.25">
      <c r="B37" s="16" t="s">
        <v>49</v>
      </c>
      <c r="C37" s="17" t="s">
        <v>50</v>
      </c>
      <c r="D37" s="18"/>
      <c r="E37" s="19">
        <v>4</v>
      </c>
      <c r="F37" s="19"/>
      <c r="G37" s="19"/>
      <c r="H37" s="19"/>
      <c r="I37" s="19">
        <v>7</v>
      </c>
      <c r="J37" s="19"/>
      <c r="K37" s="19"/>
      <c r="L37" s="19"/>
      <c r="M37" s="19"/>
      <c r="N37" s="19"/>
      <c r="O37" s="19"/>
      <c r="P37" s="19"/>
      <c r="Q37" s="19"/>
      <c r="R37" s="19"/>
      <c r="S37" s="20"/>
      <c r="T37" s="21">
        <f t="shared" si="0"/>
        <v>11</v>
      </c>
    </row>
    <row r="38" spans="2:21" ht="15.75" thickBot="1" x14ac:dyDescent="0.3">
      <c r="B38" s="24" t="s">
        <v>51</v>
      </c>
      <c r="C38" s="25" t="s">
        <v>52</v>
      </c>
      <c r="D38" s="26"/>
      <c r="E38" s="27"/>
      <c r="F38" s="27"/>
      <c r="G38" s="27"/>
      <c r="H38" s="27"/>
      <c r="I38" s="27">
        <v>2</v>
      </c>
      <c r="J38" s="27"/>
      <c r="K38" s="27"/>
      <c r="L38" s="27"/>
      <c r="M38" s="27"/>
      <c r="N38" s="27"/>
      <c r="O38" s="27"/>
      <c r="P38" s="27"/>
      <c r="Q38" s="27"/>
      <c r="R38" s="27"/>
      <c r="S38" s="28"/>
      <c r="T38" s="29">
        <f t="shared" si="0"/>
        <v>2</v>
      </c>
    </row>
    <row r="39" spans="2:21" s="2" customFormat="1" x14ac:dyDescent="0.25">
      <c r="B39" s="30"/>
      <c r="C39" s="31" t="s">
        <v>53</v>
      </c>
      <c r="D39" s="32">
        <f t="shared" ref="D39:S39" si="1">SUM(D22:D38)</f>
        <v>24</v>
      </c>
      <c r="E39" s="33">
        <f t="shared" si="1"/>
        <v>423</v>
      </c>
      <c r="F39" s="33">
        <f t="shared" si="1"/>
        <v>19</v>
      </c>
      <c r="G39" s="33">
        <f t="shared" si="1"/>
        <v>7</v>
      </c>
      <c r="H39" s="33">
        <f t="shared" si="1"/>
        <v>36</v>
      </c>
      <c r="I39" s="33">
        <f t="shared" si="1"/>
        <v>26</v>
      </c>
      <c r="J39" s="33">
        <f t="shared" si="1"/>
        <v>1</v>
      </c>
      <c r="K39" s="33">
        <f t="shared" si="1"/>
        <v>5</v>
      </c>
      <c r="L39" s="33">
        <f t="shared" si="1"/>
        <v>4</v>
      </c>
      <c r="M39" s="33">
        <f t="shared" si="1"/>
        <v>10</v>
      </c>
      <c r="N39" s="33">
        <f t="shared" si="1"/>
        <v>5</v>
      </c>
      <c r="O39" s="33">
        <f t="shared" si="1"/>
        <v>7</v>
      </c>
      <c r="P39" s="33">
        <f t="shared" si="1"/>
        <v>50</v>
      </c>
      <c r="Q39" s="33">
        <f t="shared" si="1"/>
        <v>1</v>
      </c>
      <c r="R39" s="33">
        <f t="shared" si="1"/>
        <v>10</v>
      </c>
      <c r="S39" s="34">
        <f t="shared" si="1"/>
        <v>7</v>
      </c>
      <c r="T39" s="35">
        <f t="shared" si="0"/>
        <v>635</v>
      </c>
    </row>
    <row r="40" spans="2:21" s="2" customFormat="1" x14ac:dyDescent="0.25">
      <c r="B40" s="36"/>
      <c r="C40" s="37" t="s">
        <v>54</v>
      </c>
      <c r="D40" s="38">
        <v>0.5</v>
      </c>
      <c r="E40" s="39">
        <v>1</v>
      </c>
      <c r="F40" s="39">
        <v>1.5</v>
      </c>
      <c r="G40" s="40">
        <f>34.5/7</f>
        <v>4.9285714285714288</v>
      </c>
      <c r="H40" s="39">
        <v>0.25</v>
      </c>
      <c r="I40" s="39">
        <v>1</v>
      </c>
      <c r="J40" s="39">
        <v>3</v>
      </c>
      <c r="K40" s="39">
        <v>3</v>
      </c>
      <c r="L40" s="39">
        <v>10</v>
      </c>
      <c r="M40" s="39">
        <v>2</v>
      </c>
      <c r="N40" s="39">
        <v>4</v>
      </c>
      <c r="O40" s="39">
        <v>2</v>
      </c>
      <c r="P40" s="39">
        <v>2.5</v>
      </c>
      <c r="Q40" s="39">
        <v>3</v>
      </c>
      <c r="R40" s="39">
        <v>1</v>
      </c>
      <c r="S40" s="41">
        <f>72/7</f>
        <v>10.285714285714286</v>
      </c>
      <c r="T40" s="42"/>
    </row>
    <row r="41" spans="2:21" s="2" customFormat="1" ht="15.75" thickBot="1" x14ac:dyDescent="0.3">
      <c r="B41" s="43"/>
      <c r="C41" s="44" t="s">
        <v>55</v>
      </c>
      <c r="D41" s="45">
        <f t="shared" ref="D41:S41" si="2">D39*D40</f>
        <v>12</v>
      </c>
      <c r="E41" s="46">
        <f t="shared" si="2"/>
        <v>423</v>
      </c>
      <c r="F41" s="46">
        <f t="shared" si="2"/>
        <v>28.5</v>
      </c>
      <c r="G41" s="46">
        <f t="shared" si="2"/>
        <v>34.5</v>
      </c>
      <c r="H41" s="46">
        <f t="shared" si="2"/>
        <v>9</v>
      </c>
      <c r="I41" s="46">
        <f t="shared" si="2"/>
        <v>26</v>
      </c>
      <c r="J41" s="46">
        <f t="shared" si="2"/>
        <v>3</v>
      </c>
      <c r="K41" s="46">
        <f t="shared" si="2"/>
        <v>15</v>
      </c>
      <c r="L41" s="46">
        <f t="shared" si="2"/>
        <v>40</v>
      </c>
      <c r="M41" s="46">
        <f t="shared" si="2"/>
        <v>20</v>
      </c>
      <c r="N41" s="46">
        <f t="shared" si="2"/>
        <v>20</v>
      </c>
      <c r="O41" s="46">
        <f t="shared" si="2"/>
        <v>14</v>
      </c>
      <c r="P41" s="46">
        <f t="shared" si="2"/>
        <v>125</v>
      </c>
      <c r="Q41" s="46">
        <f t="shared" si="2"/>
        <v>3</v>
      </c>
      <c r="R41" s="46">
        <f t="shared" si="2"/>
        <v>10</v>
      </c>
      <c r="S41" s="47">
        <f t="shared" si="2"/>
        <v>72</v>
      </c>
      <c r="T41" s="48">
        <f>SUM(D41:S41)</f>
        <v>855</v>
      </c>
    </row>
    <row r="42" spans="2:21" ht="15.75" thickBot="1" x14ac:dyDescent="0.3"/>
    <row r="43" spans="2:21" ht="15.75" thickBot="1" x14ac:dyDescent="0.3">
      <c r="J43" s="2" t="s">
        <v>56</v>
      </c>
      <c r="S43" s="56"/>
    </row>
    <row r="44" spans="2:21" ht="15.75" thickBot="1" x14ac:dyDescent="0.3">
      <c r="J44" s="2"/>
      <c r="S44" s="49"/>
    </row>
    <row r="45" spans="2:21" ht="15.75" thickBot="1" x14ac:dyDescent="0.3">
      <c r="J45" s="2" t="s">
        <v>70</v>
      </c>
      <c r="S45" s="57"/>
    </row>
    <row r="46" spans="2:21" ht="15.75" thickBot="1" x14ac:dyDescent="0.3">
      <c r="J46" s="2"/>
      <c r="S46" s="49"/>
    </row>
    <row r="47" spans="2:21" ht="16.5" thickBot="1" x14ac:dyDescent="0.3">
      <c r="J47" s="2" t="s">
        <v>57</v>
      </c>
      <c r="S47" s="50">
        <f>(T41*S43)+S45</f>
        <v>0</v>
      </c>
      <c r="U47" s="51" t="str">
        <f>IF(S47&gt;31000,"Max. € 31.000"," ")</f>
        <v xml:space="preserve"> </v>
      </c>
    </row>
    <row r="48" spans="2:21" ht="15.75" x14ac:dyDescent="0.25">
      <c r="G48" s="2"/>
      <c r="Q48" s="52"/>
      <c r="S48" s="51"/>
    </row>
    <row r="49" spans="2:19" ht="16.5" thickBot="1" x14ac:dyDescent="0.3">
      <c r="G49" s="2"/>
      <c r="Q49" s="52"/>
      <c r="S49" s="51"/>
    </row>
    <row r="50" spans="2:19" ht="15.75" thickBot="1" x14ac:dyDescent="0.3">
      <c r="B50" s="59" t="s">
        <v>60</v>
      </c>
      <c r="C50" s="80"/>
      <c r="D50" s="61"/>
      <c r="E50" s="62"/>
      <c r="F50" s="62"/>
      <c r="G50" s="63"/>
      <c r="H50" s="1" t="s">
        <v>61</v>
      </c>
      <c r="N50" s="81" t="s">
        <v>58</v>
      </c>
      <c r="O50" s="82"/>
      <c r="P50" s="82"/>
      <c r="Q50" s="82"/>
      <c r="R50" s="80"/>
      <c r="S50" s="53" t="s">
        <v>59</v>
      </c>
    </row>
    <row r="51" spans="2:19" ht="15.75" thickBot="1" x14ac:dyDescent="0.3">
      <c r="B51" s="59" t="s">
        <v>62</v>
      </c>
      <c r="C51" s="80"/>
      <c r="D51" s="61"/>
      <c r="E51" s="62"/>
      <c r="F51" s="62"/>
      <c r="G51" s="63"/>
      <c r="H51" s="1" t="s">
        <v>61</v>
      </c>
      <c r="N51" s="83" t="s">
        <v>74</v>
      </c>
      <c r="O51" s="82"/>
      <c r="P51" s="82"/>
      <c r="Q51" s="82"/>
      <c r="R51" s="80"/>
      <c r="S51" s="58"/>
    </row>
    <row r="52" spans="2:19" ht="15.75" thickBot="1" x14ac:dyDescent="0.3">
      <c r="B52" s="59" t="s">
        <v>63</v>
      </c>
      <c r="C52" s="60"/>
      <c r="D52" s="61"/>
      <c r="E52" s="62"/>
      <c r="F52" s="62"/>
      <c r="G52" s="63"/>
      <c r="H52" s="1" t="s">
        <v>61</v>
      </c>
      <c r="N52" s="54"/>
      <c r="O52" s="54"/>
      <c r="P52" s="54"/>
      <c r="Q52" s="54"/>
      <c r="R52" s="55"/>
      <c r="S52" s="54"/>
    </row>
    <row r="53" spans="2:19" ht="15.75" thickBot="1" x14ac:dyDescent="0.3">
      <c r="B53" s="84" t="s">
        <v>64</v>
      </c>
      <c r="C53" s="85"/>
      <c r="D53" s="90"/>
      <c r="E53" s="91"/>
      <c r="F53" s="91"/>
      <c r="G53" s="92"/>
      <c r="N53" s="81" t="s">
        <v>71</v>
      </c>
      <c r="O53" s="82"/>
      <c r="P53" s="82"/>
      <c r="Q53" s="82"/>
      <c r="R53" s="80"/>
      <c r="S53" s="53" t="s">
        <v>59</v>
      </c>
    </row>
    <row r="54" spans="2:19" ht="15.75" thickBot="1" x14ac:dyDescent="0.3">
      <c r="B54" s="86"/>
      <c r="C54" s="87"/>
      <c r="D54" s="93"/>
      <c r="E54" s="94"/>
      <c r="F54" s="94"/>
      <c r="G54" s="95"/>
      <c r="N54" s="83" t="s">
        <v>67</v>
      </c>
      <c r="O54" s="82"/>
      <c r="P54" s="82"/>
      <c r="Q54" s="82"/>
      <c r="R54" s="80"/>
      <c r="S54" s="58"/>
    </row>
    <row r="55" spans="2:19" x14ac:dyDescent="0.25">
      <c r="B55" s="86"/>
      <c r="C55" s="87"/>
      <c r="D55" s="93"/>
      <c r="E55" s="94"/>
      <c r="F55" s="94"/>
      <c r="G55" s="95"/>
      <c r="H55" s="1" t="s">
        <v>65</v>
      </c>
    </row>
    <row r="56" spans="2:19" ht="15.75" thickBot="1" x14ac:dyDescent="0.3">
      <c r="B56" s="86"/>
      <c r="C56" s="87"/>
      <c r="D56" s="93"/>
      <c r="E56" s="94"/>
      <c r="F56" s="94"/>
      <c r="G56" s="95"/>
    </row>
    <row r="57" spans="2:19" ht="15.75" customHeight="1" thickBot="1" x14ac:dyDescent="0.3">
      <c r="B57" s="88"/>
      <c r="C57" s="89"/>
      <c r="D57" s="96"/>
      <c r="E57" s="97"/>
      <c r="F57" s="97"/>
      <c r="G57" s="98"/>
      <c r="L57" s="2" t="s">
        <v>69</v>
      </c>
      <c r="S57" s="50">
        <f>(S47*4)+S51+(20*S54)</f>
        <v>0</v>
      </c>
    </row>
    <row r="58" spans="2:19" ht="15.75" customHeight="1" thickBot="1" x14ac:dyDescent="0.3">
      <c r="B58" s="59" t="s">
        <v>66</v>
      </c>
      <c r="C58" s="60"/>
      <c r="D58" s="61"/>
      <c r="E58" s="62"/>
      <c r="F58" s="62"/>
      <c r="G58" s="63"/>
      <c r="H58" s="1" t="s">
        <v>61</v>
      </c>
    </row>
  </sheetData>
  <sheetProtection algorithmName="SHA-512" hashValue="SAe3ThqxXgwgvHmTlUHZeNXOXm4/vAx2hAmO1z7MCpw89TqBGLUkm9wU/CVOsqPqO/qFZBJ2vYhUTmVG4hp+hA==" saltValue="dbu2fVEVMEAFdYT51OJ3nQ==" spinCount="100000" sheet="1" objects="1" scenarios="1"/>
  <mergeCells count="16">
    <mergeCell ref="B58:C58"/>
    <mergeCell ref="D58:G58"/>
    <mergeCell ref="B1:T1"/>
    <mergeCell ref="B3:T18"/>
    <mergeCell ref="B50:C50"/>
    <mergeCell ref="B51:C51"/>
    <mergeCell ref="D50:G50"/>
    <mergeCell ref="D51:G51"/>
    <mergeCell ref="N50:R50"/>
    <mergeCell ref="N53:R53"/>
    <mergeCell ref="N54:R54"/>
    <mergeCell ref="N51:R51"/>
    <mergeCell ref="B52:C52"/>
    <mergeCell ref="D52:G52"/>
    <mergeCell ref="B53:C57"/>
    <mergeCell ref="D53:G57"/>
  </mergeCells>
  <printOptions horizontalCentered="1" verticalCentered="1"/>
  <pageMargins left="0.39370078740157483" right="0.39370078740157483" top="0.59055118110236227" bottom="0.59055118110236227"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Interieurbeplanting 2022_500_JB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Koeter, Sander</dc:creator>
  <cp:lastModifiedBy>Westenberg, Esmee</cp:lastModifiedBy>
  <cp:lastPrinted>2022-07-04T11:45:49Z</cp:lastPrinted>
  <dcterms:created xsi:type="dcterms:W3CDTF">2022-06-10T10:11:25Z</dcterms:created>
  <dcterms:modified xsi:type="dcterms:W3CDTF">2022-07-04T12:49:52Z</dcterms:modified>
</cp:coreProperties>
</file>