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haag-my.sharepoint.com/personal/ilse_nefkens_denhaag_nl/Documents/2. Aanbestedingen/Verlichting sporthallen/6. Aanbestedingsdocument/NvI/NvI 3/"/>
    </mc:Choice>
  </mc:AlternateContent>
  <xr:revisionPtr revIDLastSave="0" documentId="14_{01551483-17A2-42DF-9441-9473D089B36E}" xr6:coauthVersionLast="47" xr6:coauthVersionMax="47" xr10:uidLastSave="{00000000-0000-0000-0000-000000000000}"/>
  <bookViews>
    <workbookView xWindow="-108" yWindow="-108" windowWidth="23256" windowHeight="12576" tabRatio="856" xr2:uid="{00000000-000D-0000-FFFF-FFFF00000000}"/>
  </bookViews>
  <sheets>
    <sheet name="toelichting" sheetId="15" r:id="rId1"/>
    <sheet name="01. opgave panden perceel 1." sheetId="9" r:id="rId2"/>
    <sheet name="02.opgave panden perceel 2." sheetId="14" r:id="rId3"/>
    <sheet name="03. opgave panden perceel 3." sheetId="13" r:id="rId4"/>
    <sheet name="04. verrekenblad" sheetId="1" r:id="rId5"/>
    <sheet name="05. case met totaalaanbieding" sheetId="11" r:id="rId6"/>
    <sheet name="bijlage 1.stelpost installaties" sheetId="12" r:id="rId7"/>
    <sheet name="bijlage 2. stelpost bouwkundi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7" i="11" l="1"/>
  <c r="O24" i="11"/>
  <c r="J27" i="11"/>
  <c r="J24" i="11"/>
  <c r="E27" i="11"/>
  <c r="E24" i="11"/>
  <c r="G24" i="11" s="1"/>
  <c r="F8" i="9" l="1"/>
  <c r="F12" i="9"/>
  <c r="F10" i="14" l="1"/>
  <c r="AB21" i="8" l="1"/>
  <c r="AB19" i="8"/>
  <c r="AB17" i="8"/>
  <c r="AB15" i="8"/>
  <c r="AB13" i="8"/>
  <c r="AB11" i="8"/>
  <c r="R21" i="8"/>
  <c r="R19" i="8"/>
  <c r="R17" i="8"/>
  <c r="R13" i="8"/>
  <c r="R11" i="8"/>
  <c r="W21" i="12"/>
  <c r="W19" i="12"/>
  <c r="W17" i="12"/>
  <c r="W15" i="12"/>
  <c r="W13" i="12"/>
  <c r="W11" i="12"/>
  <c r="O21" i="12"/>
  <c r="O19" i="12"/>
  <c r="O17" i="12"/>
  <c r="O15" i="12"/>
  <c r="O13" i="12"/>
  <c r="O11" i="12"/>
  <c r="P22" i="12" s="1"/>
  <c r="F32" i="1" s="1"/>
  <c r="Q24" i="11"/>
  <c r="L24" i="11"/>
  <c r="M25" i="11" s="1"/>
  <c r="L27" i="11" s="1"/>
  <c r="M28" i="11" s="1"/>
  <c r="O22" i="11"/>
  <c r="Q22" i="11" s="1"/>
  <c r="O21" i="11"/>
  <c r="Q21" i="11" s="1"/>
  <c r="O16" i="11"/>
  <c r="Q16" i="11" s="1"/>
  <c r="J16" i="11"/>
  <c r="L16" i="11" s="1"/>
  <c r="E16" i="11"/>
  <c r="F68" i="1"/>
  <c r="O20" i="11" s="1"/>
  <c r="F67" i="1"/>
  <c r="F66" i="1"/>
  <c r="O18" i="11" s="1"/>
  <c r="Q18" i="11" s="1"/>
  <c r="F65" i="1"/>
  <c r="O17" i="11" s="1"/>
  <c r="Q17" i="11" s="1"/>
  <c r="F31" i="9"/>
  <c r="F22" i="13"/>
  <c r="F29" i="13"/>
  <c r="F26" i="13"/>
  <c r="F17" i="13"/>
  <c r="F13" i="13"/>
  <c r="F8" i="13"/>
  <c r="J22" i="11"/>
  <c r="L22" i="11" s="1"/>
  <c r="J21" i="11"/>
  <c r="L21" i="11" s="1"/>
  <c r="F44" i="1"/>
  <c r="J20" i="11" s="1"/>
  <c r="L20" i="11" s="1"/>
  <c r="F43" i="1"/>
  <c r="J19" i="11" s="1"/>
  <c r="L19" i="11" s="1"/>
  <c r="F42" i="1"/>
  <c r="J18" i="11" s="1"/>
  <c r="L18" i="11" s="1"/>
  <c r="F41" i="1"/>
  <c r="J17" i="11" s="1"/>
  <c r="L17" i="11" s="1"/>
  <c r="F33" i="14"/>
  <c r="F22" i="14"/>
  <c r="F28" i="14"/>
  <c r="H30" i="13" l="1"/>
  <c r="F55" i="1" s="1"/>
  <c r="Q20" i="11"/>
  <c r="O19" i="11"/>
  <c r="Q19" i="11" s="1"/>
  <c r="AC22" i="8"/>
  <c r="F57" i="1" s="1"/>
  <c r="T22" i="8"/>
  <c r="F33" i="1" s="1"/>
  <c r="X22" i="12"/>
  <c r="F56" i="1" s="1"/>
  <c r="R25" i="11"/>
  <c r="Q27" i="11" s="1"/>
  <c r="R28" i="11" s="1"/>
  <c r="F18" i="14"/>
  <c r="F14" i="14"/>
  <c r="E21" i="11"/>
  <c r="H34" i="14" l="1"/>
  <c r="F31" i="1" s="1"/>
  <c r="G13" i="12" l="1"/>
  <c r="G21" i="12"/>
  <c r="G19" i="12"/>
  <c r="G17" i="12"/>
  <c r="G15" i="12"/>
  <c r="G11" i="12"/>
  <c r="H22" i="12" l="1"/>
  <c r="I21" i="8"/>
  <c r="I19" i="8"/>
  <c r="I17" i="8"/>
  <c r="I15" i="8"/>
  <c r="I13" i="8"/>
  <c r="I11" i="8"/>
  <c r="F22" i="9"/>
  <c r="F27" i="9"/>
  <c r="F16" i="9"/>
  <c r="J22" i="8" l="1"/>
  <c r="F58" i="1" s="1"/>
  <c r="R12" i="11" s="1"/>
  <c r="F34" i="1"/>
  <c r="M12" i="11" s="1"/>
  <c r="F8" i="1"/>
  <c r="H32" i="9"/>
  <c r="F7" i="1" s="1"/>
  <c r="F20" i="1"/>
  <c r="F19" i="1"/>
  <c r="F18" i="1"/>
  <c r="F17" i="1"/>
  <c r="E17" i="11" s="1"/>
  <c r="F9" i="1" l="1"/>
  <c r="H25" i="11"/>
  <c r="E22" i="11"/>
  <c r="G22" i="11" s="1"/>
  <c r="E20" i="11"/>
  <c r="G20" i="11" s="1"/>
  <c r="E19" i="11"/>
  <c r="G19" i="11" s="1"/>
  <c r="E18" i="11"/>
  <c r="G18" i="11" s="1"/>
  <c r="G17" i="11"/>
  <c r="G21" i="11"/>
  <c r="G16" i="11"/>
  <c r="G27" i="11" l="1"/>
  <c r="H28" i="11" s="1"/>
  <c r="M23" i="11"/>
  <c r="M31" i="11" s="1"/>
  <c r="R23" i="11"/>
  <c r="R31" i="11" s="1"/>
  <c r="H23" i="11"/>
  <c r="F10" i="1"/>
  <c r="H12" i="11" l="1"/>
  <c r="H31" i="11" s="1"/>
</calcChain>
</file>

<file path=xl/sharedStrings.xml><?xml version="1.0" encoding="utf-8"?>
<sst xmlns="http://schemas.openxmlformats.org/spreadsheetml/2006/main" count="484" uniqueCount="148">
  <si>
    <t>%</t>
  </si>
  <si>
    <t>uur</t>
  </si>
  <si>
    <t xml:space="preserve"> </t>
  </si>
  <si>
    <t>totaal</t>
  </si>
  <si>
    <t>Preventief onderhoud</t>
  </si>
  <si>
    <t>niet invullen- gebeurt automatisch na het invullen van onderliggende tabbladen</t>
  </si>
  <si>
    <t>totaal aanneemsom vanuit verrekenblad en onderliggende tabbladen</t>
  </si>
  <si>
    <t>totaalblad met eindaanbieding</t>
  </si>
  <si>
    <t>invullen</t>
  </si>
  <si>
    <t>word automatisch overgenomen in tabblad- totaal aanbieding</t>
  </si>
  <si>
    <t>combi De Blinkerd</t>
  </si>
  <si>
    <t>zwembad Hofbad</t>
  </si>
  <si>
    <t>sporthal Oranjeplein</t>
  </si>
  <si>
    <t>sporthal 't Zandje</t>
  </si>
  <si>
    <t xml:space="preserve">sporthal Houtrust </t>
  </si>
  <si>
    <t>sporthal Leidscheveen</t>
  </si>
  <si>
    <t>perceel 1</t>
  </si>
  <si>
    <t>LED- verlichting</t>
  </si>
  <si>
    <t>buitenverlichting</t>
  </si>
  <si>
    <t>lichtsturing</t>
  </si>
  <si>
    <t>centrale noodunit</t>
  </si>
  <si>
    <t xml:space="preserve">plafond </t>
  </si>
  <si>
    <t>sporthal</t>
  </si>
  <si>
    <t>HWC</t>
  </si>
  <si>
    <t>sparing</t>
  </si>
  <si>
    <t>stukken</t>
  </si>
  <si>
    <t>pas-</t>
  </si>
  <si>
    <t>overig</t>
  </si>
  <si>
    <t>A</t>
  </si>
  <si>
    <t>aanvulling</t>
  </si>
  <si>
    <t xml:space="preserve">wijziging/ </t>
  </si>
  <si>
    <t>armaturen</t>
  </si>
  <si>
    <t>onvoorzien</t>
  </si>
  <si>
    <t>licht-</t>
  </si>
  <si>
    <t>sturing</t>
  </si>
  <si>
    <t>bijlage 01</t>
  </si>
  <si>
    <t>aanbieding verlichting, sturing en werkzaamheden volgens bestek</t>
  </si>
  <si>
    <t>Perceel 1</t>
  </si>
  <si>
    <t>bedrag word automatisch overgenomen op verrekenblad</t>
  </si>
  <si>
    <t>bijlage 02</t>
  </si>
  <si>
    <t>bedragen in het groen  worden automatisch overgenomen Blad: totaal aanbieding</t>
  </si>
  <si>
    <t>Netto verrekenbare stelpost installaties</t>
  </si>
  <si>
    <t>Bijlage 03</t>
  </si>
  <si>
    <t>Netto verrekenbare stelpost bouwkundig</t>
  </si>
  <si>
    <t>installatiemonteur</t>
  </si>
  <si>
    <t>combi Overbosch</t>
  </si>
  <si>
    <t>Led-verlichting</t>
  </si>
  <si>
    <t>zwembad De Waterthor</t>
  </si>
  <si>
    <t>sporthal Boswijk</t>
  </si>
  <si>
    <t>sporthal Piet Vink</t>
  </si>
  <si>
    <t xml:space="preserve">sporthal Zuidhaghe </t>
  </si>
  <si>
    <t>sporthal Gaslaan</t>
  </si>
  <si>
    <t>Perceel 2</t>
  </si>
  <si>
    <t>perceel 2</t>
  </si>
  <si>
    <t>totaal perceel 2</t>
  </si>
  <si>
    <t>perceel 3</t>
  </si>
  <si>
    <t>zwembad Zuiderpark</t>
  </si>
  <si>
    <t>combi De Houtzagerij</t>
  </si>
  <si>
    <t>sporthal Hogeveld</t>
  </si>
  <si>
    <t>sporthal Ockenburg</t>
  </si>
  <si>
    <t>sporthal Transvaal</t>
  </si>
  <si>
    <t>Perceel 3</t>
  </si>
  <si>
    <t>totaal perceel 3</t>
  </si>
  <si>
    <t>totaal inschrijfbedrag van alle onderliggende disciplines                                                                                                                                                                      totaal perceel 1</t>
  </si>
  <si>
    <t>scroll  naar beneden voor invullen  perceel 1, 2 en 3</t>
  </si>
  <si>
    <t>Overbosch</t>
  </si>
  <si>
    <t>Waterthor</t>
  </si>
  <si>
    <t>Boswijk</t>
  </si>
  <si>
    <t>Piet Vink</t>
  </si>
  <si>
    <t>Zuidhaghe</t>
  </si>
  <si>
    <t>Gaslaan</t>
  </si>
  <si>
    <t>Zuiderpark</t>
  </si>
  <si>
    <t>Houtzagerij</t>
  </si>
  <si>
    <t>Hogeveld</t>
  </si>
  <si>
    <t>Ockenburg</t>
  </si>
  <si>
    <t>Transvaal</t>
  </si>
  <si>
    <t>sporthal Lipa</t>
  </si>
  <si>
    <t>Lipa</t>
  </si>
  <si>
    <t>De Blinkerd</t>
  </si>
  <si>
    <t>OVERZICHT VAN NETTO VERREKENBARE STELPOSTEN (BOUWKUNDIG)</t>
  </si>
  <si>
    <t>OVERZICHT VAN NETTO VERREKENBARE STELPOSTEN (INSTALLATIES)</t>
  </si>
  <si>
    <t xml:space="preserve">           Hier hoeft niets ingevuld te worden </t>
  </si>
  <si>
    <t>hier hoeft niets ingevuld te worden</t>
  </si>
  <si>
    <t>komt automatisch uit bijbehorend tabblad</t>
  </si>
  <si>
    <t>tekenaar/werkvoorbereider</t>
  </si>
  <si>
    <t>project/contractmanager</t>
  </si>
  <si>
    <t>installatiemonteur buiten reguliere werktijd (17.00-22.00)</t>
  </si>
  <si>
    <t>installatiemonteur op zaterdag</t>
  </si>
  <si>
    <t>installatiemonteur op zondag</t>
  </si>
  <si>
    <t>installatiemonteur op feestdagen</t>
  </si>
  <si>
    <t>d</t>
  </si>
  <si>
    <r>
      <t xml:space="preserve">bedragen in de groene vlakken kunt u niet veranderen en worden automatisch overgenomen in het blad  </t>
    </r>
    <r>
      <rPr>
        <b/>
        <sz val="11"/>
        <color theme="1"/>
        <rFont val="Calibri"/>
        <family val="2"/>
        <scheme val="minor"/>
      </rPr>
      <t>case met totaalaanbieding</t>
    </r>
  </si>
  <si>
    <t xml:space="preserve">de gele vlakken dienen volledig ingevuld te worden wanneer voor een desbetreffend perceel word ingeschreven. </t>
  </si>
  <si>
    <t>u bent niet verplicht om op alle percelen in te schrijven</t>
  </si>
  <si>
    <t>tabblad 02. opgave panden perceel 2.</t>
  </si>
  <si>
    <t>tabblad 01. opgave panden perceel 1.</t>
  </si>
  <si>
    <t>tabblad 03. opgave panden perceel 3.</t>
  </si>
  <si>
    <t xml:space="preserve"> -hier dient u alle gele vlakken in te vullen indien u voor perceel 1. wilt inschrijven</t>
  </si>
  <si>
    <t xml:space="preserve"> -hier dient u alle gele vlakken in te vullen indien u voor perceel 2. wilt inschrijven</t>
  </si>
  <si>
    <t xml:space="preserve"> -hier dient u alle gele vlakken in te vullen indien u voor perceel 3. wilt inschrijven</t>
  </si>
  <si>
    <t xml:space="preserve"> -wanneer er geen uurtarieven of percentages invuld worden kan er bij eventuele verrekening in de toekomst geen aanspraak op worden gemaakt</t>
  </si>
  <si>
    <t xml:space="preserve"> -hier dient u per perceel de diverse uurtarieven en opslagen in te vullen. deze liggen daarmee vast voor de duur van het project</t>
  </si>
  <si>
    <t>tabblad 04.  verrekenblad</t>
  </si>
  <si>
    <t>tabblad 05. case met totaalaanbieding</t>
  </si>
  <si>
    <t>niet (volledig) ingevulde tabbladen per perceel worden als niet ontvankelijk gevrklaard</t>
  </si>
  <si>
    <t>indien u voor 1 of 2 percelen inschrijft, dan dient u zorg te dragen dat voor dat perceel alle benodigde gele vlakken in alle tabbladen zijn ingevuld</t>
  </si>
  <si>
    <t>de case (in tabblad 05.) is onderdeel van de totaal aanbieding, maar niet van de opdracht.</t>
  </si>
  <si>
    <t>bijlage 1.</t>
  </si>
  <si>
    <t>bijalge 2.</t>
  </si>
  <si>
    <t xml:space="preserve"> - overzicht van netto verrekenbare stelposten bouwkundig zoals in bestek zijn opgenomen en overgenomen zijn in het tabblad -Totaalaanbieding</t>
  </si>
  <si>
    <t xml:space="preserve"> - overzicht van netto verrekenbare stelposten installaties zoals in bestek zijn opgenomen en overgenomen zijn in het tabblad -Totaalaanbieding</t>
  </si>
  <si>
    <t>Hofbad</t>
  </si>
  <si>
    <t>Oranjeplein</t>
  </si>
  <si>
    <t>t Zandje</t>
  </si>
  <si>
    <t xml:space="preserve">Houtrust </t>
  </si>
  <si>
    <t>Leidscheveen</t>
  </si>
  <si>
    <t>alg.</t>
  </si>
  <si>
    <t>werkzaamheden</t>
  </si>
  <si>
    <t>Regie</t>
  </si>
  <si>
    <r>
      <t xml:space="preserve">Vul hier de </t>
    </r>
    <r>
      <rPr>
        <b/>
        <sz val="9"/>
        <color theme="1"/>
        <rFont val="Calibri"/>
        <family val="2"/>
        <scheme val="minor"/>
      </rPr>
      <t xml:space="preserve">all/in bruto </t>
    </r>
    <r>
      <rPr>
        <sz val="9"/>
        <color theme="1"/>
        <rFont val="Calibri"/>
        <family val="2"/>
        <scheme val="minor"/>
      </rPr>
      <t>uurkosten  in</t>
    </r>
  </si>
  <si>
    <r>
      <t xml:space="preserve">Vul hier de </t>
    </r>
    <r>
      <rPr>
        <b/>
        <sz val="9"/>
        <color theme="1"/>
        <rFont val="Calibri"/>
        <family val="2"/>
        <scheme val="minor"/>
      </rPr>
      <t>all/in bruto uurkosten</t>
    </r>
    <r>
      <rPr>
        <sz val="9"/>
        <color theme="1"/>
        <rFont val="Calibri"/>
        <family val="2"/>
        <scheme val="minor"/>
      </rPr>
      <t xml:space="preserve">  in</t>
    </r>
  </si>
  <si>
    <r>
      <t>installatiemonteur</t>
    </r>
    <r>
      <rPr>
        <sz val="9"/>
        <color theme="3" tint="0.39997558519241921"/>
        <rFont val="Calibri"/>
        <family val="2"/>
        <scheme val="minor"/>
      </rPr>
      <t xml:space="preserve"> </t>
    </r>
    <r>
      <rPr>
        <sz val="9"/>
        <color theme="4" tint="-0.249977111117893"/>
        <rFont val="Calibri"/>
        <family val="2"/>
        <scheme val="minor"/>
      </rPr>
      <t>(uurtarief invullen)</t>
    </r>
  </si>
  <si>
    <r>
      <t>project/contractmanager</t>
    </r>
    <r>
      <rPr>
        <sz val="9"/>
        <color theme="4" tint="-0.249977111117893"/>
        <rFont val="Calibri"/>
        <family val="2"/>
        <scheme val="minor"/>
      </rPr>
      <t xml:space="preserve"> (uurtarief invullen)</t>
    </r>
  </si>
  <si>
    <r>
      <t xml:space="preserve">tekenaar/werkvoorbereider  </t>
    </r>
    <r>
      <rPr>
        <sz val="9"/>
        <color theme="4" tint="-0.249977111117893"/>
        <rFont val="Calibri"/>
        <family val="2"/>
        <scheme val="minor"/>
      </rPr>
      <t>(uurtarief invullen)</t>
    </r>
  </si>
  <si>
    <r>
      <t>installatiemonteur  op werkdagen buiten reguliere werktijden(</t>
    </r>
    <r>
      <rPr>
        <sz val="9"/>
        <color theme="4" tint="-0.249977111117893"/>
        <rFont val="Calibri"/>
        <family val="2"/>
        <scheme val="minor"/>
      </rPr>
      <t>percentage invullen)</t>
    </r>
  </si>
  <si>
    <r>
      <t>installatiemonteur op feestdagen (</t>
    </r>
    <r>
      <rPr>
        <sz val="9"/>
        <color theme="4" tint="-0.249977111117893"/>
        <rFont val="Calibri"/>
        <family val="2"/>
        <scheme val="minor"/>
      </rPr>
      <t xml:space="preserve">percentage invullen) </t>
    </r>
  </si>
  <si>
    <r>
      <t xml:space="preserve">installatiemonteur op zondag  </t>
    </r>
    <r>
      <rPr>
        <sz val="9"/>
        <color theme="4" tint="-0.249977111117893"/>
        <rFont val="Calibri"/>
        <family val="2"/>
        <scheme val="minor"/>
      </rPr>
      <t xml:space="preserve">(percentage invullen) </t>
    </r>
  </si>
  <si>
    <r>
      <t xml:space="preserve">installatiemonteur op zaterdag  </t>
    </r>
    <r>
      <rPr>
        <sz val="9"/>
        <color theme="4" tint="-0.249977111117893"/>
        <rFont val="Calibri"/>
        <family val="2"/>
        <scheme val="minor"/>
      </rPr>
      <t xml:space="preserve">(percentage invullen) </t>
    </r>
  </si>
  <si>
    <r>
      <t xml:space="preserve">korting op bruto inkoopprijzen (optioneel) </t>
    </r>
    <r>
      <rPr>
        <sz val="9"/>
        <color theme="4" tint="-0.249977111117893"/>
        <rFont val="Calibri"/>
        <family val="2"/>
        <scheme val="minor"/>
      </rPr>
      <t>(percentage invullen)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</si>
  <si>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staartkosten (optioneel) </t>
    </r>
    <r>
      <rPr>
        <sz val="9"/>
        <color theme="4" tint="-0.249977111117893"/>
        <rFont val="Calibri"/>
        <family val="2"/>
        <scheme val="minor"/>
      </rPr>
      <t>(percentage invullen)</t>
    </r>
    <r>
      <rPr>
        <sz val="9"/>
        <color theme="1"/>
        <rFont val="Calibri"/>
        <family val="2"/>
        <scheme val="minor"/>
      </rPr>
      <t xml:space="preserve"> </t>
    </r>
  </si>
  <si>
    <t>gele vlak dient ingevuld te worden (prijzen incl. werkuren)</t>
  </si>
  <si>
    <t>gele vlak dient ingevuld te worden (incl. werkuren)</t>
  </si>
  <si>
    <t>gele vlak dient ingevuld te worden (incl werkuren)</t>
  </si>
  <si>
    <r>
      <t xml:space="preserve">staartkosten </t>
    </r>
    <r>
      <rPr>
        <sz val="9"/>
        <color theme="1"/>
        <rFont val="Calibri"/>
        <family val="2"/>
        <scheme val="minor"/>
      </rPr>
      <t>(indien van toepassing)</t>
    </r>
  </si>
  <si>
    <r>
      <t xml:space="preserve">korting op bruto inkoopprijzen materialen (optioneel) </t>
    </r>
    <r>
      <rPr>
        <sz val="9"/>
        <color theme="4" tint="-0.249977111117893"/>
        <rFont val="Calibri"/>
        <family val="2"/>
        <scheme val="minor"/>
      </rPr>
      <t>(percentage invullen)</t>
    </r>
    <r>
      <rPr>
        <sz val="9"/>
        <color theme="1"/>
        <rFont val="Calibri"/>
        <family val="2"/>
        <scheme val="minor"/>
      </rPr>
      <t xml:space="preserve"> </t>
    </r>
  </si>
  <si>
    <t xml:space="preserve">korting op bruto inkoopprijzen materialen </t>
  </si>
  <si>
    <t>Case Project werkzaamheden (velden worden uit blad 4 overgenomen)</t>
  </si>
  <si>
    <t>totaal perceel 1</t>
  </si>
  <si>
    <t>ccc</t>
  </si>
  <si>
    <t xml:space="preserve">  </t>
  </si>
  <si>
    <t>In te vullen bedrag is bruto bedrag (uren,materialen, voorzieningen, opslagen etc.) excl.BTW en excl. netto verrekenbare stelposten (tabbladen: bijlage 1, en 2)</t>
  </si>
  <si>
    <t xml:space="preserve"> -deze liggen daarmee vast voor de duur van het project ter verrekening van eventuele meerwerken</t>
  </si>
  <si>
    <t>Dit blad is de eindaanbieding, samengesteld uit alle voorgaan tabbladen</t>
  </si>
  <si>
    <t>totaal blad</t>
  </si>
  <si>
    <t xml:space="preserve"> -in dit blad komen alle prijzen van de voorgaande tabbladen samen. Het totaal bedrag is hetgeen wat er als inschrijving word beoordeeld</t>
  </si>
  <si>
    <t>toelichting</t>
  </si>
  <si>
    <t xml:space="preserve"> -bedragen uit de case zelf maken geen onderdeel uit van de opdracht en dient om opslagen en/of kortingpercentages  vast te leggen voor  eventuele meerwerken en verrekening van de stelposten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</si>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</sst>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  <numFmt numFmtId="166" formatCode="&quot;€&quot;\ #,##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68">
    <xf numFmtId="0" fontId="0" fillId="0" borderId="0" xfId="0"/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Protection="1"/>
    <xf numFmtId="164" fontId="0" fillId="0" borderId="0" xfId="0" applyNumberFormat="1" applyProtection="1"/>
    <xf numFmtId="164" fontId="0" fillId="3" borderId="1" xfId="0" applyNumberFormat="1" applyFill="1" applyBorder="1" applyAlignment="1" applyProtection="1">
      <alignment horizontal="center"/>
    </xf>
    <xf numFmtId="164" fontId="0" fillId="0" borderId="1" xfId="0" applyNumberFormat="1" applyBorder="1" applyProtection="1"/>
    <xf numFmtId="164" fontId="0" fillId="4" borderId="1" xfId="0" applyNumberFormat="1" applyFill="1" applyBorder="1" applyAlignment="1" applyProtection="1">
      <alignment horizontal="center"/>
    </xf>
    <xf numFmtId="164" fontId="0" fillId="6" borderId="0" xfId="0" applyNumberFormat="1" applyFill="1" applyBorder="1" applyAlignment="1" applyProtection="1">
      <alignment horizontal="center"/>
    </xf>
    <xf numFmtId="164" fontId="0" fillId="6" borderId="0" xfId="0" applyNumberFormat="1" applyFill="1" applyBorder="1" applyProtection="1"/>
    <xf numFmtId="0" fontId="0" fillId="0" borderId="0" xfId="0" applyBorder="1" applyProtection="1"/>
    <xf numFmtId="164" fontId="0" fillId="0" borderId="0" xfId="0" applyNumberFormat="1" applyBorder="1" applyProtection="1"/>
    <xf numFmtId="164" fontId="0" fillId="3" borderId="0" xfId="0" applyNumberFormat="1" applyFill="1" applyBorder="1" applyAlignment="1" applyProtection="1">
      <alignment horizontal="center"/>
    </xf>
    <xf numFmtId="164" fontId="0" fillId="4" borderId="6" xfId="0" applyNumberFormat="1" applyFill="1" applyBorder="1" applyProtection="1"/>
    <xf numFmtId="164" fontId="0" fillId="0" borderId="21" xfId="0" applyNumberFormat="1" applyBorder="1" applyProtection="1"/>
    <xf numFmtId="164" fontId="0" fillId="0" borderId="22" xfId="0" applyNumberFormat="1" applyBorder="1" applyProtection="1"/>
    <xf numFmtId="164" fontId="0" fillId="6" borderId="23" xfId="0" applyNumberFormat="1" applyFill="1" applyBorder="1" applyAlignment="1" applyProtection="1">
      <alignment horizontal="center"/>
    </xf>
    <xf numFmtId="164" fontId="0" fillId="0" borderId="24" xfId="0" applyNumberFormat="1" applyBorder="1" applyProtection="1"/>
    <xf numFmtId="164" fontId="0" fillId="3" borderId="23" xfId="0" applyNumberFormat="1" applyFill="1" applyBorder="1" applyAlignment="1" applyProtection="1">
      <alignment horizontal="center"/>
    </xf>
    <xf numFmtId="164" fontId="0" fillId="0" borderId="25" xfId="0" applyNumberFormat="1" applyBorder="1" applyProtection="1"/>
    <xf numFmtId="164" fontId="0" fillId="0" borderId="26" xfId="0" applyNumberFormat="1" applyBorder="1" applyProtection="1"/>
    <xf numFmtId="164" fontId="0" fillId="4" borderId="27" xfId="0" applyNumberFormat="1" applyFill="1" applyBorder="1" applyProtection="1"/>
    <xf numFmtId="164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6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164" fontId="0" fillId="6" borderId="0" xfId="0" applyNumberFormat="1" applyFill="1" applyBorder="1" applyAlignment="1" applyProtection="1">
      <alignment horizontal="center"/>
      <protection locked="0"/>
    </xf>
    <xf numFmtId="164" fontId="0" fillId="6" borderId="0" xfId="0" applyNumberFormat="1" applyFill="1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4" borderId="5" xfId="0" applyNumberFormat="1" applyFill="1" applyBorder="1" applyProtection="1">
      <protection locked="0"/>
    </xf>
    <xf numFmtId="164" fontId="0" fillId="4" borderId="7" xfId="0" applyNumberFormat="1" applyFill="1" applyBorder="1" applyProtection="1"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Protection="1">
      <protection locked="0"/>
    </xf>
    <xf numFmtId="44" fontId="0" fillId="0" borderId="0" xfId="1" applyFont="1" applyProtection="1">
      <protection locked="0"/>
    </xf>
    <xf numFmtId="44" fontId="0" fillId="0" borderId="0" xfId="1" applyFont="1" applyAlignment="1" applyProtection="1">
      <alignment horizontal="center"/>
      <protection locked="0"/>
    </xf>
    <xf numFmtId="44" fontId="0" fillId="2" borderId="4" xfId="1" applyFont="1" applyFill="1" applyBorder="1" applyProtection="1">
      <protection locked="0"/>
    </xf>
    <xf numFmtId="44" fontId="0" fillId="2" borderId="2" xfId="1" applyFont="1" applyFill="1" applyBorder="1" applyAlignment="1" applyProtection="1">
      <alignment horizontal="center"/>
      <protection locked="0"/>
    </xf>
    <xf numFmtId="44" fontId="0" fillId="2" borderId="5" xfId="1" applyFont="1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44" fontId="4" fillId="0" borderId="0" xfId="1" applyFont="1" applyAlignment="1" applyProtection="1">
      <alignment horizontal="center"/>
      <protection locked="0"/>
    </xf>
    <xf numFmtId="44" fontId="1" fillId="0" borderId="0" xfId="1" applyFont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44" fontId="0" fillId="0" borderId="3" xfId="1" applyFont="1" applyBorder="1" applyProtection="1"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44" fontId="0" fillId="6" borderId="1" xfId="1" applyFont="1" applyFill="1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44" fontId="0" fillId="6" borderId="0" xfId="1" applyFont="1" applyFill="1" applyBorder="1" applyAlignment="1" applyProtection="1">
      <alignment horizontal="center"/>
      <protection locked="0"/>
    </xf>
    <xf numFmtId="44" fontId="0" fillId="6" borderId="0" xfId="1" applyFont="1" applyFill="1" applyBorder="1" applyProtection="1">
      <protection locked="0"/>
    </xf>
    <xf numFmtId="44" fontId="0" fillId="0" borderId="0" xfId="1" applyFont="1" applyBorder="1" applyProtection="1">
      <protection locked="0"/>
    </xf>
    <xf numFmtId="44" fontId="0" fillId="0" borderId="0" xfId="1" applyFont="1" applyBorder="1" applyAlignment="1" applyProtection="1">
      <alignment horizontal="center"/>
      <protection locked="0"/>
    </xf>
    <xf numFmtId="44" fontId="0" fillId="3" borderId="1" xfId="1" applyFont="1" applyFill="1" applyBorder="1" applyProtection="1">
      <protection locked="0"/>
    </xf>
    <xf numFmtId="44" fontId="0" fillId="4" borderId="5" xfId="1" applyFont="1" applyFill="1" applyBorder="1" applyProtection="1">
      <protection locked="0"/>
    </xf>
    <xf numFmtId="44" fontId="0" fillId="4" borderId="7" xfId="1" applyFont="1" applyFill="1" applyBorder="1" applyProtection="1">
      <protection locked="0"/>
    </xf>
    <xf numFmtId="44" fontId="0" fillId="3" borderId="1" xfId="1" applyFont="1" applyFill="1" applyBorder="1" applyAlignment="1" applyProtection="1">
      <alignment horizontal="center"/>
    </xf>
    <xf numFmtId="44" fontId="0" fillId="0" borderId="0" xfId="1" applyFont="1" applyProtection="1"/>
    <xf numFmtId="44" fontId="0" fillId="4" borderId="1" xfId="1" applyFont="1" applyFill="1" applyBorder="1" applyAlignment="1" applyProtection="1">
      <alignment horizontal="center"/>
    </xf>
    <xf numFmtId="44" fontId="0" fillId="6" borderId="0" xfId="1" applyFont="1" applyFill="1" applyBorder="1" applyAlignment="1" applyProtection="1">
      <alignment horizontal="center"/>
    </xf>
    <xf numFmtId="44" fontId="0" fillId="6" borderId="0" xfId="1" applyFont="1" applyFill="1" applyBorder="1" applyProtection="1"/>
    <xf numFmtId="44" fontId="0" fillId="3" borderId="0" xfId="1" applyFont="1" applyFill="1" applyBorder="1" applyAlignment="1" applyProtection="1">
      <alignment horizontal="center"/>
    </xf>
    <xf numFmtId="44" fontId="0" fillId="0" borderId="0" xfId="1" applyFont="1" applyBorder="1" applyProtection="1"/>
    <xf numFmtId="44" fontId="0" fillId="0" borderId="1" xfId="1" applyFont="1" applyBorder="1" applyProtection="1"/>
    <xf numFmtId="44" fontId="0" fillId="4" borderId="6" xfId="1" applyFont="1" applyFill="1" applyBorder="1" applyProtection="1"/>
    <xf numFmtId="0" fontId="0" fillId="4" borderId="5" xfId="0" applyFill="1" applyBorder="1" applyProtection="1">
      <protection locked="0"/>
    </xf>
    <xf numFmtId="44" fontId="0" fillId="4" borderId="1" xfId="1" applyFont="1" applyFill="1" applyBorder="1" applyProtection="1"/>
    <xf numFmtId="44" fontId="0" fillId="4" borderId="2" xfId="1" applyFont="1" applyFill="1" applyBorder="1" applyProtection="1"/>
    <xf numFmtId="44" fontId="0" fillId="8" borderId="4" xfId="1" applyFont="1" applyFill="1" applyBorder="1" applyProtection="1">
      <protection locked="0"/>
    </xf>
    <xf numFmtId="44" fontId="0" fillId="8" borderId="5" xfId="1" applyFont="1" applyFill="1" applyBorder="1" applyProtection="1">
      <protection locked="0"/>
    </xf>
    <xf numFmtId="44" fontId="0" fillId="8" borderId="7" xfId="1" applyFont="1" applyFill="1" applyBorder="1" applyProtection="1">
      <protection locked="0"/>
    </xf>
    <xf numFmtId="44" fontId="0" fillId="12" borderId="0" xfId="1" applyFont="1" applyFill="1" applyProtection="1">
      <protection locked="0"/>
    </xf>
    <xf numFmtId="44" fontId="0" fillId="7" borderId="4" xfId="1" applyFont="1" applyFill="1" applyBorder="1" applyProtection="1">
      <protection locked="0"/>
    </xf>
    <xf numFmtId="44" fontId="0" fillId="7" borderId="5" xfId="1" applyFont="1" applyFill="1" applyBorder="1" applyProtection="1">
      <protection locked="0"/>
    </xf>
    <xf numFmtId="44" fontId="0" fillId="7" borderId="7" xfId="1" applyFont="1" applyFill="1" applyBorder="1" applyProtection="1">
      <protection locked="0"/>
    </xf>
    <xf numFmtId="44" fontId="0" fillId="10" borderId="4" xfId="1" applyFont="1" applyFill="1" applyBorder="1" applyProtection="1">
      <protection locked="0"/>
    </xf>
    <xf numFmtId="44" fontId="0" fillId="10" borderId="5" xfId="1" applyFont="1" applyFill="1" applyBorder="1" applyProtection="1">
      <protection locked="0"/>
    </xf>
    <xf numFmtId="44" fontId="0" fillId="10" borderId="7" xfId="1" applyFont="1" applyFill="1" applyBorder="1" applyProtection="1">
      <protection locked="0"/>
    </xf>
    <xf numFmtId="44" fontId="0" fillId="0" borderId="13" xfId="1" applyFont="1" applyBorder="1" applyProtection="1">
      <protection locked="0"/>
    </xf>
    <xf numFmtId="44" fontId="0" fillId="0" borderId="14" xfId="1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Font="1" applyBorder="1" applyProtection="1">
      <protection locked="0"/>
    </xf>
    <xf numFmtId="0" fontId="0" fillId="4" borderId="1" xfId="0" applyFill="1" applyBorder="1" applyProtection="1"/>
    <xf numFmtId="44" fontId="0" fillId="0" borderId="15" xfId="1" applyFont="1" applyBorder="1" applyProtection="1"/>
    <xf numFmtId="44" fontId="0" fillId="5" borderId="7" xfId="1" applyFont="1" applyFill="1" applyBorder="1" applyProtection="1"/>
    <xf numFmtId="44" fontId="0" fillId="0" borderId="13" xfId="1" applyFont="1" applyBorder="1" applyProtection="1"/>
    <xf numFmtId="44" fontId="0" fillId="0" borderId="14" xfId="1" applyFont="1" applyBorder="1" applyProtection="1"/>
    <xf numFmtId="44" fontId="0" fillId="5" borderId="15" xfId="1" applyFont="1" applyFill="1" applyBorder="1" applyProtection="1"/>
    <xf numFmtId="44" fontId="3" fillId="4" borderId="2" xfId="1" applyFont="1" applyFill="1" applyBorder="1" applyProtection="1"/>
    <xf numFmtId="44" fontId="0" fillId="7" borderId="5" xfId="1" applyFont="1" applyFill="1" applyBorder="1" applyProtection="1"/>
    <xf numFmtId="44" fontId="0" fillId="10" borderId="5" xfId="1" applyFont="1" applyFill="1" applyBorder="1" applyProtection="1"/>
    <xf numFmtId="165" fontId="0" fillId="0" borderId="0" xfId="1" applyNumberFormat="1" applyFont="1" applyProtection="1">
      <protection locked="0"/>
    </xf>
    <xf numFmtId="165" fontId="7" fillId="0" borderId="0" xfId="1" applyNumberFormat="1" applyFont="1" applyProtection="1">
      <protection locked="0"/>
    </xf>
    <xf numFmtId="165" fontId="0" fillId="4" borderId="4" xfId="1" applyNumberFormat="1" applyFont="1" applyFill="1" applyBorder="1" applyProtection="1">
      <protection locked="0"/>
    </xf>
    <xf numFmtId="165" fontId="0" fillId="4" borderId="5" xfId="1" applyNumberFormat="1" applyFont="1" applyFill="1" applyBorder="1" applyProtection="1">
      <protection locked="0"/>
    </xf>
    <xf numFmtId="165" fontId="0" fillId="4" borderId="7" xfId="1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Protection="1"/>
    <xf numFmtId="0" fontId="6" fillId="0" borderId="0" xfId="0" applyFont="1" applyBorder="1" applyProtection="1"/>
    <xf numFmtId="165" fontId="9" fillId="8" borderId="4" xfId="1" applyNumberFormat="1" applyFont="1" applyFill="1" applyBorder="1" applyProtection="1"/>
    <xf numFmtId="165" fontId="9" fillId="8" borderId="5" xfId="1" applyNumberFormat="1" applyFont="1" applyFill="1" applyBorder="1" applyProtection="1"/>
    <xf numFmtId="165" fontId="9" fillId="8" borderId="7" xfId="1" applyNumberFormat="1" applyFont="1" applyFill="1" applyBorder="1" applyProtection="1"/>
    <xf numFmtId="165" fontId="9" fillId="0" borderId="0" xfId="1" applyNumberFormat="1" applyFont="1" applyProtection="1"/>
    <xf numFmtId="165" fontId="9" fillId="7" borderId="4" xfId="1" applyNumberFormat="1" applyFont="1" applyFill="1" applyBorder="1" applyProtection="1"/>
    <xf numFmtId="165" fontId="9" fillId="7" borderId="5" xfId="1" applyNumberFormat="1" applyFont="1" applyFill="1" applyBorder="1" applyProtection="1"/>
    <xf numFmtId="165" fontId="9" fillId="7" borderId="7" xfId="1" applyNumberFormat="1" applyFont="1" applyFill="1" applyBorder="1" applyProtection="1"/>
    <xf numFmtId="165" fontId="9" fillId="10" borderId="4" xfId="1" applyNumberFormat="1" applyFont="1" applyFill="1" applyBorder="1" applyProtection="1"/>
    <xf numFmtId="165" fontId="9" fillId="10" borderId="5" xfId="1" applyNumberFormat="1" applyFont="1" applyFill="1" applyBorder="1" applyProtection="1"/>
    <xf numFmtId="165" fontId="9" fillId="10" borderId="7" xfId="1" applyNumberFormat="1" applyFont="1" applyFill="1" applyBorder="1" applyProtection="1"/>
    <xf numFmtId="0" fontId="9" fillId="0" borderId="0" xfId="0" applyFont="1" applyProtection="1">
      <protection locked="0"/>
    </xf>
    <xf numFmtId="165" fontId="9" fillId="0" borderId="12" xfId="1" applyNumberFormat="1" applyFont="1" applyBorder="1" applyProtection="1"/>
    <xf numFmtId="165" fontId="9" fillId="0" borderId="11" xfId="1" applyNumberFormat="1" applyFont="1" applyBorder="1" applyProtection="1"/>
    <xf numFmtId="165" fontId="9" fillId="0" borderId="6" xfId="1" applyNumberFormat="1" applyFont="1" applyBorder="1" applyProtection="1"/>
    <xf numFmtId="165" fontId="9" fillId="0" borderId="19" xfId="1" applyNumberFormat="1" applyFont="1" applyBorder="1" applyProtection="1"/>
    <xf numFmtId="165" fontId="9" fillId="0" borderId="13" xfId="1" applyNumberFormat="1" applyFont="1" applyBorder="1" applyProtection="1"/>
    <xf numFmtId="165" fontId="9" fillId="0" borderId="0" xfId="1" applyNumberFormat="1" applyFont="1" applyBorder="1" applyProtection="1"/>
    <xf numFmtId="165" fontId="9" fillId="0" borderId="9" xfId="1" applyNumberFormat="1" applyFont="1" applyBorder="1" applyProtection="1"/>
    <xf numFmtId="165" fontId="9" fillId="0" borderId="14" xfId="1" applyNumberFormat="1" applyFont="1" applyBorder="1" applyProtection="1"/>
    <xf numFmtId="165" fontId="9" fillId="0" borderId="10" xfId="1" applyNumberFormat="1" applyFont="1" applyBorder="1" applyProtection="1"/>
    <xf numFmtId="165" fontId="9" fillId="0" borderId="15" xfId="1" applyNumberFormat="1" applyFont="1" applyBorder="1" applyProtection="1"/>
    <xf numFmtId="165" fontId="9" fillId="0" borderId="8" xfId="1" applyNumberFormat="1" applyFont="1" applyBorder="1" applyProtection="1"/>
    <xf numFmtId="165" fontId="9" fillId="4" borderId="1" xfId="1" applyNumberFormat="1" applyFont="1" applyFill="1" applyBorder="1" applyProtection="1"/>
    <xf numFmtId="165" fontId="9" fillId="0" borderId="1" xfId="1" applyNumberFormat="1" applyFont="1" applyBorder="1" applyProtection="1"/>
    <xf numFmtId="165" fontId="9" fillId="6" borderId="13" xfId="1" applyNumberFormat="1" applyFont="1" applyFill="1" applyBorder="1" applyProtection="1"/>
    <xf numFmtId="165" fontId="9" fillId="6" borderId="0" xfId="1" applyNumberFormat="1" applyFont="1" applyFill="1" applyBorder="1" applyProtection="1"/>
    <xf numFmtId="165" fontId="9" fillId="0" borderId="20" xfId="1" applyNumberFormat="1" applyFont="1" applyBorder="1" applyProtection="1"/>
    <xf numFmtId="165" fontId="9" fillId="0" borderId="17" xfId="1" applyNumberFormat="1" applyFont="1" applyBorder="1" applyProtection="1"/>
    <xf numFmtId="165" fontId="9" fillId="4" borderId="2" xfId="1" applyNumberFormat="1" applyFont="1" applyFill="1" applyBorder="1" applyProtection="1"/>
    <xf numFmtId="165" fontId="9" fillId="0" borderId="0" xfId="1" applyNumberFormat="1" applyFont="1" applyProtection="1">
      <protection locked="0"/>
    </xf>
    <xf numFmtId="0" fontId="9" fillId="8" borderId="4" xfId="0" applyFont="1" applyFill="1" applyBorder="1" applyProtection="1"/>
    <xf numFmtId="0" fontId="9" fillId="8" borderId="5" xfId="0" applyFont="1" applyFill="1" applyBorder="1" applyProtection="1"/>
    <xf numFmtId="0" fontId="9" fillId="0" borderId="0" xfId="0" applyFont="1" applyProtection="1"/>
    <xf numFmtId="0" fontId="9" fillId="0" borderId="12" xfId="0" applyFont="1" applyBorder="1" applyProtection="1"/>
    <xf numFmtId="0" fontId="9" fillId="0" borderId="13" xfId="0" applyFont="1" applyBorder="1" applyProtection="1"/>
    <xf numFmtId="0" fontId="9" fillId="0" borderId="0" xfId="0" applyFont="1" applyBorder="1" applyProtection="1"/>
    <xf numFmtId="0" fontId="9" fillId="0" borderId="17" xfId="0" applyFont="1" applyBorder="1" applyProtection="1"/>
    <xf numFmtId="0" fontId="9" fillId="8" borderId="5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7" borderId="5" xfId="0" applyFont="1" applyFill="1" applyBorder="1" applyProtection="1">
      <protection locked="0"/>
    </xf>
    <xf numFmtId="0" fontId="9" fillId="10" borderId="5" xfId="0" applyFont="1" applyFill="1" applyBorder="1" applyProtection="1">
      <protection locked="0"/>
    </xf>
    <xf numFmtId="4" fontId="9" fillId="0" borderId="0" xfId="0" applyNumberFormat="1" applyFont="1" applyProtection="1">
      <protection locked="0"/>
    </xf>
    <xf numFmtId="4" fontId="9" fillId="8" borderId="5" xfId="0" applyNumberFormat="1" applyFont="1" applyFill="1" applyBorder="1" applyProtection="1">
      <protection locked="0"/>
    </xf>
    <xf numFmtId="44" fontId="9" fillId="4" borderId="8" xfId="1" applyFont="1" applyFill="1" applyBorder="1" applyProtection="1"/>
    <xf numFmtId="44" fontId="9" fillId="4" borderId="1" xfId="1" applyFont="1" applyFill="1" applyBorder="1" applyProtection="1"/>
    <xf numFmtId="44" fontId="9" fillId="4" borderId="2" xfId="1" applyFont="1" applyFill="1" applyBorder="1" applyProtection="1"/>
    <xf numFmtId="4" fontId="9" fillId="0" borderId="0" xfId="0" applyNumberFormat="1" applyFont="1" applyBorder="1" applyProtection="1">
      <protection locked="0"/>
    </xf>
    <xf numFmtId="44" fontId="9" fillId="2" borderId="1" xfId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4" fontId="9" fillId="4" borderId="1" xfId="0" applyNumberFormat="1" applyFont="1" applyFill="1" applyBorder="1" applyProtection="1"/>
    <xf numFmtId="4" fontId="9" fillId="2" borderId="1" xfId="0" applyNumberFormat="1" applyFont="1" applyFill="1" applyBorder="1" applyProtection="1">
      <protection locked="0"/>
    </xf>
    <xf numFmtId="0" fontId="9" fillId="0" borderId="17" xfId="0" applyFont="1" applyBorder="1" applyProtection="1">
      <protection locked="0"/>
    </xf>
    <xf numFmtId="4" fontId="9" fillId="0" borderId="17" xfId="0" applyNumberFormat="1" applyFont="1" applyBorder="1" applyProtection="1">
      <protection locked="0"/>
    </xf>
    <xf numFmtId="4" fontId="9" fillId="7" borderId="5" xfId="0" applyNumberFormat="1" applyFont="1" applyFill="1" applyBorder="1" applyProtection="1">
      <protection locked="0"/>
    </xf>
    <xf numFmtId="4" fontId="9" fillId="10" borderId="5" xfId="0" applyNumberFormat="1" applyFont="1" applyFill="1" applyBorder="1" applyProtection="1">
      <protection locked="0"/>
    </xf>
    <xf numFmtId="2" fontId="0" fillId="4" borderId="15" xfId="1" applyNumberFormat="1" applyFont="1" applyFill="1" applyBorder="1" applyProtection="1"/>
    <xf numFmtId="0" fontId="9" fillId="2" borderId="0" xfId="0" applyFont="1" applyFill="1" applyProtection="1"/>
    <xf numFmtId="0" fontId="10" fillId="0" borderId="2" xfId="0" applyFont="1" applyBorder="1" applyProtection="1"/>
    <xf numFmtId="0" fontId="10" fillId="0" borderId="6" xfId="0" applyFont="1" applyBorder="1" applyProtection="1"/>
    <xf numFmtId="0" fontId="9" fillId="0" borderId="1" xfId="0" applyFont="1" applyBorder="1" applyProtection="1"/>
    <xf numFmtId="0" fontId="10" fillId="0" borderId="1" xfId="0" applyFont="1" applyBorder="1" applyProtection="1"/>
    <xf numFmtId="0" fontId="9" fillId="4" borderId="4" xfId="0" applyFont="1" applyFill="1" applyBorder="1" applyProtection="1"/>
    <xf numFmtId="44" fontId="0" fillId="11" borderId="4" xfId="1" applyFont="1" applyFill="1" applyBorder="1" applyProtection="1"/>
    <xf numFmtId="44" fontId="0" fillId="11" borderId="5" xfId="1" applyFont="1" applyFill="1" applyBorder="1" applyProtection="1"/>
    <xf numFmtId="44" fontId="0" fillId="11" borderId="7" xfId="1" applyFont="1" applyFill="1" applyBorder="1" applyProtection="1"/>
    <xf numFmtId="44" fontId="0" fillId="7" borderId="4" xfId="1" applyFont="1" applyFill="1" applyBorder="1" applyProtection="1"/>
    <xf numFmtId="44" fontId="0" fillId="10" borderId="4" xfId="1" applyFont="1" applyFill="1" applyBorder="1" applyProtection="1"/>
    <xf numFmtId="0" fontId="5" fillId="0" borderId="0" xfId="0" applyFont="1" applyProtection="1"/>
    <xf numFmtId="0" fontId="12" fillId="0" borderId="0" xfId="0" applyFont="1" applyProtection="1"/>
    <xf numFmtId="0" fontId="10" fillId="0" borderId="0" xfId="0" applyFont="1" applyProtection="1"/>
    <xf numFmtId="0" fontId="5" fillId="9" borderId="0" xfId="0" applyFont="1" applyFill="1" applyAlignment="1" applyProtection="1">
      <alignment horizontal="center"/>
    </xf>
    <xf numFmtId="0" fontId="12" fillId="8" borderId="5" xfId="0" applyFont="1" applyFill="1" applyBorder="1" applyProtection="1"/>
    <xf numFmtId="0" fontId="13" fillId="8" borderId="5" xfId="0" applyFont="1" applyFill="1" applyBorder="1" applyProtection="1"/>
    <xf numFmtId="0" fontId="0" fillId="0" borderId="0" xfId="0" applyAlignment="1" applyProtection="1">
      <alignment horizontal="center"/>
    </xf>
    <xf numFmtId="0" fontId="12" fillId="0" borderId="2" xfId="0" applyFont="1" applyBorder="1" applyProtection="1"/>
    <xf numFmtId="0" fontId="9" fillId="0" borderId="7" xfId="0" applyFont="1" applyBorder="1" applyProtection="1"/>
    <xf numFmtId="0" fontId="6" fillId="0" borderId="10" xfId="0" applyFont="1" applyBorder="1" applyProtection="1"/>
    <xf numFmtId="0" fontId="6" fillId="2" borderId="5" xfId="0" applyFont="1" applyFill="1" applyBorder="1" applyProtection="1"/>
    <xf numFmtId="0" fontId="9" fillId="2" borderId="7" xfId="0" applyFont="1" applyFill="1" applyBorder="1" applyProtection="1"/>
    <xf numFmtId="0" fontId="6" fillId="4" borderId="5" xfId="0" applyFont="1" applyFill="1" applyBorder="1" applyProtection="1"/>
    <xf numFmtId="0" fontId="9" fillId="4" borderId="7" xfId="0" applyFont="1" applyFill="1" applyBorder="1" applyProtection="1"/>
    <xf numFmtId="0" fontId="12" fillId="7" borderId="5" xfId="0" applyFont="1" applyFill="1" applyBorder="1" applyProtection="1"/>
    <xf numFmtId="0" fontId="13" fillId="7" borderId="5" xfId="0" applyFont="1" applyFill="1" applyBorder="1" applyProtection="1"/>
    <xf numFmtId="0" fontId="9" fillId="0" borderId="2" xfId="0" applyFont="1" applyBorder="1" applyProtection="1"/>
    <xf numFmtId="0" fontId="12" fillId="10" borderId="5" xfId="0" applyFont="1" applyFill="1" applyBorder="1" applyProtection="1"/>
    <xf numFmtId="0" fontId="13" fillId="10" borderId="5" xfId="0" applyFont="1" applyFill="1" applyBorder="1" applyProtection="1"/>
    <xf numFmtId="0" fontId="9" fillId="8" borderId="7" xfId="0" applyFont="1" applyFill="1" applyBorder="1" applyProtection="1"/>
    <xf numFmtId="0" fontId="9" fillId="0" borderId="14" xfId="0" applyFont="1" applyBorder="1" applyProtection="1"/>
    <xf numFmtId="0" fontId="9" fillId="0" borderId="18" xfId="0" applyFont="1" applyBorder="1" applyProtection="1"/>
    <xf numFmtId="0" fontId="9" fillId="7" borderId="5" xfId="0" applyFont="1" applyFill="1" applyBorder="1" applyProtection="1"/>
    <xf numFmtId="0" fontId="9" fillId="7" borderId="7" xfId="0" applyFont="1" applyFill="1" applyBorder="1" applyProtection="1"/>
    <xf numFmtId="0" fontId="9" fillId="10" borderId="5" xfId="0" applyFont="1" applyFill="1" applyBorder="1" applyProtection="1"/>
    <xf numFmtId="0" fontId="9" fillId="10" borderId="7" xfId="0" applyFont="1" applyFill="1" applyBorder="1" applyProtection="1"/>
    <xf numFmtId="0" fontId="0" fillId="10" borderId="2" xfId="0" applyFill="1" applyBorder="1" applyProtection="1"/>
    <xf numFmtId="0" fontId="0" fillId="0" borderId="1" xfId="0" applyBorder="1" applyProtection="1"/>
    <xf numFmtId="0" fontId="0" fillId="0" borderId="3" xfId="0" applyBorder="1" applyProtection="1"/>
    <xf numFmtId="0" fontId="0" fillId="6" borderId="0" xfId="0" applyFill="1" applyBorder="1" applyProtection="1"/>
    <xf numFmtId="0" fontId="0" fillId="3" borderId="1" xfId="0" applyFill="1" applyBorder="1" applyProtection="1"/>
    <xf numFmtId="0" fontId="0" fillId="4" borderId="4" xfId="0" applyFill="1" applyBorder="1" applyProtection="1"/>
    <xf numFmtId="0" fontId="0" fillId="4" borderId="12" xfId="0" applyFill="1" applyBorder="1" applyProtection="1"/>
    <xf numFmtId="0" fontId="0" fillId="7" borderId="6" xfId="0" applyFill="1" applyBorder="1" applyProtection="1"/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6" fillId="13" borderId="4" xfId="0" applyNumberFormat="1" applyFont="1" applyFill="1" applyBorder="1" applyAlignment="1" applyProtection="1">
      <alignment horizontal="left"/>
      <protection locked="0"/>
    </xf>
    <xf numFmtId="0" fontId="6" fillId="13" borderId="5" xfId="0" applyFont="1" applyFill="1" applyBorder="1" applyProtection="1">
      <protection locked="0"/>
    </xf>
    <xf numFmtId="164" fontId="6" fillId="13" borderId="5" xfId="0" applyNumberFormat="1" applyFont="1" applyFill="1" applyBorder="1" applyAlignment="1" applyProtection="1">
      <alignment horizontal="center"/>
      <protection locked="0"/>
    </xf>
    <xf numFmtId="164" fontId="6" fillId="13" borderId="5" xfId="0" applyNumberFormat="1" applyFont="1" applyFill="1" applyBorder="1" applyProtection="1">
      <protection locked="0"/>
    </xf>
    <xf numFmtId="0" fontId="0" fillId="8" borderId="6" xfId="0" applyFill="1" applyBorder="1" applyProtection="1"/>
    <xf numFmtId="164" fontId="6" fillId="13" borderId="7" xfId="0" applyNumberFormat="1" applyFont="1" applyFill="1" applyBorder="1" applyProtection="1">
      <protection locked="0"/>
    </xf>
    <xf numFmtId="166" fontId="9" fillId="0" borderId="15" xfId="0" applyNumberFormat="1" applyFont="1" applyBorder="1" applyProtection="1"/>
    <xf numFmtId="166" fontId="9" fillId="6" borderId="13" xfId="0" applyNumberFormat="1" applyFont="1" applyFill="1" applyBorder="1" applyProtection="1"/>
    <xf numFmtId="166" fontId="9" fillId="0" borderId="13" xfId="0" applyNumberFormat="1" applyFont="1" applyBorder="1" applyProtection="1"/>
    <xf numFmtId="166" fontId="9" fillId="0" borderId="15" xfId="0" quotePrefix="1" applyNumberFormat="1" applyFont="1" applyBorder="1" applyProtection="1"/>
    <xf numFmtId="166" fontId="9" fillId="0" borderId="20" xfId="0" applyNumberFormat="1" applyFont="1" applyBorder="1" applyProtection="1"/>
    <xf numFmtId="165" fontId="8" fillId="0" borderId="0" xfId="1" applyNumberFormat="1" applyFont="1" applyProtection="1">
      <protection locked="0"/>
    </xf>
    <xf numFmtId="165" fontId="1" fillId="0" borderId="0" xfId="1" applyNumberFormat="1" applyFont="1" applyProtection="1">
      <protection locked="0"/>
    </xf>
    <xf numFmtId="165" fontId="8" fillId="0" borderId="0" xfId="1" applyNumberFormat="1" applyFont="1" applyBorder="1" applyProtection="1">
      <protection locked="0"/>
    </xf>
    <xf numFmtId="0" fontId="8" fillId="0" borderId="0" xfId="0" applyFont="1" applyProtection="1">
      <protection locked="0"/>
    </xf>
    <xf numFmtId="165" fontId="8" fillId="8" borderId="5" xfId="1" applyNumberFormat="1" applyFont="1" applyFill="1" applyBorder="1" applyProtection="1"/>
    <xf numFmtId="165" fontId="8" fillId="8" borderId="7" xfId="1" applyNumberFormat="1" applyFont="1" applyFill="1" applyBorder="1" applyProtection="1"/>
    <xf numFmtId="165" fontId="14" fillId="0" borderId="0" xfId="1" applyNumberFormat="1" applyFont="1" applyBorder="1" applyProtection="1"/>
    <xf numFmtId="165" fontId="8" fillId="0" borderId="0" xfId="1" applyNumberFormat="1" applyFont="1" applyProtection="1"/>
    <xf numFmtId="165" fontId="8" fillId="7" borderId="4" xfId="1" applyNumberFormat="1" applyFont="1" applyFill="1" applyBorder="1" applyProtection="1"/>
    <xf numFmtId="165" fontId="8" fillId="7" borderId="5" xfId="1" applyNumberFormat="1" applyFont="1" applyFill="1" applyBorder="1" applyProtection="1"/>
    <xf numFmtId="165" fontId="8" fillId="7" borderId="7" xfId="1" applyNumberFormat="1" applyFont="1" applyFill="1" applyBorder="1" applyProtection="1"/>
    <xf numFmtId="165" fontId="8" fillId="0" borderId="0" xfId="1" applyNumberFormat="1" applyFont="1" applyBorder="1" applyProtection="1"/>
    <xf numFmtId="165" fontId="8" fillId="10" borderId="4" xfId="1" applyNumberFormat="1" applyFont="1" applyFill="1" applyBorder="1" applyProtection="1"/>
    <xf numFmtId="165" fontId="8" fillId="10" borderId="5" xfId="1" applyNumberFormat="1" applyFont="1" applyFill="1" applyBorder="1" applyProtection="1"/>
    <xf numFmtId="165" fontId="8" fillId="10" borderId="7" xfId="1" applyNumberFormat="1" applyFont="1" applyFill="1" applyBorder="1" applyProtection="1"/>
    <xf numFmtId="165" fontId="8" fillId="0" borderId="6" xfId="1" applyNumberFormat="1" applyFont="1" applyBorder="1" applyProtection="1"/>
    <xf numFmtId="165" fontId="8" fillId="0" borderId="6" xfId="1" applyNumberFormat="1" applyFont="1" applyFill="1" applyBorder="1" applyProtection="1"/>
    <xf numFmtId="165" fontId="8" fillId="0" borderId="11" xfId="1" applyNumberFormat="1" applyFont="1" applyBorder="1" applyProtection="1"/>
    <xf numFmtId="165" fontId="8" fillId="0" borderId="19" xfId="1" applyNumberFormat="1" applyFont="1" applyBorder="1" applyProtection="1"/>
    <xf numFmtId="165" fontId="8" fillId="0" borderId="12" xfId="1" applyNumberFormat="1" applyFont="1" applyBorder="1" applyProtection="1"/>
    <xf numFmtId="165" fontId="8" fillId="0" borderId="9" xfId="1" applyNumberFormat="1" applyFont="1" applyBorder="1" applyProtection="1"/>
    <xf numFmtId="165" fontId="8" fillId="0" borderId="14" xfId="1" applyNumberFormat="1" applyFont="1" applyBorder="1" applyProtection="1"/>
    <xf numFmtId="165" fontId="8" fillId="0" borderId="13" xfId="1" applyNumberFormat="1" applyFont="1" applyBorder="1" applyProtection="1"/>
    <xf numFmtId="165" fontId="8" fillId="0" borderId="10" xfId="1" applyNumberFormat="1" applyFont="1" applyBorder="1" applyProtection="1"/>
    <xf numFmtId="166" fontId="8" fillId="0" borderId="8" xfId="1" applyNumberFormat="1" applyFont="1" applyFill="1" applyBorder="1" applyAlignment="1" applyProtection="1">
      <alignment horizontal="right"/>
    </xf>
    <xf numFmtId="166" fontId="8" fillId="0" borderId="8" xfId="1" applyNumberFormat="1" applyFont="1" applyBorder="1" applyAlignment="1" applyProtection="1">
      <alignment horizontal="right"/>
    </xf>
    <xf numFmtId="166" fontId="8" fillId="0" borderId="0" xfId="1" applyNumberFormat="1" applyFont="1" applyBorder="1" applyAlignment="1" applyProtection="1">
      <alignment horizontal="right"/>
    </xf>
    <xf numFmtId="166" fontId="8" fillId="4" borderId="8" xfId="1" applyNumberFormat="1" applyFont="1" applyFill="1" applyBorder="1" applyAlignment="1" applyProtection="1">
      <alignment horizontal="right"/>
    </xf>
    <xf numFmtId="166" fontId="8" fillId="0" borderId="14" xfId="1" applyNumberFormat="1" applyFont="1" applyBorder="1" applyAlignment="1" applyProtection="1">
      <alignment horizontal="right"/>
    </xf>
    <xf numFmtId="166" fontId="8" fillId="0" borderId="0" xfId="1" applyNumberFormat="1" applyFont="1" applyProtection="1"/>
    <xf numFmtId="166" fontId="8" fillId="0" borderId="15" xfId="1" applyNumberFormat="1" applyFont="1" applyBorder="1" applyProtection="1"/>
    <xf numFmtId="166" fontId="8" fillId="6" borderId="0" xfId="1" applyNumberFormat="1" applyFont="1" applyFill="1" applyBorder="1" applyAlignment="1" applyProtection="1">
      <alignment horizontal="right"/>
    </xf>
    <xf numFmtId="166" fontId="8" fillId="6" borderId="13" xfId="1" applyNumberFormat="1" applyFont="1" applyFill="1" applyBorder="1" applyProtection="1"/>
    <xf numFmtId="166" fontId="8" fillId="0" borderId="1" xfId="1" applyNumberFormat="1" applyFont="1" applyBorder="1" applyAlignment="1" applyProtection="1">
      <alignment horizontal="right"/>
    </xf>
    <xf numFmtId="166" fontId="8" fillId="4" borderId="1" xfId="1" applyNumberFormat="1" applyFont="1" applyFill="1" applyBorder="1" applyAlignment="1" applyProtection="1">
      <alignment horizontal="right"/>
    </xf>
    <xf numFmtId="166" fontId="8" fillId="0" borderId="13" xfId="1" applyNumberFormat="1" applyFont="1" applyBorder="1" applyProtection="1"/>
    <xf numFmtId="166" fontId="8" fillId="0" borderId="17" xfId="1" applyNumberFormat="1" applyFont="1" applyBorder="1" applyAlignment="1" applyProtection="1">
      <alignment horizontal="right"/>
    </xf>
    <xf numFmtId="166" fontId="8" fillId="4" borderId="2" xfId="1" applyNumberFormat="1" applyFont="1" applyFill="1" applyBorder="1" applyAlignment="1" applyProtection="1">
      <alignment horizontal="right"/>
    </xf>
    <xf numFmtId="166" fontId="8" fillId="0" borderId="20" xfId="1" applyNumberFormat="1" applyFont="1" applyBorder="1" applyProtection="1"/>
    <xf numFmtId="166" fontId="8" fillId="3" borderId="0" xfId="1" applyNumberFormat="1" applyFont="1" applyFill="1" applyBorder="1" applyAlignment="1" applyProtection="1">
      <alignment horizontal="right"/>
    </xf>
    <xf numFmtId="165" fontId="8" fillId="4" borderId="4" xfId="1" applyNumberFormat="1" applyFont="1" applyFill="1" applyBorder="1" applyProtection="1"/>
    <xf numFmtId="165" fontId="8" fillId="4" borderId="5" xfId="1" applyNumberFormat="1" applyFont="1" applyFill="1" applyBorder="1" applyProtection="1"/>
    <xf numFmtId="165" fontId="8" fillId="4" borderId="7" xfId="1" applyNumberFormat="1" applyFont="1" applyFill="1" applyBorder="1" applyProtection="1"/>
    <xf numFmtId="0" fontId="0" fillId="2" borderId="0" xfId="0" applyFill="1" applyProtection="1">
      <protection locked="0"/>
    </xf>
    <xf numFmtId="44" fontId="15" fillId="0" borderId="0" xfId="1" applyFont="1" applyProtection="1">
      <protection locked="0"/>
    </xf>
    <xf numFmtId="0" fontId="9" fillId="0" borderId="0" xfId="0" applyFont="1"/>
    <xf numFmtId="0" fontId="16" fillId="4" borderId="0" xfId="0" applyFont="1" applyFill="1"/>
    <xf numFmtId="0" fontId="9" fillId="0" borderId="0" xfId="0" applyFont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8535-62BB-4683-9C45-30852AD94185}">
  <sheetPr>
    <tabColor rgb="FFFFC000"/>
  </sheetPr>
  <dimension ref="A4:AF27"/>
  <sheetViews>
    <sheetView tabSelected="1" workbookViewId="0">
      <selection activeCell="E26" sqref="E26"/>
    </sheetView>
  </sheetViews>
  <sheetFormatPr defaultRowHeight="14.4" x14ac:dyDescent="0.3"/>
  <cols>
    <col min="1" max="1" width="2.44140625" customWidth="1"/>
    <col min="2" max="2" width="31.109375" customWidth="1"/>
    <col min="3" max="3" width="116.6640625" customWidth="1"/>
  </cols>
  <sheetData>
    <row r="4" spans="1:32" x14ac:dyDescent="0.3">
      <c r="A4">
        <v>1</v>
      </c>
      <c r="B4" t="s">
        <v>92</v>
      </c>
    </row>
    <row r="5" spans="1:32" x14ac:dyDescent="0.3">
      <c r="A5">
        <v>2</v>
      </c>
      <c r="B5" t="s">
        <v>93</v>
      </c>
    </row>
    <row r="6" spans="1:32" x14ac:dyDescent="0.3">
      <c r="A6">
        <v>3</v>
      </c>
      <c r="B6" t="s">
        <v>105</v>
      </c>
    </row>
    <row r="7" spans="1:32" x14ac:dyDescent="0.3">
      <c r="A7">
        <v>4</v>
      </c>
      <c r="B7" t="s">
        <v>104</v>
      </c>
    </row>
    <row r="8" spans="1:32" x14ac:dyDescent="0.3">
      <c r="A8">
        <v>5</v>
      </c>
      <c r="B8" t="s">
        <v>91</v>
      </c>
    </row>
    <row r="9" spans="1:32" x14ac:dyDescent="0.3">
      <c r="A9">
        <v>6</v>
      </c>
      <c r="B9" t="s">
        <v>106</v>
      </c>
    </row>
    <row r="10" spans="1:32" x14ac:dyDescent="0.3">
      <c r="A10" s="265"/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</row>
    <row r="11" spans="1:32" ht="28.8" x14ac:dyDescent="0.55000000000000004">
      <c r="A11" s="265"/>
      <c r="B11" s="265"/>
      <c r="C11" s="266" t="s">
        <v>145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</row>
    <row r="12" spans="1:32" x14ac:dyDescent="0.3">
      <c r="A12" s="265"/>
      <c r="B12" s="265" t="s">
        <v>95</v>
      </c>
      <c r="C12" s="265" t="s">
        <v>97</v>
      </c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</row>
    <row r="13" spans="1:32" x14ac:dyDescent="0.3">
      <c r="A13" s="265"/>
      <c r="B13" s="265" t="s">
        <v>94</v>
      </c>
      <c r="C13" s="265" t="s">
        <v>98</v>
      </c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</row>
    <row r="14" spans="1:32" x14ac:dyDescent="0.3">
      <c r="A14" s="265"/>
      <c r="B14" s="265" t="s">
        <v>96</v>
      </c>
      <c r="C14" s="265" t="s">
        <v>99</v>
      </c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</row>
    <row r="15" spans="1:32" x14ac:dyDescent="0.3">
      <c r="A15" s="265"/>
      <c r="B15" s="265" t="s">
        <v>102</v>
      </c>
      <c r="C15" s="265" t="s">
        <v>101</v>
      </c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</row>
    <row r="16" spans="1:32" x14ac:dyDescent="0.3">
      <c r="A16" s="265"/>
      <c r="B16" s="265"/>
      <c r="C16" s="265" t="s">
        <v>141</v>
      </c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</row>
    <row r="17" spans="1:32" x14ac:dyDescent="0.3">
      <c r="A17" s="265"/>
      <c r="B17" s="265"/>
      <c r="C17" s="265" t="s">
        <v>100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</row>
    <row r="18" spans="1:32" x14ac:dyDescent="0.3">
      <c r="A18" s="265"/>
      <c r="B18" s="265" t="s">
        <v>103</v>
      </c>
      <c r="C18" s="265" t="s">
        <v>144</v>
      </c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</row>
    <row r="19" spans="1:32" ht="24.6" x14ac:dyDescent="0.3">
      <c r="A19" s="265"/>
      <c r="B19" s="265"/>
      <c r="C19" s="267" t="s">
        <v>146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</row>
    <row r="20" spans="1:32" x14ac:dyDescent="0.3">
      <c r="A20" s="265"/>
      <c r="B20" s="265" t="s">
        <v>107</v>
      </c>
      <c r="C20" s="265" t="s">
        <v>110</v>
      </c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</row>
    <row r="21" spans="1:32" x14ac:dyDescent="0.3">
      <c r="A21" s="265"/>
      <c r="B21" s="265" t="s">
        <v>108</v>
      </c>
      <c r="C21" s="265" t="s">
        <v>109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</row>
    <row r="22" spans="1:32" x14ac:dyDescent="0.3">
      <c r="A22" s="265"/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</row>
    <row r="23" spans="1:32" x14ac:dyDescent="0.3">
      <c r="A23" s="265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</row>
    <row r="24" spans="1:32" x14ac:dyDescent="0.3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</row>
    <row r="25" spans="1:32" x14ac:dyDescent="0.3">
      <c r="A25" s="265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</row>
    <row r="26" spans="1:32" x14ac:dyDescent="0.3">
      <c r="A26" s="265"/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</row>
    <row r="27" spans="1:32" x14ac:dyDescent="0.3">
      <c r="A27" s="265"/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</row>
  </sheetData>
  <sheetProtection algorithmName="SHA-512" hashValue="ZeSuj1lZc1RpQedtmba2PIqBs3ZZJKbCXrFe1pWSk1FZdT2BbwYyuHirCV0n/4ZV5Htq05x9xQS+DesoSulE9A==" saltValue="DzU1wbFyJ9aEJd/16sFAq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2:H35"/>
  <sheetViews>
    <sheetView workbookViewId="0">
      <selection activeCell="A5" sqref="A5:XFD5"/>
    </sheetView>
  </sheetViews>
  <sheetFormatPr defaultColWidth="9.109375" defaultRowHeight="14.4" x14ac:dyDescent="0.3"/>
  <cols>
    <col min="1" max="1" width="9.109375" style="2"/>
    <col min="2" max="3" width="20.6640625" style="2" customWidth="1"/>
    <col min="4" max="4" width="20.6640625" style="22" customWidth="1"/>
    <col min="5" max="8" width="20.6640625" style="23" customWidth="1"/>
    <col min="9" max="16384" width="9.109375" style="2"/>
  </cols>
  <sheetData>
    <row r="2" spans="2:8" x14ac:dyDescent="0.3">
      <c r="F2" s="23" t="s">
        <v>139</v>
      </c>
    </row>
    <row r="3" spans="2:8" ht="15" thickBot="1" x14ac:dyDescent="0.35">
      <c r="F3" s="22" t="s">
        <v>2</v>
      </c>
    </row>
    <row r="4" spans="2:8" ht="15" thickBot="1" x14ac:dyDescent="0.35">
      <c r="B4" s="213" t="s">
        <v>16</v>
      </c>
      <c r="C4" s="3"/>
      <c r="D4" s="205"/>
      <c r="E4" s="206" t="s">
        <v>132</v>
      </c>
      <c r="F4" s="207"/>
      <c r="G4" s="208"/>
    </row>
    <row r="5" spans="2:8" s="101" customFormat="1" thickBot="1" x14ac:dyDescent="0.35">
      <c r="B5" s="209" t="s">
        <v>140</v>
      </c>
      <c r="C5" s="210"/>
      <c r="D5" s="211"/>
      <c r="E5" s="212"/>
      <c r="F5" s="212"/>
      <c r="G5" s="212"/>
      <c r="H5" s="214"/>
    </row>
    <row r="6" spans="2:8" x14ac:dyDescent="0.3">
      <c r="B6" s="3"/>
      <c r="C6" s="3"/>
      <c r="D6" s="24"/>
      <c r="F6" s="25" t="s">
        <v>28</v>
      </c>
    </row>
    <row r="7" spans="2:8" x14ac:dyDescent="0.3">
      <c r="B7" s="198" t="s">
        <v>10</v>
      </c>
      <c r="C7" s="198" t="s">
        <v>17</v>
      </c>
      <c r="D7" s="1">
        <v>0</v>
      </c>
      <c r="E7" s="27"/>
      <c r="F7" s="28" t="s">
        <v>2</v>
      </c>
    </row>
    <row r="8" spans="2:8" x14ac:dyDescent="0.3">
      <c r="B8" s="198"/>
      <c r="C8" s="198"/>
      <c r="D8" s="29"/>
      <c r="E8" s="30"/>
      <c r="F8" s="7">
        <f>SUM(D6:D7)</f>
        <v>0</v>
      </c>
      <c r="G8" s="14"/>
      <c r="H8" s="15"/>
    </row>
    <row r="9" spans="2:8" x14ac:dyDescent="0.3">
      <c r="B9" s="200"/>
      <c r="C9" s="200"/>
      <c r="D9" s="31"/>
      <c r="E9" s="32"/>
      <c r="F9" s="16"/>
      <c r="G9" s="9" t="s">
        <v>2</v>
      </c>
      <c r="H9" s="17"/>
    </row>
    <row r="10" spans="2:8" x14ac:dyDescent="0.3">
      <c r="B10" s="198" t="s">
        <v>11</v>
      </c>
      <c r="C10" s="198" t="s">
        <v>17</v>
      </c>
      <c r="D10" s="1">
        <v>0</v>
      </c>
      <c r="E10" s="30"/>
      <c r="F10" s="5" t="s">
        <v>2</v>
      </c>
      <c r="G10" s="11"/>
      <c r="H10" s="17"/>
    </row>
    <row r="11" spans="2:8" x14ac:dyDescent="0.3">
      <c r="B11" s="198"/>
      <c r="C11" s="198" t="s">
        <v>18</v>
      </c>
      <c r="D11" s="1">
        <v>0</v>
      </c>
      <c r="E11" s="30"/>
      <c r="F11" s="5" t="s">
        <v>2</v>
      </c>
      <c r="G11" s="11"/>
      <c r="H11" s="17"/>
    </row>
    <row r="12" spans="2:8" x14ac:dyDescent="0.3">
      <c r="B12" s="198"/>
      <c r="C12" s="198"/>
      <c r="D12" s="29"/>
      <c r="E12" s="30"/>
      <c r="F12" s="7">
        <f>SUM(D10:D11)</f>
        <v>0</v>
      </c>
      <c r="G12" s="11"/>
      <c r="H12" s="17"/>
    </row>
    <row r="13" spans="2:8" x14ac:dyDescent="0.3">
      <c r="B13" s="10"/>
      <c r="C13" s="10"/>
      <c r="D13" s="31" t="s">
        <v>2</v>
      </c>
      <c r="E13" s="33"/>
      <c r="F13" s="18"/>
      <c r="G13" s="11"/>
      <c r="H13" s="17"/>
    </row>
    <row r="14" spans="2:8" x14ac:dyDescent="0.3">
      <c r="B14" s="198" t="s">
        <v>12</v>
      </c>
      <c r="C14" s="198" t="s">
        <v>17</v>
      </c>
      <c r="D14" s="1">
        <v>0</v>
      </c>
      <c r="E14" s="30"/>
      <c r="F14" s="5"/>
      <c r="G14" s="11"/>
      <c r="H14" s="17"/>
    </row>
    <row r="15" spans="2:8" x14ac:dyDescent="0.3">
      <c r="B15" s="198"/>
      <c r="C15" s="198" t="s">
        <v>19</v>
      </c>
      <c r="D15" s="1">
        <v>0</v>
      </c>
      <c r="E15" s="30"/>
      <c r="F15" s="5" t="s">
        <v>2</v>
      </c>
      <c r="G15" s="11"/>
      <c r="H15" s="17"/>
    </row>
    <row r="16" spans="2:8" x14ac:dyDescent="0.3">
      <c r="B16" s="198"/>
      <c r="C16" s="198"/>
      <c r="D16" s="29"/>
      <c r="E16" s="30"/>
      <c r="F16" s="7">
        <f>SUM(D14:D15)</f>
        <v>0</v>
      </c>
      <c r="G16" s="11"/>
      <c r="H16" s="17"/>
    </row>
    <row r="17" spans="2:8" x14ac:dyDescent="0.3">
      <c r="B17" s="10"/>
      <c r="C17" s="10"/>
      <c r="D17" s="31" t="s">
        <v>2</v>
      </c>
      <c r="E17" s="33"/>
      <c r="F17" s="18"/>
      <c r="G17" s="11"/>
      <c r="H17" s="17"/>
    </row>
    <row r="18" spans="2:8" x14ac:dyDescent="0.3">
      <c r="B18" s="198" t="s">
        <v>13</v>
      </c>
      <c r="C18" s="198" t="s">
        <v>17</v>
      </c>
      <c r="D18" s="1">
        <v>0</v>
      </c>
      <c r="E18" s="30"/>
      <c r="F18" s="5"/>
      <c r="G18" s="11"/>
      <c r="H18" s="17"/>
    </row>
    <row r="19" spans="2:8" x14ac:dyDescent="0.3">
      <c r="B19" s="198"/>
      <c r="C19" s="198" t="s">
        <v>19</v>
      </c>
      <c r="D19" s="1">
        <v>0</v>
      </c>
      <c r="E19" s="30"/>
      <c r="F19" s="5" t="s">
        <v>2</v>
      </c>
      <c r="G19" s="11"/>
      <c r="H19" s="17"/>
    </row>
    <row r="20" spans="2:8" x14ac:dyDescent="0.3">
      <c r="B20" s="198"/>
      <c r="C20" s="198" t="s">
        <v>18</v>
      </c>
      <c r="D20" s="1">
        <v>0</v>
      </c>
      <c r="E20" s="30"/>
      <c r="F20" s="5"/>
      <c r="G20" s="11"/>
      <c r="H20" s="17"/>
    </row>
    <row r="21" spans="2:8" x14ac:dyDescent="0.3">
      <c r="B21" s="198"/>
      <c r="C21" s="198" t="s">
        <v>20</v>
      </c>
      <c r="D21" s="1">
        <v>0</v>
      </c>
      <c r="E21" s="30"/>
      <c r="F21" s="5"/>
      <c r="G21" s="11"/>
      <c r="H21" s="17"/>
    </row>
    <row r="22" spans="2:8" x14ac:dyDescent="0.3">
      <c r="B22" s="198"/>
      <c r="C22" s="198"/>
      <c r="D22" s="29"/>
      <c r="E22" s="30"/>
      <c r="F22" s="7">
        <f>SUM(D18:D21)</f>
        <v>0</v>
      </c>
      <c r="G22" s="11"/>
      <c r="H22" s="17"/>
    </row>
    <row r="23" spans="2:8" x14ac:dyDescent="0.3">
      <c r="B23" s="10"/>
      <c r="C23" s="10"/>
      <c r="D23" s="35" t="s">
        <v>2</v>
      </c>
      <c r="E23" s="33"/>
      <c r="F23" s="18"/>
      <c r="G23" s="11"/>
      <c r="H23" s="17"/>
    </row>
    <row r="24" spans="2:8" x14ac:dyDescent="0.3">
      <c r="B24" s="198" t="s">
        <v>14</v>
      </c>
      <c r="C24" s="198" t="s">
        <v>17</v>
      </c>
      <c r="D24" s="1">
        <v>0</v>
      </c>
      <c r="E24" s="30"/>
      <c r="F24" s="6"/>
      <c r="G24" s="11"/>
      <c r="H24" s="17"/>
    </row>
    <row r="25" spans="2:8" x14ac:dyDescent="0.3">
      <c r="B25" s="198"/>
      <c r="C25" s="198" t="s">
        <v>19</v>
      </c>
      <c r="D25" s="1">
        <v>0</v>
      </c>
      <c r="E25" s="30"/>
      <c r="F25" s="5" t="s">
        <v>2</v>
      </c>
      <c r="G25" s="11"/>
      <c r="H25" s="17"/>
    </row>
    <row r="26" spans="2:8" x14ac:dyDescent="0.3">
      <c r="B26" s="198"/>
      <c r="C26" s="198" t="s">
        <v>20</v>
      </c>
      <c r="D26" s="1">
        <v>0</v>
      </c>
      <c r="E26" s="30"/>
      <c r="F26" s="5"/>
      <c r="G26" s="11"/>
      <c r="H26" s="17"/>
    </row>
    <row r="27" spans="2:8" x14ac:dyDescent="0.3">
      <c r="B27" s="198"/>
      <c r="C27" s="198"/>
      <c r="D27" s="29" t="s">
        <v>2</v>
      </c>
      <c r="E27" s="30"/>
      <c r="F27" s="7">
        <f>SUM(D24:D26)</f>
        <v>0</v>
      </c>
      <c r="G27" s="11"/>
      <c r="H27" s="17"/>
    </row>
    <row r="28" spans="2:8" x14ac:dyDescent="0.3">
      <c r="B28" s="10"/>
      <c r="C28" s="10"/>
      <c r="D28" s="35" t="s">
        <v>2</v>
      </c>
      <c r="E28" s="33"/>
      <c r="F28" s="18"/>
      <c r="G28" s="11"/>
      <c r="H28" s="17"/>
    </row>
    <row r="29" spans="2:8" x14ac:dyDescent="0.3">
      <c r="B29" s="198" t="s">
        <v>15</v>
      </c>
      <c r="C29" s="198" t="s">
        <v>17</v>
      </c>
      <c r="D29" s="1">
        <v>0</v>
      </c>
      <c r="E29" s="30"/>
      <c r="F29" s="6"/>
      <c r="G29" s="11"/>
      <c r="H29" s="17"/>
    </row>
    <row r="30" spans="2:8" x14ac:dyDescent="0.3">
      <c r="B30" s="198"/>
      <c r="C30" s="198" t="s">
        <v>19</v>
      </c>
      <c r="D30" s="1">
        <v>0</v>
      </c>
      <c r="E30" s="30"/>
      <c r="F30" s="5"/>
      <c r="G30" s="11"/>
      <c r="H30" s="17"/>
    </row>
    <row r="31" spans="2:8" ht="15" thickBot="1" x14ac:dyDescent="0.35">
      <c r="B31" s="198"/>
      <c r="C31" s="198"/>
      <c r="D31" s="36"/>
      <c r="E31" s="30"/>
      <c r="F31" s="7">
        <f>SUM(D29:D30)</f>
        <v>0</v>
      </c>
      <c r="G31" s="11"/>
      <c r="H31" s="17"/>
    </row>
    <row r="32" spans="2:8" ht="15" thickBot="1" x14ac:dyDescent="0.35">
      <c r="B32" s="3"/>
      <c r="C32" s="3"/>
      <c r="F32" s="19"/>
      <c r="G32" s="20"/>
      <c r="H32" s="21">
        <f>SUM(F7:F31)</f>
        <v>0</v>
      </c>
    </row>
    <row r="33" spans="2:8" ht="15" thickBot="1" x14ac:dyDescent="0.35">
      <c r="B33" s="3"/>
      <c r="C33" s="202" t="s">
        <v>38</v>
      </c>
      <c r="D33" s="37"/>
      <c r="E33" s="37"/>
      <c r="F33" s="37"/>
      <c r="G33" s="37"/>
      <c r="H33" s="38"/>
    </row>
    <row r="35" spans="2:8" x14ac:dyDescent="0.3">
      <c r="B35" s="34" t="s">
        <v>2</v>
      </c>
      <c r="C35" s="34"/>
      <c r="D35" s="35"/>
      <c r="E35" s="33"/>
    </row>
  </sheetData>
  <sheetProtection algorithmName="SHA-512" hashValue="CTskGOoK7yQRfucF8isdf3C1y2bZmaj9O8VHOM7X5Kutggg8zCTdXb/iUl2kWCnR57jrewV3bMJBav5/bhL9tQ==" saltValue="1hk+jwbnb289zIVM2nYjkw==" spinCount="100000" sheet="1" objects="1" scenarios="1" selectLockedCells="1"/>
  <protectedRanges>
    <protectedRange sqref="F25:F28 F30:F31 F7:F23" name="Bereik1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4B44-DFD0-46BA-B856-C66F110F1899}">
  <sheetPr>
    <tabColor rgb="FFFFFF00"/>
  </sheetPr>
  <dimension ref="B3:H36"/>
  <sheetViews>
    <sheetView workbookViewId="0">
      <selection activeCell="A5" sqref="A5:XFD5"/>
    </sheetView>
  </sheetViews>
  <sheetFormatPr defaultColWidth="9.109375" defaultRowHeight="14.4" x14ac:dyDescent="0.3"/>
  <cols>
    <col min="1" max="1" width="9.109375" style="2"/>
    <col min="2" max="3" width="20.6640625" style="2" customWidth="1"/>
    <col min="4" max="6" width="20.6640625" style="23" customWidth="1"/>
    <col min="7" max="7" width="3.6640625" style="23" customWidth="1"/>
    <col min="8" max="8" width="20.6640625" style="23" customWidth="1"/>
    <col min="9" max="16384" width="9.109375" style="2"/>
  </cols>
  <sheetData>
    <row r="3" spans="2:8" ht="15" thickBot="1" x14ac:dyDescent="0.35"/>
    <row r="4" spans="2:8" ht="15" thickBot="1" x14ac:dyDescent="0.35">
      <c r="B4" s="204" t="s">
        <v>53</v>
      </c>
      <c r="C4" s="3"/>
      <c r="D4" s="205"/>
      <c r="E4" s="206" t="s">
        <v>131</v>
      </c>
      <c r="F4" s="207"/>
      <c r="G4" s="208"/>
    </row>
    <row r="5" spans="2:8" s="101" customFormat="1" thickBot="1" x14ac:dyDescent="0.35">
      <c r="B5" s="209" t="s">
        <v>140</v>
      </c>
      <c r="C5" s="210"/>
      <c r="D5" s="211"/>
      <c r="E5" s="212"/>
      <c r="F5" s="212"/>
      <c r="G5" s="212"/>
      <c r="H5" s="212"/>
    </row>
    <row r="6" spans="2:8" x14ac:dyDescent="0.3">
      <c r="B6" s="3"/>
      <c r="C6" s="3"/>
    </row>
    <row r="7" spans="2:8" x14ac:dyDescent="0.3">
      <c r="B7" s="198" t="s">
        <v>45</v>
      </c>
      <c r="C7" s="199" t="s">
        <v>46</v>
      </c>
      <c r="D7" s="39">
        <v>0</v>
      </c>
      <c r="E7" s="27"/>
      <c r="F7" s="5" t="s">
        <v>2</v>
      </c>
      <c r="G7" s="4"/>
      <c r="H7" s="4"/>
    </row>
    <row r="8" spans="2:8" x14ac:dyDescent="0.3">
      <c r="B8" s="198"/>
      <c r="C8" s="198" t="s">
        <v>19</v>
      </c>
      <c r="D8" s="1">
        <v>0</v>
      </c>
      <c r="E8" s="27"/>
      <c r="F8" s="5"/>
      <c r="G8" s="4"/>
      <c r="H8" s="4"/>
    </row>
    <row r="9" spans="2:8" x14ac:dyDescent="0.3">
      <c r="B9" s="198"/>
      <c r="C9" s="198" t="s">
        <v>18</v>
      </c>
      <c r="D9" s="1">
        <v>0</v>
      </c>
      <c r="E9" s="27"/>
      <c r="F9" s="5"/>
      <c r="G9" s="4"/>
      <c r="H9" s="4"/>
    </row>
    <row r="10" spans="2:8" x14ac:dyDescent="0.3">
      <c r="B10" s="198"/>
      <c r="C10" s="198"/>
      <c r="D10" s="29"/>
      <c r="E10" s="30"/>
      <c r="F10" s="7">
        <f>SUM(D7:D9)</f>
        <v>0</v>
      </c>
      <c r="G10" s="4"/>
      <c r="H10" s="4"/>
    </row>
    <row r="11" spans="2:8" x14ac:dyDescent="0.3">
      <c r="B11" s="200"/>
      <c r="C11" s="200"/>
      <c r="D11" s="31"/>
      <c r="E11" s="32"/>
      <c r="F11" s="8"/>
      <c r="G11" s="9"/>
      <c r="H11" s="4"/>
    </row>
    <row r="12" spans="2:8" x14ac:dyDescent="0.3">
      <c r="B12" s="198" t="s">
        <v>47</v>
      </c>
      <c r="C12" s="198" t="s">
        <v>17</v>
      </c>
      <c r="D12" s="1">
        <v>0</v>
      </c>
      <c r="E12" s="30"/>
      <c r="F12" s="5" t="s">
        <v>2</v>
      </c>
      <c r="G12" s="4"/>
      <c r="H12" s="4"/>
    </row>
    <row r="13" spans="2:8" x14ac:dyDescent="0.3">
      <c r="B13" s="198"/>
      <c r="C13" s="198" t="s">
        <v>18</v>
      </c>
      <c r="D13" s="1">
        <v>0</v>
      </c>
      <c r="E13" s="30"/>
      <c r="F13" s="5" t="s">
        <v>2</v>
      </c>
      <c r="G13" s="4"/>
      <c r="H13" s="4"/>
    </row>
    <row r="14" spans="2:8" x14ac:dyDescent="0.3">
      <c r="B14" s="198"/>
      <c r="C14" s="198"/>
      <c r="D14" s="29"/>
      <c r="E14" s="30"/>
      <c r="F14" s="7">
        <f>SUM(D12:D13)</f>
        <v>0</v>
      </c>
      <c r="G14" s="4"/>
      <c r="H14" s="4"/>
    </row>
    <row r="15" spans="2:8" x14ac:dyDescent="0.3">
      <c r="B15" s="10"/>
      <c r="C15" s="10"/>
      <c r="D15" s="31" t="s">
        <v>2</v>
      </c>
      <c r="E15" s="33"/>
      <c r="F15" s="12"/>
      <c r="G15" s="11"/>
      <c r="H15" s="4"/>
    </row>
    <row r="16" spans="2:8" x14ac:dyDescent="0.3">
      <c r="B16" s="198" t="s">
        <v>48</v>
      </c>
      <c r="C16" s="198" t="s">
        <v>17</v>
      </c>
      <c r="D16" s="1">
        <v>0</v>
      </c>
      <c r="E16" s="30"/>
      <c r="F16" s="5"/>
      <c r="G16" s="4"/>
      <c r="H16" s="4"/>
    </row>
    <row r="17" spans="2:8" x14ac:dyDescent="0.3">
      <c r="B17" s="198"/>
      <c r="C17" s="198" t="s">
        <v>19</v>
      </c>
      <c r="D17" s="1">
        <v>0</v>
      </c>
      <c r="E17" s="30"/>
      <c r="F17" s="5" t="s">
        <v>2</v>
      </c>
      <c r="G17" s="4"/>
      <c r="H17" s="4"/>
    </row>
    <row r="18" spans="2:8" x14ac:dyDescent="0.3">
      <c r="B18" s="198"/>
      <c r="C18" s="198"/>
      <c r="D18" s="29"/>
      <c r="E18" s="30"/>
      <c r="F18" s="7">
        <f>SUM(D16:D17)</f>
        <v>0</v>
      </c>
      <c r="G18" s="4"/>
      <c r="H18" s="4"/>
    </row>
    <row r="19" spans="2:8" x14ac:dyDescent="0.3">
      <c r="B19" s="10"/>
      <c r="C19" s="10"/>
      <c r="D19" s="31" t="s">
        <v>2</v>
      </c>
      <c r="E19" s="33"/>
      <c r="F19" s="12"/>
      <c r="G19" s="11"/>
      <c r="H19" s="4"/>
    </row>
    <row r="20" spans="2:8" x14ac:dyDescent="0.3">
      <c r="B20" s="198" t="s">
        <v>49</v>
      </c>
      <c r="C20" s="198" t="s">
        <v>17</v>
      </c>
      <c r="D20" s="1">
        <v>0</v>
      </c>
      <c r="E20" s="30"/>
      <c r="F20" s="5"/>
      <c r="G20" s="4"/>
      <c r="H20" s="4"/>
    </row>
    <row r="21" spans="2:8" x14ac:dyDescent="0.3">
      <c r="B21" s="198"/>
      <c r="C21" s="198" t="s">
        <v>19</v>
      </c>
      <c r="D21" s="1">
        <v>0</v>
      </c>
      <c r="E21" s="30"/>
      <c r="F21" s="5" t="s">
        <v>2</v>
      </c>
      <c r="G21" s="4"/>
      <c r="H21" s="4"/>
    </row>
    <row r="22" spans="2:8" x14ac:dyDescent="0.3">
      <c r="B22" s="198"/>
      <c r="C22" s="198"/>
      <c r="D22" s="29" t="s">
        <v>2</v>
      </c>
      <c r="E22" s="30"/>
      <c r="F22" s="7">
        <f>SUM(D20:D21)</f>
        <v>0</v>
      </c>
      <c r="G22" s="4"/>
      <c r="H22" s="4"/>
    </row>
    <row r="23" spans="2:8" x14ac:dyDescent="0.3">
      <c r="B23" s="10"/>
      <c r="C23" s="10"/>
      <c r="D23" s="35" t="s">
        <v>2</v>
      </c>
      <c r="E23" s="33"/>
      <c r="F23" s="12"/>
      <c r="G23" s="11"/>
      <c r="H23" s="4"/>
    </row>
    <row r="24" spans="2:8" x14ac:dyDescent="0.3">
      <c r="B24" s="198" t="s">
        <v>50</v>
      </c>
      <c r="C24" s="198" t="s">
        <v>17</v>
      </c>
      <c r="D24" s="1">
        <v>0</v>
      </c>
      <c r="E24" s="30"/>
      <c r="F24" s="6"/>
      <c r="G24" s="4"/>
      <c r="H24" s="4"/>
    </row>
    <row r="25" spans="2:8" x14ac:dyDescent="0.3">
      <c r="B25" s="198"/>
      <c r="C25" s="198" t="s">
        <v>19</v>
      </c>
      <c r="D25" s="1">
        <v>0</v>
      </c>
      <c r="E25" s="30"/>
      <c r="F25" s="5" t="s">
        <v>2</v>
      </c>
      <c r="G25" s="4"/>
      <c r="H25" s="4"/>
    </row>
    <row r="26" spans="2:8" x14ac:dyDescent="0.3">
      <c r="B26" s="198"/>
      <c r="C26" s="198" t="s">
        <v>18</v>
      </c>
      <c r="D26" s="1">
        <v>0</v>
      </c>
      <c r="E26" s="30"/>
      <c r="F26" s="5" t="s">
        <v>2</v>
      </c>
      <c r="G26" s="4"/>
      <c r="H26" s="4"/>
    </row>
    <row r="27" spans="2:8" x14ac:dyDescent="0.3">
      <c r="B27" s="198"/>
      <c r="C27" s="198" t="s">
        <v>20</v>
      </c>
      <c r="D27" s="1">
        <v>0</v>
      </c>
      <c r="E27" s="30"/>
      <c r="F27" s="5"/>
      <c r="G27" s="4"/>
      <c r="H27" s="4"/>
    </row>
    <row r="28" spans="2:8" x14ac:dyDescent="0.3">
      <c r="B28" s="198"/>
      <c r="C28" s="198"/>
      <c r="D28" s="29" t="s">
        <v>2</v>
      </c>
      <c r="E28" s="30"/>
      <c r="F28" s="7">
        <f>SUM(D24:D27)</f>
        <v>0</v>
      </c>
      <c r="G28" s="4"/>
      <c r="H28" s="4"/>
    </row>
    <row r="29" spans="2:8" x14ac:dyDescent="0.3">
      <c r="B29" s="10"/>
      <c r="C29" s="10"/>
      <c r="D29" s="35" t="s">
        <v>2</v>
      </c>
      <c r="E29" s="33"/>
      <c r="F29" s="12"/>
      <c r="G29" s="11"/>
      <c r="H29" s="4"/>
    </row>
    <row r="30" spans="2:8" x14ac:dyDescent="0.3">
      <c r="B30" s="198" t="s">
        <v>51</v>
      </c>
      <c r="C30" s="198" t="s">
        <v>17</v>
      </c>
      <c r="D30" s="1">
        <v>0</v>
      </c>
      <c r="E30" s="30"/>
      <c r="F30" s="6"/>
      <c r="G30" s="4"/>
      <c r="H30" s="4"/>
    </row>
    <row r="31" spans="2:8" x14ac:dyDescent="0.3">
      <c r="B31" s="198"/>
      <c r="C31" s="198" t="s">
        <v>19</v>
      </c>
      <c r="D31" s="1">
        <v>0</v>
      </c>
      <c r="E31" s="30"/>
      <c r="F31" s="5"/>
      <c r="G31" s="4"/>
      <c r="H31" s="4"/>
    </row>
    <row r="32" spans="2:8" x14ac:dyDescent="0.3">
      <c r="B32" s="198"/>
      <c r="C32" s="198" t="s">
        <v>20</v>
      </c>
      <c r="D32" s="1">
        <v>0</v>
      </c>
      <c r="E32" s="30"/>
      <c r="F32" s="5"/>
      <c r="G32" s="4"/>
      <c r="H32" s="4"/>
    </row>
    <row r="33" spans="2:8" ht="15" thickBot="1" x14ac:dyDescent="0.35">
      <c r="B33" s="201"/>
      <c r="C33" s="201"/>
      <c r="D33" s="28"/>
      <c r="E33" s="40"/>
      <c r="F33" s="7">
        <f>SUM(D30:D32)</f>
        <v>0</v>
      </c>
      <c r="G33" s="4"/>
      <c r="H33" s="4"/>
    </row>
    <row r="34" spans="2:8" ht="15" thickBot="1" x14ac:dyDescent="0.35">
      <c r="B34" s="3"/>
      <c r="C34" s="3"/>
      <c r="D34" s="22"/>
      <c r="F34" s="4"/>
      <c r="G34" s="4"/>
      <c r="H34" s="13">
        <f>SUM(F7:F33)</f>
        <v>0</v>
      </c>
    </row>
    <row r="35" spans="2:8" ht="15" thickBot="1" x14ac:dyDescent="0.35">
      <c r="B35" s="3"/>
      <c r="C35" s="203" t="s">
        <v>38</v>
      </c>
      <c r="D35" s="37"/>
      <c r="E35" s="37"/>
      <c r="F35" s="37"/>
      <c r="G35" s="37"/>
      <c r="H35" s="38"/>
    </row>
    <row r="36" spans="2:8" x14ac:dyDescent="0.3">
      <c r="B36" s="10" t="s">
        <v>2</v>
      </c>
      <c r="C36" s="10"/>
      <c r="D36" s="35"/>
      <c r="E36" s="33"/>
    </row>
  </sheetData>
  <sheetProtection algorithmName="SHA-512" hashValue="e/YlVTaZDfpnooboLVxRHjJZBUmhtb4sBo+WikYAAKEDZKQgPK/atRLIrgoRBQBviXGtnyzn16VOqDk9tQrDxA==" saltValue="P5IdDfGgthE3WkE9xEio4w==" spinCount="100000" sheet="1" objects="1" scenarios="1" selectLockedCells="1"/>
  <protectedRanges>
    <protectedRange sqref="F25:F29 F7:F23 F31:F33" name="Bereik1_2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C22C-EDC4-454A-BE8C-867D14E050AF}">
  <sheetPr>
    <tabColor rgb="FFFFFF00"/>
  </sheetPr>
  <dimension ref="B3:H34"/>
  <sheetViews>
    <sheetView workbookViewId="0">
      <selection activeCell="L26" sqref="L26"/>
    </sheetView>
  </sheetViews>
  <sheetFormatPr defaultColWidth="9.109375" defaultRowHeight="14.4" x14ac:dyDescent="0.3"/>
  <cols>
    <col min="1" max="1" width="9.109375" style="2"/>
    <col min="2" max="3" width="20.6640625" style="2" customWidth="1"/>
    <col min="4" max="6" width="20.6640625" style="41" customWidth="1"/>
    <col min="7" max="7" width="3.109375" style="41" customWidth="1"/>
    <col min="8" max="8" width="20.6640625" style="41" customWidth="1"/>
    <col min="9" max="16384" width="9.109375" style="2"/>
  </cols>
  <sheetData>
    <row r="3" spans="2:8" ht="15" thickBot="1" x14ac:dyDescent="0.35"/>
    <row r="4" spans="2:8" ht="15" thickBot="1" x14ac:dyDescent="0.35">
      <c r="B4" s="197" t="s">
        <v>55</v>
      </c>
      <c r="C4" s="3"/>
      <c r="D4" s="43"/>
      <c r="E4" s="44" t="s">
        <v>130</v>
      </c>
      <c r="F4" s="45"/>
      <c r="G4" s="46"/>
    </row>
    <row r="5" spans="2:8" s="101" customFormat="1" thickBot="1" x14ac:dyDescent="0.35">
      <c r="B5" s="209" t="s">
        <v>140</v>
      </c>
      <c r="C5" s="210"/>
      <c r="D5" s="211"/>
      <c r="E5" s="212"/>
      <c r="F5" s="212"/>
      <c r="G5" s="212"/>
      <c r="H5" s="214"/>
    </row>
    <row r="6" spans="2:8" x14ac:dyDescent="0.3">
      <c r="B6" s="3"/>
      <c r="C6" s="3"/>
      <c r="D6" s="47"/>
      <c r="F6" s="48" t="s">
        <v>28</v>
      </c>
    </row>
    <row r="7" spans="2:8" x14ac:dyDescent="0.3">
      <c r="B7" s="198" t="s">
        <v>56</v>
      </c>
      <c r="C7" s="199" t="s">
        <v>46</v>
      </c>
      <c r="D7" s="49">
        <v>0</v>
      </c>
      <c r="E7" s="50"/>
      <c r="F7" s="61" t="s">
        <v>2</v>
      </c>
      <c r="G7" s="62"/>
      <c r="H7" s="62"/>
    </row>
    <row r="8" spans="2:8" x14ac:dyDescent="0.3">
      <c r="B8" s="198"/>
      <c r="C8" s="198"/>
      <c r="D8" s="52"/>
      <c r="E8" s="53"/>
      <c r="F8" s="63">
        <f>SUM(D7:D7)</f>
        <v>0</v>
      </c>
      <c r="G8" s="62"/>
      <c r="H8" s="62"/>
    </row>
    <row r="9" spans="2:8" x14ac:dyDescent="0.3">
      <c r="B9" s="200"/>
      <c r="C9" s="200"/>
      <c r="D9" s="54"/>
      <c r="E9" s="55"/>
      <c r="F9" s="64"/>
      <c r="G9" s="65"/>
      <c r="H9" s="62"/>
    </row>
    <row r="10" spans="2:8" x14ac:dyDescent="0.3">
      <c r="B10" s="198" t="s">
        <v>57</v>
      </c>
      <c r="C10" s="198" t="s">
        <v>17</v>
      </c>
      <c r="D10" s="49" t="s">
        <v>2</v>
      </c>
      <c r="E10" s="53"/>
      <c r="F10" s="61" t="s">
        <v>2</v>
      </c>
      <c r="G10" s="62"/>
      <c r="H10" s="62"/>
    </row>
    <row r="11" spans="2:8" x14ac:dyDescent="0.3">
      <c r="B11" s="198"/>
      <c r="C11" s="198" t="s">
        <v>19</v>
      </c>
      <c r="D11" s="49">
        <v>0</v>
      </c>
      <c r="E11" s="53"/>
      <c r="F11" s="61" t="s">
        <v>2</v>
      </c>
      <c r="G11" s="62"/>
      <c r="H11" s="62"/>
    </row>
    <row r="12" spans="2:8" x14ac:dyDescent="0.3">
      <c r="B12" s="198"/>
      <c r="C12" s="198" t="s">
        <v>20</v>
      </c>
      <c r="D12" s="49">
        <v>0</v>
      </c>
      <c r="E12" s="53"/>
      <c r="F12" s="61"/>
      <c r="G12" s="62"/>
      <c r="H12" s="62"/>
    </row>
    <row r="13" spans="2:8" x14ac:dyDescent="0.3">
      <c r="B13" s="198"/>
      <c r="C13" s="198"/>
      <c r="D13" s="52"/>
      <c r="E13" s="53"/>
      <c r="F13" s="63">
        <f>SUM(D10:D12)</f>
        <v>0</v>
      </c>
      <c r="G13" s="62"/>
      <c r="H13" s="62"/>
    </row>
    <row r="14" spans="2:8" x14ac:dyDescent="0.3">
      <c r="B14" s="10"/>
      <c r="C14" s="10"/>
      <c r="D14" s="54" t="s">
        <v>2</v>
      </c>
      <c r="E14" s="56"/>
      <c r="F14" s="66"/>
      <c r="G14" s="67"/>
      <c r="H14" s="62"/>
    </row>
    <row r="15" spans="2:8" x14ac:dyDescent="0.3">
      <c r="B15" s="198" t="s">
        <v>58</v>
      </c>
      <c r="C15" s="198" t="s">
        <v>17</v>
      </c>
      <c r="D15" s="49">
        <v>0</v>
      </c>
      <c r="E15" s="53"/>
      <c r="F15" s="61"/>
      <c r="G15" s="62"/>
      <c r="H15" s="62"/>
    </row>
    <row r="16" spans="2:8" x14ac:dyDescent="0.3">
      <c r="B16" s="198"/>
      <c r="C16" s="198" t="s">
        <v>19</v>
      </c>
      <c r="D16" s="49">
        <v>0</v>
      </c>
      <c r="E16" s="53"/>
      <c r="F16" s="61" t="s">
        <v>2</v>
      </c>
      <c r="G16" s="62"/>
      <c r="H16" s="62"/>
    </row>
    <row r="17" spans="2:8" x14ac:dyDescent="0.3">
      <c r="B17" s="198"/>
      <c r="C17" s="198"/>
      <c r="D17" s="52"/>
      <c r="E17" s="53"/>
      <c r="F17" s="63">
        <f>SUM(D15:D16)</f>
        <v>0</v>
      </c>
      <c r="G17" s="62"/>
      <c r="H17" s="62"/>
    </row>
    <row r="18" spans="2:8" x14ac:dyDescent="0.3">
      <c r="B18" s="10"/>
      <c r="C18" s="10"/>
      <c r="D18" s="54" t="s">
        <v>2</v>
      </c>
      <c r="E18" s="56"/>
      <c r="F18" s="66"/>
      <c r="G18" s="67"/>
      <c r="H18" s="62"/>
    </row>
    <row r="19" spans="2:8" x14ac:dyDescent="0.3">
      <c r="B19" s="198" t="s">
        <v>59</v>
      </c>
      <c r="C19" s="198" t="s">
        <v>17</v>
      </c>
      <c r="D19" s="49">
        <v>0</v>
      </c>
      <c r="E19" s="53"/>
      <c r="F19" s="61"/>
      <c r="G19" s="62"/>
      <c r="H19" s="62"/>
    </row>
    <row r="20" spans="2:8" x14ac:dyDescent="0.3">
      <c r="B20" s="198"/>
      <c r="C20" s="198" t="s">
        <v>19</v>
      </c>
      <c r="D20" s="49">
        <v>0</v>
      </c>
      <c r="E20" s="53"/>
      <c r="F20" s="61" t="s">
        <v>2</v>
      </c>
      <c r="G20" s="62"/>
      <c r="H20" s="62"/>
    </row>
    <row r="21" spans="2:8" x14ac:dyDescent="0.3">
      <c r="B21" s="198"/>
      <c r="C21" s="198" t="s">
        <v>20</v>
      </c>
      <c r="D21" s="49">
        <v>0</v>
      </c>
      <c r="E21" s="53"/>
      <c r="F21" s="61"/>
      <c r="G21" s="62"/>
      <c r="H21" s="62"/>
    </row>
    <row r="22" spans="2:8" x14ac:dyDescent="0.3">
      <c r="B22" s="198"/>
      <c r="C22" s="198"/>
      <c r="D22" s="52"/>
      <c r="E22" s="53"/>
      <c r="F22" s="63">
        <f>SUM(D19:D21)</f>
        <v>0</v>
      </c>
      <c r="G22" s="62"/>
      <c r="H22" s="62"/>
    </row>
    <row r="23" spans="2:8" x14ac:dyDescent="0.3">
      <c r="B23" s="10"/>
      <c r="C23" s="10"/>
      <c r="D23" s="57" t="s">
        <v>2</v>
      </c>
      <c r="E23" s="56"/>
      <c r="F23" s="66"/>
      <c r="G23" s="67"/>
      <c r="H23" s="62"/>
    </row>
    <row r="24" spans="2:8" x14ac:dyDescent="0.3">
      <c r="B24" s="198" t="s">
        <v>60</v>
      </c>
      <c r="C24" s="198" t="s">
        <v>17</v>
      </c>
      <c r="D24" s="49">
        <v>0</v>
      </c>
      <c r="E24" s="53"/>
      <c r="F24" s="68"/>
      <c r="G24" s="62"/>
      <c r="H24" s="62"/>
    </row>
    <row r="25" spans="2:8" x14ac:dyDescent="0.3">
      <c r="B25" s="198"/>
      <c r="C25" s="198" t="s">
        <v>19</v>
      </c>
      <c r="D25" s="49">
        <v>0</v>
      </c>
      <c r="E25" s="53"/>
      <c r="F25" s="61" t="s">
        <v>2</v>
      </c>
      <c r="G25" s="62"/>
      <c r="H25" s="62"/>
    </row>
    <row r="26" spans="2:8" x14ac:dyDescent="0.3">
      <c r="B26" s="198"/>
      <c r="C26" s="198"/>
      <c r="D26" s="52"/>
      <c r="E26" s="53"/>
      <c r="F26" s="63">
        <f>SUM(D24:D25)</f>
        <v>0</v>
      </c>
      <c r="G26" s="62"/>
      <c r="H26" s="62"/>
    </row>
    <row r="27" spans="2:8" x14ac:dyDescent="0.3">
      <c r="B27" s="10"/>
      <c r="C27" s="10"/>
      <c r="D27" s="57" t="s">
        <v>2</v>
      </c>
      <c r="E27" s="56"/>
      <c r="F27" s="66"/>
      <c r="G27" s="67"/>
      <c r="H27" s="62"/>
    </row>
    <row r="28" spans="2:8" x14ac:dyDescent="0.3">
      <c r="B28" s="198" t="s">
        <v>76</v>
      </c>
      <c r="C28" s="198" t="s">
        <v>19</v>
      </c>
      <c r="D28" s="49">
        <v>0</v>
      </c>
      <c r="E28" s="53"/>
      <c r="F28" s="68"/>
      <c r="G28" s="62"/>
      <c r="H28" s="62"/>
    </row>
    <row r="29" spans="2:8" ht="15" thickBot="1" x14ac:dyDescent="0.35">
      <c r="B29" s="201"/>
      <c r="C29" s="201"/>
      <c r="D29" s="51"/>
      <c r="E29" s="58"/>
      <c r="F29" s="63">
        <f>SUM(D28:D28)</f>
        <v>0</v>
      </c>
      <c r="G29" s="62"/>
      <c r="H29" s="62"/>
    </row>
    <row r="30" spans="2:8" ht="15" thickBot="1" x14ac:dyDescent="0.35">
      <c r="B30" s="3"/>
      <c r="C30" s="3"/>
      <c r="D30" s="42"/>
      <c r="F30" s="62"/>
      <c r="G30" s="62"/>
      <c r="H30" s="69">
        <f>SUM(F7:F29)</f>
        <v>0</v>
      </c>
    </row>
    <row r="31" spans="2:8" ht="15" thickBot="1" x14ac:dyDescent="0.35">
      <c r="B31" s="3"/>
      <c r="C31" s="202" t="s">
        <v>38</v>
      </c>
      <c r="D31" s="59"/>
      <c r="E31" s="59"/>
      <c r="F31" s="59"/>
      <c r="G31" s="59"/>
      <c r="H31" s="60"/>
    </row>
    <row r="34" spans="7:7" x14ac:dyDescent="0.3">
      <c r="G34" s="41" t="s">
        <v>147</v>
      </c>
    </row>
  </sheetData>
  <sheetProtection algorithmName="SHA-512" hashValue="eyBe5INfpnTBFKnwcj9rFT9Jisdu8WulVqBlrUVqBd775ss+kpfu6XBJFA9bWAua8sxIJyFOc70kuzEP1vwKUg==" saltValue="wDedBu6BjcMduJ/pY3IG3g==" spinCount="100000" sheet="1" objects="1" scenarios="1" selectLockedCells="1"/>
  <protectedRanges>
    <protectedRange sqref="F7:F23 F25:F27 F29" name="Bereik1_2_1"/>
  </protectedRange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M73"/>
  <sheetViews>
    <sheetView workbookViewId="0">
      <selection activeCell="E27" sqref="E27"/>
    </sheetView>
  </sheetViews>
  <sheetFormatPr defaultColWidth="9.109375" defaultRowHeight="14.4" x14ac:dyDescent="0.3"/>
  <cols>
    <col min="1" max="1" width="5.33203125" style="2" customWidth="1"/>
    <col min="2" max="2" width="13.6640625" style="101" customWidth="1"/>
    <col min="3" max="3" width="68.6640625" style="114" customWidth="1"/>
    <col min="4" max="4" width="7.44140625" style="114" customWidth="1"/>
    <col min="5" max="5" width="3.44140625" style="114" customWidth="1"/>
    <col min="6" max="6" width="12" style="145" customWidth="1"/>
    <col min="7" max="7" width="1.6640625" style="114" customWidth="1"/>
    <col min="8" max="12" width="9.109375" style="114"/>
    <col min="13" max="13" width="11.88671875" style="114" customWidth="1"/>
    <col min="14" max="16384" width="9.109375" style="2"/>
  </cols>
  <sheetData>
    <row r="1" spans="1:13" x14ac:dyDescent="0.3">
      <c r="A1" s="3"/>
      <c r="B1" s="102"/>
      <c r="C1" s="136"/>
    </row>
    <row r="2" spans="1:13" ht="25.8" x14ac:dyDescent="0.5">
      <c r="A2" s="171" t="s">
        <v>64</v>
      </c>
      <c r="B2" s="172"/>
      <c r="C2" s="173"/>
      <c r="H2" s="136"/>
      <c r="I2" s="136"/>
      <c r="J2" s="136"/>
      <c r="K2" s="136"/>
      <c r="L2" s="136"/>
      <c r="M2" s="136"/>
    </row>
    <row r="3" spans="1:13" x14ac:dyDescent="0.3">
      <c r="A3" s="3"/>
      <c r="B3" s="102"/>
      <c r="C3" s="136"/>
      <c r="H3" s="136"/>
      <c r="I3" s="136"/>
      <c r="J3" s="136"/>
      <c r="K3" s="136"/>
      <c r="L3" s="136"/>
      <c r="M3" s="136"/>
    </row>
    <row r="4" spans="1:13" x14ac:dyDescent="0.3">
      <c r="A4" s="3"/>
      <c r="B4" s="102"/>
      <c r="C4" s="173"/>
      <c r="H4" s="136"/>
      <c r="I4" s="136"/>
      <c r="J4" s="136"/>
      <c r="K4" s="136"/>
      <c r="L4" s="136"/>
      <c r="M4" s="136"/>
    </row>
    <row r="5" spans="1:13" ht="15" thickBot="1" x14ac:dyDescent="0.35">
      <c r="A5" s="3"/>
      <c r="B5" s="102"/>
      <c r="C5" s="136"/>
      <c r="H5" s="136"/>
      <c r="I5" s="136"/>
      <c r="J5" s="136"/>
      <c r="K5" s="136"/>
      <c r="L5" s="136"/>
      <c r="M5" s="136"/>
    </row>
    <row r="6" spans="1:13" ht="26.4" thickBot="1" x14ac:dyDescent="0.55000000000000004">
      <c r="A6" s="174">
        <v>1</v>
      </c>
      <c r="B6" s="175" t="s">
        <v>2</v>
      </c>
      <c r="C6" s="176" t="s">
        <v>37</v>
      </c>
      <c r="D6" s="141"/>
      <c r="E6" s="141"/>
      <c r="F6" s="146"/>
      <c r="G6" s="141"/>
      <c r="H6" s="135"/>
      <c r="I6" s="135"/>
      <c r="J6" s="135"/>
      <c r="K6" s="135"/>
      <c r="L6" s="135"/>
      <c r="M6" s="190"/>
    </row>
    <row r="7" spans="1:13" x14ac:dyDescent="0.3">
      <c r="A7" s="177"/>
      <c r="B7" s="103" t="s">
        <v>35</v>
      </c>
      <c r="C7" s="139" t="s">
        <v>36</v>
      </c>
      <c r="D7" s="142"/>
      <c r="E7" s="142"/>
      <c r="F7" s="147">
        <f>SUM('01. opgave panden perceel 1.'!H32)</f>
        <v>0</v>
      </c>
      <c r="G7" s="142"/>
      <c r="H7" s="139" t="s">
        <v>83</v>
      </c>
      <c r="I7" s="139"/>
      <c r="J7" s="139"/>
      <c r="K7" s="139"/>
      <c r="L7" s="139"/>
      <c r="M7" s="191"/>
    </row>
    <row r="8" spans="1:13" x14ac:dyDescent="0.3">
      <c r="A8" s="177"/>
      <c r="B8" s="103" t="s">
        <v>39</v>
      </c>
      <c r="C8" s="139" t="s">
        <v>41</v>
      </c>
      <c r="D8" s="142"/>
      <c r="E8" s="142"/>
      <c r="F8" s="148">
        <f>SUM('bijlage 1.stelpost installaties'!H22)</f>
        <v>37000</v>
      </c>
      <c r="G8" s="142"/>
      <c r="H8" s="139" t="s">
        <v>83</v>
      </c>
      <c r="I8" s="139"/>
      <c r="J8" s="139"/>
      <c r="K8" s="139"/>
      <c r="L8" s="139"/>
      <c r="M8" s="191"/>
    </row>
    <row r="9" spans="1:13" ht="15" thickBot="1" x14ac:dyDescent="0.35">
      <c r="A9" s="177"/>
      <c r="B9" s="103" t="s">
        <v>42</v>
      </c>
      <c r="C9" s="139" t="s">
        <v>43</v>
      </c>
      <c r="D9" s="142" t="s">
        <v>2</v>
      </c>
      <c r="E9" s="142"/>
      <c r="F9" s="148">
        <f>SUM('bijlage 2. stelpost bouwkundig'!J22)</f>
        <v>59500</v>
      </c>
      <c r="G9" s="142"/>
      <c r="H9" s="139" t="s">
        <v>9</v>
      </c>
      <c r="I9" s="139"/>
      <c r="J9" s="139"/>
      <c r="K9" s="139"/>
      <c r="L9" s="139"/>
      <c r="M9" s="191"/>
    </row>
    <row r="10" spans="1:13" ht="15" thickBot="1" x14ac:dyDescent="0.35">
      <c r="A10" s="177"/>
      <c r="B10" s="103"/>
      <c r="C10" s="139" t="s">
        <v>2</v>
      </c>
      <c r="D10" s="142" t="s">
        <v>3</v>
      </c>
      <c r="E10" s="142" t="s">
        <v>2</v>
      </c>
      <c r="F10" s="149">
        <f>SUM(F7:F9)</f>
        <v>96500</v>
      </c>
      <c r="H10" s="139" t="s">
        <v>9</v>
      </c>
      <c r="I10" s="139"/>
      <c r="J10" s="139"/>
      <c r="K10" s="139"/>
      <c r="L10" s="139"/>
      <c r="M10" s="191"/>
    </row>
    <row r="11" spans="1:13" x14ac:dyDescent="0.3">
      <c r="A11" s="177"/>
      <c r="B11" s="103"/>
      <c r="C11" s="139"/>
      <c r="D11" s="142"/>
      <c r="E11" s="142"/>
      <c r="F11" s="150"/>
      <c r="G11" s="142"/>
      <c r="H11" s="139"/>
      <c r="I11" s="139"/>
      <c r="J11" s="139"/>
      <c r="K11" s="139"/>
      <c r="L11" s="139"/>
      <c r="M11" s="191"/>
    </row>
    <row r="12" spans="1:13" ht="15" thickBot="1" x14ac:dyDescent="0.35">
      <c r="A12" s="177"/>
      <c r="B12" s="103"/>
      <c r="C12" s="139"/>
      <c r="D12" s="142"/>
      <c r="E12" s="142"/>
      <c r="F12" s="150"/>
      <c r="G12" s="142"/>
      <c r="H12" s="139"/>
      <c r="I12" s="139"/>
      <c r="J12" s="139"/>
      <c r="K12" s="139"/>
      <c r="L12" s="139"/>
      <c r="M12" s="191"/>
    </row>
    <row r="13" spans="1:13" ht="15" thickBot="1" x14ac:dyDescent="0.35">
      <c r="A13" s="177"/>
      <c r="B13" s="178" t="s">
        <v>118</v>
      </c>
      <c r="C13" s="179" t="s">
        <v>119</v>
      </c>
      <c r="D13" s="142"/>
      <c r="E13" s="142"/>
      <c r="F13" s="150"/>
      <c r="G13" s="142"/>
      <c r="H13" s="139"/>
      <c r="I13" s="139"/>
      <c r="J13" s="139"/>
      <c r="K13" s="139"/>
      <c r="L13" s="139"/>
      <c r="M13" s="191"/>
    </row>
    <row r="14" spans="1:13" ht="15" thickBot="1" x14ac:dyDescent="0.35">
      <c r="A14" s="177"/>
      <c r="B14" s="180" t="s">
        <v>117</v>
      </c>
      <c r="C14" s="139" t="s">
        <v>121</v>
      </c>
      <c r="D14" s="142" t="s">
        <v>1</v>
      </c>
      <c r="E14" s="142"/>
      <c r="F14" s="151">
        <v>0</v>
      </c>
      <c r="G14" s="142" t="s">
        <v>2</v>
      </c>
      <c r="H14" s="139" t="s">
        <v>9</v>
      </c>
      <c r="I14" s="139"/>
      <c r="J14" s="139"/>
      <c r="K14" s="139"/>
      <c r="L14" s="139"/>
      <c r="M14" s="191"/>
    </row>
    <row r="15" spans="1:13" x14ac:dyDescent="0.3">
      <c r="A15" s="177"/>
      <c r="B15" s="103"/>
      <c r="C15" s="139" t="s">
        <v>123</v>
      </c>
      <c r="D15" s="142" t="s">
        <v>1</v>
      </c>
      <c r="E15" s="142"/>
      <c r="F15" s="151">
        <v>0</v>
      </c>
      <c r="G15" s="142" t="s">
        <v>2</v>
      </c>
      <c r="H15" s="139" t="s">
        <v>9</v>
      </c>
      <c r="I15" s="139"/>
      <c r="J15" s="139"/>
      <c r="K15" s="139"/>
      <c r="L15" s="139"/>
      <c r="M15" s="191"/>
    </row>
    <row r="16" spans="1:13" x14ac:dyDescent="0.3">
      <c r="A16" s="177"/>
      <c r="B16" s="103"/>
      <c r="C16" s="139" t="s">
        <v>122</v>
      </c>
      <c r="D16" s="142" t="s">
        <v>1</v>
      </c>
      <c r="E16" s="142"/>
      <c r="F16" s="151">
        <v>0</v>
      </c>
      <c r="G16" s="142" t="s">
        <v>2</v>
      </c>
      <c r="H16" s="139" t="s">
        <v>9</v>
      </c>
      <c r="I16" s="139"/>
      <c r="J16" s="139"/>
      <c r="K16" s="139"/>
      <c r="L16" s="139"/>
      <c r="M16" s="191"/>
    </row>
    <row r="17" spans="1:13" x14ac:dyDescent="0.3">
      <c r="A17" s="177"/>
      <c r="B17" s="103"/>
      <c r="C17" s="139" t="s">
        <v>124</v>
      </c>
      <c r="D17" s="152">
        <v>0</v>
      </c>
      <c r="E17" s="142" t="s">
        <v>0</v>
      </c>
      <c r="F17" s="153">
        <f>F14+(F14*D17)/100</f>
        <v>0</v>
      </c>
      <c r="G17" s="142" t="s">
        <v>2</v>
      </c>
      <c r="H17" s="139" t="s">
        <v>9</v>
      </c>
      <c r="I17" s="139"/>
      <c r="J17" s="139"/>
      <c r="K17" s="139"/>
      <c r="L17" s="139"/>
      <c r="M17" s="191"/>
    </row>
    <row r="18" spans="1:13" x14ac:dyDescent="0.3">
      <c r="A18" s="177"/>
      <c r="B18" s="103"/>
      <c r="C18" s="139" t="s">
        <v>127</v>
      </c>
      <c r="D18" s="152">
        <v>0</v>
      </c>
      <c r="E18" s="142" t="s">
        <v>0</v>
      </c>
      <c r="F18" s="153">
        <f>F14+(F14*D18)/100</f>
        <v>0</v>
      </c>
      <c r="G18" s="142"/>
      <c r="H18" s="139" t="s">
        <v>9</v>
      </c>
      <c r="I18" s="139"/>
      <c r="J18" s="139"/>
      <c r="K18" s="139"/>
      <c r="L18" s="139"/>
      <c r="M18" s="191"/>
    </row>
    <row r="19" spans="1:13" x14ac:dyDescent="0.3">
      <c r="A19" s="177"/>
      <c r="B19" s="103"/>
      <c r="C19" s="139" t="s">
        <v>126</v>
      </c>
      <c r="D19" s="152">
        <v>0</v>
      </c>
      <c r="E19" s="142" t="s">
        <v>0</v>
      </c>
      <c r="F19" s="153">
        <f>F14+(F14*D19)/100</f>
        <v>0</v>
      </c>
      <c r="G19" s="142"/>
      <c r="H19" s="139" t="s">
        <v>9</v>
      </c>
      <c r="I19" s="139"/>
      <c r="J19" s="139"/>
      <c r="K19" s="139"/>
      <c r="L19" s="139"/>
      <c r="M19" s="191"/>
    </row>
    <row r="20" spans="1:13" x14ac:dyDescent="0.3">
      <c r="A20" s="177"/>
      <c r="B20" s="103"/>
      <c r="C20" s="139" t="s">
        <v>125</v>
      </c>
      <c r="D20" s="152">
        <v>0</v>
      </c>
      <c r="E20" s="142" t="s">
        <v>0</v>
      </c>
      <c r="F20" s="153">
        <f>F14+(F14*D20)/100</f>
        <v>0</v>
      </c>
      <c r="G20" s="142"/>
      <c r="H20" s="139" t="s">
        <v>9</v>
      </c>
      <c r="I20" s="139"/>
      <c r="J20" s="139"/>
      <c r="K20" s="139"/>
      <c r="L20" s="139"/>
      <c r="M20" s="191"/>
    </row>
    <row r="21" spans="1:13" x14ac:dyDescent="0.3">
      <c r="A21" s="177"/>
      <c r="B21" s="103" t="s">
        <v>2</v>
      </c>
      <c r="C21" s="139" t="s">
        <v>128</v>
      </c>
      <c r="D21" s="142" t="s">
        <v>2</v>
      </c>
      <c r="E21" s="142" t="s">
        <v>0</v>
      </c>
      <c r="F21" s="154">
        <v>0</v>
      </c>
      <c r="G21" s="142"/>
      <c r="H21" s="139" t="s">
        <v>9</v>
      </c>
      <c r="I21" s="139"/>
      <c r="J21" s="139"/>
      <c r="K21" s="139"/>
      <c r="L21" s="139"/>
      <c r="M21" s="191"/>
    </row>
    <row r="22" spans="1:13" x14ac:dyDescent="0.3">
      <c r="A22" s="177"/>
      <c r="B22" s="103"/>
      <c r="C22" s="139" t="s">
        <v>129</v>
      </c>
      <c r="D22" s="142"/>
      <c r="E22" s="142" t="s">
        <v>0</v>
      </c>
      <c r="F22" s="154">
        <v>0</v>
      </c>
      <c r="G22" s="142"/>
      <c r="H22" s="139" t="s">
        <v>9</v>
      </c>
      <c r="I22" s="139"/>
      <c r="J22" s="139"/>
      <c r="K22" s="139"/>
      <c r="L22" s="139"/>
      <c r="M22" s="191"/>
    </row>
    <row r="23" spans="1:13" ht="15" thickBot="1" x14ac:dyDescent="0.35">
      <c r="A23" s="177"/>
      <c r="B23" s="103"/>
      <c r="C23" s="139"/>
      <c r="D23" s="142"/>
      <c r="E23" s="142"/>
      <c r="F23" s="150"/>
      <c r="G23" s="142"/>
      <c r="H23" s="139"/>
      <c r="I23" s="139"/>
      <c r="J23" s="139"/>
      <c r="K23" s="139"/>
      <c r="L23" s="139"/>
      <c r="M23" s="191"/>
    </row>
    <row r="24" spans="1:13" ht="14.25" customHeight="1" thickBot="1" x14ac:dyDescent="0.35">
      <c r="A24" s="177"/>
      <c r="B24" s="181" t="s">
        <v>8</v>
      </c>
      <c r="C24" s="182"/>
      <c r="D24" s="142"/>
      <c r="E24" s="142"/>
      <c r="F24" s="150"/>
      <c r="G24" s="142"/>
      <c r="H24" s="139"/>
      <c r="I24" s="139"/>
      <c r="J24" s="139"/>
      <c r="K24" s="139"/>
      <c r="L24" s="139"/>
      <c r="M24" s="191"/>
    </row>
    <row r="25" spans="1:13" ht="14.25" customHeight="1" thickBot="1" x14ac:dyDescent="0.35">
      <c r="A25" s="177"/>
      <c r="B25" s="183" t="s">
        <v>5</v>
      </c>
      <c r="C25" s="184"/>
      <c r="D25" s="155"/>
      <c r="E25" s="155"/>
      <c r="F25" s="156"/>
      <c r="G25" s="155"/>
      <c r="H25" s="140"/>
      <c r="I25" s="140"/>
      <c r="J25" s="140"/>
      <c r="K25" s="140"/>
      <c r="L25" s="140"/>
      <c r="M25" s="192"/>
    </row>
    <row r="26" spans="1:13" ht="11.25" customHeight="1" x14ac:dyDescent="0.3">
      <c r="A26" s="177"/>
      <c r="B26" s="102" t="s">
        <v>2</v>
      </c>
      <c r="C26" s="136"/>
      <c r="H26" s="136"/>
      <c r="I26" s="136"/>
      <c r="J26" s="136"/>
      <c r="K26" s="136"/>
      <c r="L26" s="136"/>
      <c r="M26" s="136"/>
    </row>
    <row r="27" spans="1:13" x14ac:dyDescent="0.3">
      <c r="A27" s="177"/>
      <c r="B27" s="102"/>
      <c r="C27" s="136"/>
      <c r="H27" s="136"/>
      <c r="I27" s="136"/>
      <c r="J27" s="136"/>
      <c r="K27" s="136"/>
      <c r="L27" s="136"/>
      <c r="M27" s="136"/>
    </row>
    <row r="28" spans="1:13" x14ac:dyDescent="0.3">
      <c r="A28" s="177"/>
      <c r="B28" s="102"/>
      <c r="C28" s="136"/>
      <c r="H28" s="136"/>
      <c r="I28" s="136"/>
      <c r="J28" s="136"/>
      <c r="K28" s="136"/>
      <c r="L28" s="136"/>
      <c r="M28" s="136"/>
    </row>
    <row r="29" spans="1:13" ht="15" thickBot="1" x14ac:dyDescent="0.35">
      <c r="A29" s="177"/>
      <c r="B29" s="102"/>
      <c r="C29" s="136"/>
      <c r="H29" s="136"/>
      <c r="I29" s="136"/>
      <c r="J29" s="136"/>
      <c r="K29" s="136"/>
      <c r="L29" s="136"/>
      <c r="M29" s="136"/>
    </row>
    <row r="30" spans="1:13" ht="26.4" thickBot="1" x14ac:dyDescent="0.55000000000000004">
      <c r="A30" s="174">
        <v>2</v>
      </c>
      <c r="B30" s="185" t="s">
        <v>2</v>
      </c>
      <c r="C30" s="186" t="s">
        <v>52</v>
      </c>
      <c r="D30" s="143"/>
      <c r="E30" s="143"/>
      <c r="F30" s="157"/>
      <c r="G30" s="143"/>
      <c r="H30" s="193"/>
      <c r="I30" s="193"/>
      <c r="J30" s="193"/>
      <c r="K30" s="193"/>
      <c r="L30" s="193"/>
      <c r="M30" s="194"/>
    </row>
    <row r="31" spans="1:13" x14ac:dyDescent="0.3">
      <c r="A31" s="177"/>
      <c r="B31" s="103" t="s">
        <v>35</v>
      </c>
      <c r="C31" s="139" t="s">
        <v>36</v>
      </c>
      <c r="D31" s="142"/>
      <c r="E31" s="142"/>
      <c r="F31" s="147">
        <f>SUM('02.opgave panden perceel 2.'!H34)</f>
        <v>0</v>
      </c>
      <c r="G31" s="142"/>
      <c r="H31" s="139" t="s">
        <v>83</v>
      </c>
      <c r="I31" s="139"/>
      <c r="J31" s="139"/>
      <c r="K31" s="139"/>
      <c r="L31" s="139"/>
      <c r="M31" s="191"/>
    </row>
    <row r="32" spans="1:13" x14ac:dyDescent="0.3">
      <c r="A32" s="177"/>
      <c r="B32" s="103" t="s">
        <v>39</v>
      </c>
      <c r="C32" s="139" t="s">
        <v>41</v>
      </c>
      <c r="D32" s="142"/>
      <c r="E32" s="142"/>
      <c r="F32" s="148">
        <f>SUM('bijlage 1.stelpost installaties'!P22)</f>
        <v>36000</v>
      </c>
      <c r="G32" s="142"/>
      <c r="H32" s="139" t="s">
        <v>83</v>
      </c>
      <c r="I32" s="139"/>
      <c r="J32" s="139"/>
      <c r="K32" s="139"/>
      <c r="L32" s="139"/>
      <c r="M32" s="191"/>
    </row>
    <row r="33" spans="1:13" ht="15" thickBot="1" x14ac:dyDescent="0.35">
      <c r="A33" s="177"/>
      <c r="B33" s="103" t="s">
        <v>42</v>
      </c>
      <c r="C33" s="139" t="s">
        <v>43</v>
      </c>
      <c r="D33" s="142" t="s">
        <v>2</v>
      </c>
      <c r="E33" s="142"/>
      <c r="F33" s="148">
        <f>SUM('bijlage 2. stelpost bouwkundig'!T22)</f>
        <v>50000</v>
      </c>
      <c r="G33" s="142"/>
      <c r="H33" s="139" t="s">
        <v>9</v>
      </c>
      <c r="I33" s="139"/>
      <c r="J33" s="139"/>
      <c r="K33" s="139"/>
      <c r="L33" s="139"/>
      <c r="M33" s="191"/>
    </row>
    <row r="34" spans="1:13" ht="15" thickBot="1" x14ac:dyDescent="0.35">
      <c r="A34" s="177"/>
      <c r="B34" s="103"/>
      <c r="C34" s="139" t="s">
        <v>2</v>
      </c>
      <c r="D34" s="142" t="s">
        <v>3</v>
      </c>
      <c r="E34" s="142" t="s">
        <v>2</v>
      </c>
      <c r="F34" s="149">
        <f>SUM(F31:F33)</f>
        <v>86000</v>
      </c>
      <c r="G34" s="142" t="s">
        <v>2</v>
      </c>
      <c r="H34" s="139" t="s">
        <v>9</v>
      </c>
      <c r="I34" s="139"/>
      <c r="J34" s="139"/>
      <c r="K34" s="139"/>
      <c r="L34" s="139"/>
      <c r="M34" s="191"/>
    </row>
    <row r="35" spans="1:13" x14ac:dyDescent="0.3">
      <c r="A35" s="177"/>
      <c r="B35" s="103"/>
      <c r="C35" s="139"/>
      <c r="D35" s="142"/>
      <c r="E35" s="142"/>
      <c r="F35" s="150"/>
      <c r="G35" s="142"/>
      <c r="H35" s="139"/>
      <c r="I35" s="139"/>
      <c r="J35" s="139"/>
      <c r="K35" s="139"/>
      <c r="L35" s="139"/>
      <c r="M35" s="191"/>
    </row>
    <row r="36" spans="1:13" ht="15" thickBot="1" x14ac:dyDescent="0.35">
      <c r="A36" s="177"/>
      <c r="B36" s="103"/>
      <c r="C36" s="139"/>
      <c r="D36" s="142"/>
      <c r="E36" s="142"/>
      <c r="F36" s="150"/>
      <c r="G36" s="142"/>
      <c r="H36" s="139"/>
      <c r="I36" s="139"/>
      <c r="J36" s="139"/>
      <c r="K36" s="139"/>
      <c r="L36" s="139"/>
      <c r="M36" s="191"/>
    </row>
    <row r="37" spans="1:13" ht="15" thickBot="1" x14ac:dyDescent="0.35">
      <c r="A37" s="177"/>
      <c r="B37" s="178" t="s">
        <v>118</v>
      </c>
      <c r="C37" s="187" t="s">
        <v>120</v>
      </c>
      <c r="D37" s="142"/>
      <c r="E37" s="142"/>
      <c r="F37" s="150"/>
      <c r="G37" s="142"/>
      <c r="H37" s="139"/>
      <c r="I37" s="139"/>
      <c r="J37" s="139"/>
      <c r="K37" s="139"/>
      <c r="L37" s="139"/>
      <c r="M37" s="191"/>
    </row>
    <row r="38" spans="1:13" ht="15" thickBot="1" x14ac:dyDescent="0.35">
      <c r="A38" s="177"/>
      <c r="B38" s="180" t="s">
        <v>117</v>
      </c>
      <c r="C38" s="139" t="s">
        <v>121</v>
      </c>
      <c r="D38" s="142" t="s">
        <v>1</v>
      </c>
      <c r="E38" s="142"/>
      <c r="F38" s="151">
        <v>0</v>
      </c>
      <c r="G38" s="142" t="s">
        <v>2</v>
      </c>
      <c r="H38" s="139" t="s">
        <v>9</v>
      </c>
      <c r="I38" s="139"/>
      <c r="J38" s="139"/>
      <c r="K38" s="139"/>
      <c r="L38" s="139"/>
      <c r="M38" s="191"/>
    </row>
    <row r="39" spans="1:13" x14ac:dyDescent="0.3">
      <c r="A39" s="177"/>
      <c r="B39" s="103"/>
      <c r="C39" s="139" t="s">
        <v>123</v>
      </c>
      <c r="D39" s="142" t="s">
        <v>1</v>
      </c>
      <c r="E39" s="142"/>
      <c r="F39" s="151">
        <v>0</v>
      </c>
      <c r="G39" s="142" t="s">
        <v>2</v>
      </c>
      <c r="H39" s="139" t="s">
        <v>9</v>
      </c>
      <c r="I39" s="139"/>
      <c r="J39" s="139"/>
      <c r="K39" s="139"/>
      <c r="L39" s="139"/>
      <c r="M39" s="191"/>
    </row>
    <row r="40" spans="1:13" x14ac:dyDescent="0.3">
      <c r="A40" s="177"/>
      <c r="B40" s="103"/>
      <c r="C40" s="139" t="s">
        <v>122</v>
      </c>
      <c r="D40" s="142" t="s">
        <v>1</v>
      </c>
      <c r="E40" s="142"/>
      <c r="F40" s="151">
        <v>0</v>
      </c>
      <c r="G40" s="142" t="s">
        <v>2</v>
      </c>
      <c r="H40" s="139" t="s">
        <v>9</v>
      </c>
      <c r="I40" s="139"/>
      <c r="J40" s="139"/>
      <c r="K40" s="139"/>
      <c r="L40" s="139"/>
      <c r="M40" s="191"/>
    </row>
    <row r="41" spans="1:13" x14ac:dyDescent="0.3">
      <c r="A41" s="177"/>
      <c r="B41" s="103"/>
      <c r="C41" s="139" t="s">
        <v>124</v>
      </c>
      <c r="D41" s="152">
        <v>0</v>
      </c>
      <c r="E41" s="142" t="s">
        <v>0</v>
      </c>
      <c r="F41" s="153">
        <f>F38+(F38*D41)/100</f>
        <v>0</v>
      </c>
      <c r="G41" s="142" t="s">
        <v>2</v>
      </c>
      <c r="H41" s="139" t="s">
        <v>9</v>
      </c>
      <c r="I41" s="139"/>
      <c r="J41" s="139"/>
      <c r="K41" s="139"/>
      <c r="L41" s="139"/>
      <c r="M41" s="191"/>
    </row>
    <row r="42" spans="1:13" x14ac:dyDescent="0.3">
      <c r="A42" s="177"/>
      <c r="B42" s="103"/>
      <c r="C42" s="139" t="s">
        <v>127</v>
      </c>
      <c r="D42" s="152">
        <v>0</v>
      </c>
      <c r="E42" s="142" t="s">
        <v>0</v>
      </c>
      <c r="F42" s="153">
        <f>F38+(F38*D42)/100</f>
        <v>0</v>
      </c>
      <c r="G42" s="142"/>
      <c r="H42" s="139" t="s">
        <v>9</v>
      </c>
      <c r="I42" s="139"/>
      <c r="J42" s="139"/>
      <c r="K42" s="139"/>
      <c r="L42" s="139"/>
      <c r="M42" s="191"/>
    </row>
    <row r="43" spans="1:13" x14ac:dyDescent="0.3">
      <c r="A43" s="177"/>
      <c r="B43" s="103"/>
      <c r="C43" s="139" t="s">
        <v>126</v>
      </c>
      <c r="D43" s="152">
        <v>0</v>
      </c>
      <c r="E43" s="142" t="s">
        <v>0</v>
      </c>
      <c r="F43" s="153">
        <f>F38+(F38*D43)/100</f>
        <v>0</v>
      </c>
      <c r="G43" s="142"/>
      <c r="H43" s="139" t="s">
        <v>9</v>
      </c>
      <c r="I43" s="139"/>
      <c r="J43" s="139"/>
      <c r="K43" s="139"/>
      <c r="L43" s="139"/>
      <c r="M43" s="191"/>
    </row>
    <row r="44" spans="1:13" x14ac:dyDescent="0.3">
      <c r="A44" s="177"/>
      <c r="B44" s="103"/>
      <c r="C44" s="139" t="s">
        <v>125</v>
      </c>
      <c r="D44" s="152">
        <v>0</v>
      </c>
      <c r="E44" s="142" t="s">
        <v>0</v>
      </c>
      <c r="F44" s="153">
        <f>F38+(F38*D44)/100</f>
        <v>0</v>
      </c>
      <c r="G44" s="139"/>
      <c r="H44" s="139" t="s">
        <v>9</v>
      </c>
      <c r="I44" s="139"/>
      <c r="J44" s="139"/>
      <c r="K44" s="139"/>
      <c r="L44" s="139"/>
      <c r="M44" s="191"/>
    </row>
    <row r="45" spans="1:13" x14ac:dyDescent="0.3">
      <c r="A45" s="177"/>
      <c r="B45" s="103" t="s">
        <v>2</v>
      </c>
      <c r="C45" s="139" t="s">
        <v>134</v>
      </c>
      <c r="D45" s="142"/>
      <c r="E45" s="142" t="s">
        <v>0</v>
      </c>
      <c r="F45" s="154">
        <v>0</v>
      </c>
      <c r="G45" s="142"/>
      <c r="H45" s="139" t="s">
        <v>9</v>
      </c>
      <c r="I45" s="139"/>
      <c r="J45" s="139"/>
      <c r="K45" s="139"/>
      <c r="L45" s="139"/>
      <c r="M45" s="191"/>
    </row>
    <row r="46" spans="1:13" x14ac:dyDescent="0.3">
      <c r="A46" s="177"/>
      <c r="B46" s="103"/>
      <c r="C46" s="139" t="s">
        <v>129</v>
      </c>
      <c r="D46" s="142"/>
      <c r="E46" s="142" t="s">
        <v>0</v>
      </c>
      <c r="F46" s="154">
        <v>0</v>
      </c>
      <c r="G46" s="142"/>
      <c r="H46" s="139" t="s">
        <v>9</v>
      </c>
      <c r="I46" s="139"/>
      <c r="J46" s="139"/>
      <c r="K46" s="139"/>
      <c r="L46" s="139"/>
      <c r="M46" s="191"/>
    </row>
    <row r="47" spans="1:13" ht="15" thickBot="1" x14ac:dyDescent="0.35">
      <c r="A47" s="177"/>
      <c r="B47" s="103"/>
      <c r="C47" s="139"/>
      <c r="D47" s="142"/>
      <c r="E47" s="142"/>
      <c r="F47" s="150"/>
      <c r="G47" s="142"/>
      <c r="H47" s="139"/>
      <c r="I47" s="139"/>
      <c r="J47" s="139"/>
      <c r="K47" s="139"/>
      <c r="L47" s="139"/>
      <c r="M47" s="191"/>
    </row>
    <row r="48" spans="1:13" ht="12.75" customHeight="1" thickBot="1" x14ac:dyDescent="0.35">
      <c r="A48" s="177"/>
      <c r="B48" s="181" t="s">
        <v>8</v>
      </c>
      <c r="C48" s="182"/>
      <c r="D48" s="142"/>
      <c r="E48" s="142"/>
      <c r="F48" s="150"/>
      <c r="G48" s="142"/>
      <c r="H48" s="139"/>
      <c r="I48" s="139"/>
      <c r="J48" s="139"/>
      <c r="K48" s="139"/>
      <c r="L48" s="139"/>
      <c r="M48" s="191"/>
    </row>
    <row r="49" spans="1:13" ht="12.75" customHeight="1" thickBot="1" x14ac:dyDescent="0.35">
      <c r="A49" s="177"/>
      <c r="B49" s="183" t="s">
        <v>5</v>
      </c>
      <c r="C49" s="184"/>
      <c r="D49" s="155"/>
      <c r="E49" s="155"/>
      <c r="F49" s="156"/>
      <c r="G49" s="155"/>
      <c r="H49" s="140"/>
      <c r="I49" s="140"/>
      <c r="J49" s="140"/>
      <c r="K49" s="140"/>
      <c r="L49" s="140"/>
      <c r="M49" s="192"/>
    </row>
    <row r="50" spans="1:13" x14ac:dyDescent="0.3">
      <c r="A50" s="177"/>
      <c r="B50" s="102"/>
      <c r="C50" s="136"/>
      <c r="H50" s="136"/>
      <c r="I50" s="136"/>
      <c r="J50" s="136"/>
      <c r="K50" s="136"/>
      <c r="L50" s="136"/>
      <c r="M50" s="136"/>
    </row>
    <row r="51" spans="1:13" x14ac:dyDescent="0.3">
      <c r="A51" s="177"/>
      <c r="B51" s="102"/>
      <c r="C51" s="136"/>
      <c r="H51" s="136"/>
      <c r="I51" s="136"/>
      <c r="J51" s="136"/>
      <c r="K51" s="136"/>
      <c r="L51" s="136"/>
      <c r="M51" s="136"/>
    </row>
    <row r="52" spans="1:13" x14ac:dyDescent="0.3">
      <c r="A52" s="177"/>
      <c r="B52" s="102"/>
      <c r="C52" s="136"/>
      <c r="H52" s="136"/>
      <c r="I52" s="136"/>
      <c r="J52" s="136"/>
      <c r="K52" s="136"/>
      <c r="L52" s="136"/>
      <c r="M52" s="136"/>
    </row>
    <row r="53" spans="1:13" ht="15" thickBot="1" x14ac:dyDescent="0.35">
      <c r="A53" s="177"/>
      <c r="B53" s="102"/>
      <c r="C53" s="136"/>
      <c r="H53" s="136"/>
      <c r="I53" s="136"/>
      <c r="J53" s="136"/>
      <c r="K53" s="136"/>
      <c r="L53" s="136"/>
      <c r="M53" s="136"/>
    </row>
    <row r="54" spans="1:13" ht="26.4" thickBot="1" x14ac:dyDescent="0.55000000000000004">
      <c r="A54" s="174">
        <v>3</v>
      </c>
      <c r="B54" s="188" t="s">
        <v>2</v>
      </c>
      <c r="C54" s="189" t="s">
        <v>61</v>
      </c>
      <c r="D54" s="144"/>
      <c r="E54" s="144"/>
      <c r="F54" s="158"/>
      <c r="G54" s="144"/>
      <c r="H54" s="195"/>
      <c r="I54" s="195"/>
      <c r="J54" s="195"/>
      <c r="K54" s="195"/>
      <c r="L54" s="195"/>
      <c r="M54" s="196"/>
    </row>
    <row r="55" spans="1:13" x14ac:dyDescent="0.3">
      <c r="A55" s="177"/>
      <c r="B55" s="103" t="s">
        <v>35</v>
      </c>
      <c r="C55" s="139" t="s">
        <v>36</v>
      </c>
      <c r="D55" s="142"/>
      <c r="E55" s="142"/>
      <c r="F55" s="147">
        <f>SUM('03. opgave panden perceel 3.'!H30)</f>
        <v>0</v>
      </c>
      <c r="G55" s="142"/>
      <c r="H55" s="139" t="s">
        <v>83</v>
      </c>
      <c r="I55" s="139"/>
      <c r="J55" s="139"/>
      <c r="K55" s="139"/>
      <c r="L55" s="139"/>
      <c r="M55" s="191"/>
    </row>
    <row r="56" spans="1:13" x14ac:dyDescent="0.3">
      <c r="A56" s="177"/>
      <c r="B56" s="103" t="s">
        <v>39</v>
      </c>
      <c r="C56" s="139" t="s">
        <v>41</v>
      </c>
      <c r="D56" s="142"/>
      <c r="E56" s="142"/>
      <c r="F56" s="148">
        <f>SUM('bijlage 1.stelpost installaties'!X22)</f>
        <v>41000</v>
      </c>
      <c r="G56" s="142"/>
      <c r="H56" s="139" t="s">
        <v>83</v>
      </c>
      <c r="I56" s="139"/>
      <c r="J56" s="139"/>
      <c r="K56" s="139"/>
      <c r="L56" s="139"/>
      <c r="M56" s="191"/>
    </row>
    <row r="57" spans="1:13" ht="15" thickBot="1" x14ac:dyDescent="0.35">
      <c r="A57" s="177"/>
      <c r="B57" s="103" t="s">
        <v>42</v>
      </c>
      <c r="C57" s="139" t="s">
        <v>43</v>
      </c>
      <c r="D57" s="142" t="s">
        <v>2</v>
      </c>
      <c r="E57" s="142"/>
      <c r="F57" s="148">
        <f>SUM('bijlage 2. stelpost bouwkundig'!AC22)</f>
        <v>82350</v>
      </c>
      <c r="G57" s="142"/>
      <c r="H57" s="139" t="s">
        <v>9</v>
      </c>
      <c r="I57" s="139"/>
      <c r="J57" s="139"/>
      <c r="K57" s="139"/>
      <c r="L57" s="139"/>
      <c r="M57" s="191"/>
    </row>
    <row r="58" spans="1:13" ht="15" thickBot="1" x14ac:dyDescent="0.35">
      <c r="A58" s="3"/>
      <c r="B58" s="103"/>
      <c r="C58" s="139" t="s">
        <v>2</v>
      </c>
      <c r="D58" s="142" t="s">
        <v>3</v>
      </c>
      <c r="E58" s="142" t="s">
        <v>2</v>
      </c>
      <c r="F58" s="149">
        <f>SUM(F55:F57)</f>
        <v>123350</v>
      </c>
      <c r="G58" s="142" t="s">
        <v>2</v>
      </c>
      <c r="H58" s="139" t="s">
        <v>9</v>
      </c>
      <c r="I58" s="139"/>
      <c r="J58" s="139"/>
      <c r="K58" s="139"/>
      <c r="L58" s="139"/>
      <c r="M58" s="191"/>
    </row>
    <row r="59" spans="1:13" x14ac:dyDescent="0.3">
      <c r="A59" s="3"/>
      <c r="B59" s="103"/>
      <c r="C59" s="139"/>
      <c r="D59" s="142"/>
      <c r="E59" s="142"/>
      <c r="F59" s="150"/>
      <c r="G59" s="142"/>
      <c r="H59" s="139"/>
      <c r="I59" s="139"/>
      <c r="J59" s="139"/>
      <c r="K59" s="139"/>
      <c r="L59" s="139"/>
      <c r="M59" s="191"/>
    </row>
    <row r="60" spans="1:13" ht="15" thickBot="1" x14ac:dyDescent="0.35">
      <c r="A60" s="3"/>
      <c r="B60" s="103"/>
      <c r="C60" s="139"/>
      <c r="D60" s="142"/>
      <c r="E60" s="142"/>
      <c r="F60" s="150"/>
      <c r="G60" s="142"/>
      <c r="H60" s="139"/>
      <c r="I60" s="139"/>
      <c r="J60" s="139"/>
      <c r="K60" s="139"/>
      <c r="L60" s="139"/>
      <c r="M60" s="191"/>
    </row>
    <row r="61" spans="1:13" ht="15" thickBot="1" x14ac:dyDescent="0.35">
      <c r="A61" s="3"/>
      <c r="B61" s="178" t="s">
        <v>118</v>
      </c>
      <c r="C61" s="187" t="s">
        <v>120</v>
      </c>
      <c r="D61" s="142"/>
      <c r="E61" s="142"/>
      <c r="F61" s="150"/>
      <c r="G61" s="142"/>
      <c r="H61" s="139"/>
      <c r="I61" s="139"/>
      <c r="J61" s="139"/>
      <c r="K61" s="139"/>
      <c r="L61" s="139"/>
      <c r="M61" s="191"/>
    </row>
    <row r="62" spans="1:13" ht="15" thickBot="1" x14ac:dyDescent="0.35">
      <c r="A62" s="3"/>
      <c r="B62" s="180" t="s">
        <v>117</v>
      </c>
      <c r="C62" s="139" t="s">
        <v>121</v>
      </c>
      <c r="D62" s="142" t="s">
        <v>1</v>
      </c>
      <c r="E62" s="142"/>
      <c r="F62" s="151">
        <v>0</v>
      </c>
      <c r="G62" s="142" t="s">
        <v>2</v>
      </c>
      <c r="H62" s="139" t="s">
        <v>9</v>
      </c>
      <c r="I62" s="139"/>
      <c r="J62" s="139"/>
      <c r="K62" s="139"/>
      <c r="L62" s="139"/>
      <c r="M62" s="191"/>
    </row>
    <row r="63" spans="1:13" x14ac:dyDescent="0.3">
      <c r="A63" s="3"/>
      <c r="B63" s="103"/>
      <c r="C63" s="139" t="s">
        <v>123</v>
      </c>
      <c r="D63" s="142" t="s">
        <v>1</v>
      </c>
      <c r="E63" s="142"/>
      <c r="F63" s="151">
        <v>0</v>
      </c>
      <c r="G63" s="142" t="s">
        <v>2</v>
      </c>
      <c r="H63" s="139" t="s">
        <v>9</v>
      </c>
      <c r="I63" s="139"/>
      <c r="J63" s="139"/>
      <c r="K63" s="139"/>
      <c r="L63" s="139"/>
      <c r="M63" s="191"/>
    </row>
    <row r="64" spans="1:13" x14ac:dyDescent="0.3">
      <c r="A64" s="3"/>
      <c r="B64" s="103"/>
      <c r="C64" s="139" t="s">
        <v>122</v>
      </c>
      <c r="D64" s="142" t="s">
        <v>1</v>
      </c>
      <c r="E64" s="142"/>
      <c r="F64" s="151">
        <v>0</v>
      </c>
      <c r="G64" s="142" t="s">
        <v>2</v>
      </c>
      <c r="H64" s="139" t="s">
        <v>9</v>
      </c>
      <c r="I64" s="139"/>
      <c r="J64" s="139"/>
      <c r="K64" s="139"/>
      <c r="L64" s="139"/>
      <c r="M64" s="191"/>
    </row>
    <row r="65" spans="1:13" x14ac:dyDescent="0.3">
      <c r="A65" s="3"/>
      <c r="B65" s="103"/>
      <c r="C65" s="139" t="s">
        <v>124</v>
      </c>
      <c r="D65" s="152">
        <v>0</v>
      </c>
      <c r="E65" s="142" t="s">
        <v>0</v>
      </c>
      <c r="F65" s="153">
        <f>F62+(F62*D65)/100</f>
        <v>0</v>
      </c>
      <c r="G65" s="142" t="s">
        <v>2</v>
      </c>
      <c r="H65" s="139" t="s">
        <v>9</v>
      </c>
      <c r="I65" s="139"/>
      <c r="J65" s="139"/>
      <c r="K65" s="139"/>
      <c r="L65" s="139"/>
      <c r="M65" s="191"/>
    </row>
    <row r="66" spans="1:13" x14ac:dyDescent="0.3">
      <c r="A66" s="3"/>
      <c r="B66" s="103"/>
      <c r="C66" s="139" t="s">
        <v>127</v>
      </c>
      <c r="D66" s="152">
        <v>0</v>
      </c>
      <c r="E66" s="142" t="s">
        <v>0</v>
      </c>
      <c r="F66" s="153">
        <f>F62+(F62*D66)/100</f>
        <v>0</v>
      </c>
      <c r="G66" s="142"/>
      <c r="H66" s="139" t="s">
        <v>9</v>
      </c>
      <c r="I66" s="139"/>
      <c r="J66" s="139"/>
      <c r="K66" s="139"/>
      <c r="L66" s="139"/>
      <c r="M66" s="191"/>
    </row>
    <row r="67" spans="1:13" x14ac:dyDescent="0.3">
      <c r="A67" s="3"/>
      <c r="B67" s="103"/>
      <c r="C67" s="139" t="s">
        <v>126</v>
      </c>
      <c r="D67" s="152">
        <v>0</v>
      </c>
      <c r="E67" s="142" t="s">
        <v>0</v>
      </c>
      <c r="F67" s="153">
        <f>F62+(F62*D67)/100</f>
        <v>0</v>
      </c>
      <c r="G67" s="142"/>
      <c r="H67" s="139" t="s">
        <v>9</v>
      </c>
      <c r="I67" s="139"/>
      <c r="J67" s="139"/>
      <c r="K67" s="139"/>
      <c r="L67" s="139"/>
      <c r="M67" s="191"/>
    </row>
    <row r="68" spans="1:13" x14ac:dyDescent="0.3">
      <c r="A68" s="3"/>
      <c r="B68" s="103"/>
      <c r="C68" s="139" t="s">
        <v>125</v>
      </c>
      <c r="D68" s="152">
        <v>0</v>
      </c>
      <c r="E68" s="142" t="s">
        <v>0</v>
      </c>
      <c r="F68" s="153">
        <f>F62+(F62*D68)/100</f>
        <v>0</v>
      </c>
      <c r="G68" s="142"/>
      <c r="H68" s="139" t="s">
        <v>9</v>
      </c>
      <c r="I68" s="139"/>
      <c r="J68" s="139"/>
      <c r="K68" s="139"/>
      <c r="L68" s="139"/>
      <c r="M68" s="191"/>
    </row>
    <row r="69" spans="1:13" x14ac:dyDescent="0.3">
      <c r="A69" s="3"/>
      <c r="B69" s="103" t="s">
        <v>2</v>
      </c>
      <c r="C69" s="139" t="s">
        <v>134</v>
      </c>
      <c r="D69" s="142">
        <v>0</v>
      </c>
      <c r="E69" s="142" t="s">
        <v>0</v>
      </c>
      <c r="F69" s="154">
        <v>0</v>
      </c>
      <c r="G69" s="142"/>
      <c r="H69" s="139" t="s">
        <v>9</v>
      </c>
      <c r="I69" s="139"/>
      <c r="J69" s="139"/>
      <c r="K69" s="139"/>
      <c r="L69" s="139"/>
      <c r="M69" s="191"/>
    </row>
    <row r="70" spans="1:13" x14ac:dyDescent="0.3">
      <c r="A70" s="3"/>
      <c r="B70" s="103"/>
      <c r="C70" s="139" t="s">
        <v>129</v>
      </c>
      <c r="D70" s="142"/>
      <c r="E70" s="142" t="s">
        <v>0</v>
      </c>
      <c r="F70" s="154">
        <v>0</v>
      </c>
      <c r="G70" s="142"/>
      <c r="H70" s="139" t="s">
        <v>9</v>
      </c>
      <c r="I70" s="139"/>
      <c r="J70" s="139"/>
      <c r="K70" s="139"/>
      <c r="L70" s="139"/>
      <c r="M70" s="191"/>
    </row>
    <row r="71" spans="1:13" ht="15" thickBot="1" x14ac:dyDescent="0.35">
      <c r="A71" s="3"/>
      <c r="B71" s="103"/>
      <c r="C71" s="139"/>
      <c r="D71" s="142"/>
      <c r="E71" s="142"/>
      <c r="F71" s="150"/>
      <c r="G71" s="142"/>
      <c r="H71" s="139"/>
      <c r="I71" s="139"/>
      <c r="J71" s="139"/>
      <c r="K71" s="139"/>
      <c r="L71" s="139"/>
      <c r="M71" s="191"/>
    </row>
    <row r="72" spans="1:13" ht="12.75" customHeight="1" thickBot="1" x14ac:dyDescent="0.35">
      <c r="A72" s="3"/>
      <c r="B72" s="181" t="s">
        <v>8</v>
      </c>
      <c r="C72" s="182"/>
      <c r="D72" s="142"/>
      <c r="E72" s="142"/>
      <c r="F72" s="150"/>
      <c r="G72" s="142"/>
      <c r="H72" s="139"/>
      <c r="I72" s="139"/>
      <c r="J72" s="139"/>
      <c r="K72" s="139"/>
      <c r="L72" s="139"/>
      <c r="M72" s="191"/>
    </row>
    <row r="73" spans="1:13" ht="12.75" customHeight="1" thickBot="1" x14ac:dyDescent="0.35">
      <c r="A73" s="3"/>
      <c r="B73" s="183" t="s">
        <v>5</v>
      </c>
      <c r="C73" s="184"/>
      <c r="D73" s="155"/>
      <c r="E73" s="155"/>
      <c r="F73" s="156"/>
      <c r="G73" s="155"/>
      <c r="H73" s="140"/>
      <c r="I73" s="140"/>
      <c r="J73" s="140"/>
      <c r="K73" s="140"/>
      <c r="L73" s="140"/>
      <c r="M73" s="192"/>
    </row>
  </sheetData>
  <sheetProtection algorithmName="SHA-512" hashValue="bwOCcFR6qI/Dgd9Y4xSPsnC7Vd6QhXAxckvPIfvV5vROZ4v4qQcoPXkVpFKY5LwB2u/DoJ8iTrMJUhrVsdk6Jg==" saltValue="DTRVrry9S2P2UeLEuLIn6A==" spinCount="100000" sheet="1" objects="1" scenarios="1" selectLockedCells="1"/>
  <protectedRanges>
    <protectedRange sqref="F14:F16 F9 F21:F22 D17:D20 F38:F40 F33 F45:F46 D41:D44 F62:F64 F57 F69:F70 D65:D68" name="Bereik2"/>
  </protectedRange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R37"/>
  <sheetViews>
    <sheetView zoomScale="85" zoomScaleNormal="85" workbookViewId="0">
      <selection activeCell="J2" sqref="J2"/>
    </sheetView>
  </sheetViews>
  <sheetFormatPr defaultColWidth="9.109375" defaultRowHeight="14.4" x14ac:dyDescent="0.3"/>
  <cols>
    <col min="1" max="1" width="54.44140625" style="114" customWidth="1"/>
    <col min="2" max="2" width="13.109375" style="2" customWidth="1"/>
    <col min="3" max="3" width="4.5546875" style="2" customWidth="1"/>
    <col min="4" max="4" width="2.6640625" style="2" customWidth="1"/>
    <col min="5" max="5" width="9.109375" style="41"/>
    <col min="6" max="6" width="3" style="41" customWidth="1"/>
    <col min="7" max="7" width="13.33203125" style="41" customWidth="1"/>
    <col min="8" max="8" width="12.5546875" style="41" customWidth="1"/>
    <col min="9" max="9" width="1.88671875" style="41" customWidth="1"/>
    <col min="10" max="10" width="10.5546875" style="41" customWidth="1"/>
    <col min="11" max="11" width="2.88671875" style="41" customWidth="1"/>
    <col min="12" max="12" width="13.44140625" style="41" customWidth="1"/>
    <col min="13" max="13" width="15" style="41" customWidth="1"/>
    <col min="14" max="14" width="1.88671875" style="41" customWidth="1"/>
    <col min="15" max="15" width="12.109375" style="41" customWidth="1"/>
    <col min="16" max="16" width="3.33203125" style="41" customWidth="1"/>
    <col min="17" max="17" width="12.44140625" style="41" customWidth="1"/>
    <col min="18" max="18" width="13.5546875" style="41" customWidth="1"/>
    <col min="19" max="16384" width="9.109375" style="2"/>
  </cols>
  <sheetData>
    <row r="3" spans="1:18" x14ac:dyDescent="0.3">
      <c r="A3" s="114" t="s">
        <v>2</v>
      </c>
    </row>
    <row r="4" spans="1:18" ht="25.8" x14ac:dyDescent="0.5">
      <c r="G4" s="264" t="s">
        <v>143</v>
      </c>
    </row>
    <row r="6" spans="1:18" x14ac:dyDescent="0.3">
      <c r="A6" s="160" t="s">
        <v>142</v>
      </c>
      <c r="B6" s="263"/>
    </row>
    <row r="7" spans="1:18" x14ac:dyDescent="0.3">
      <c r="B7" s="2" t="s">
        <v>2</v>
      </c>
      <c r="C7" s="2" t="s">
        <v>2</v>
      </c>
    </row>
    <row r="8" spans="1:18" ht="15" thickBot="1" x14ac:dyDescent="0.35"/>
    <row r="9" spans="1:18" ht="15" thickBot="1" x14ac:dyDescent="0.35">
      <c r="A9" s="161" t="s">
        <v>7</v>
      </c>
    </row>
    <row r="10" spans="1:18" ht="15" thickBot="1" x14ac:dyDescent="0.35">
      <c r="A10" s="136"/>
      <c r="E10" s="73"/>
      <c r="F10" s="74"/>
      <c r="G10" s="74"/>
      <c r="H10" s="75" t="s">
        <v>16</v>
      </c>
      <c r="I10" s="76"/>
      <c r="J10" s="77"/>
      <c r="K10" s="78"/>
      <c r="L10" s="78" t="s">
        <v>53</v>
      </c>
      <c r="M10" s="79"/>
      <c r="N10" s="76"/>
      <c r="O10" s="80" t="s">
        <v>2</v>
      </c>
      <c r="P10" s="81"/>
      <c r="Q10" s="81" t="s">
        <v>55</v>
      </c>
      <c r="R10" s="82"/>
    </row>
    <row r="11" spans="1:18" ht="15" thickBot="1" x14ac:dyDescent="0.35">
      <c r="A11" s="162" t="s">
        <v>4</v>
      </c>
      <c r="E11" s="83"/>
      <c r="F11" s="56"/>
      <c r="G11" s="56"/>
      <c r="H11" s="84"/>
      <c r="I11" s="76"/>
      <c r="J11" s="83"/>
      <c r="K11" s="56"/>
      <c r="L11" s="56"/>
      <c r="M11" s="84"/>
      <c r="N11" s="76"/>
      <c r="O11" s="83"/>
      <c r="P11" s="56"/>
      <c r="Q11" s="56"/>
      <c r="R11" s="84"/>
    </row>
    <row r="12" spans="1:18" ht="15" thickBot="1" x14ac:dyDescent="0.35">
      <c r="A12" s="163" t="s">
        <v>6</v>
      </c>
      <c r="B12" s="26"/>
      <c r="C12" s="26"/>
      <c r="D12" s="85"/>
      <c r="E12" s="88"/>
      <c r="F12" s="67"/>
      <c r="G12" s="68"/>
      <c r="H12" s="89">
        <f>SUM('04. verrekenblad'!F10)</f>
        <v>96500</v>
      </c>
      <c r="I12" s="76"/>
      <c r="J12" s="88"/>
      <c r="K12" s="67"/>
      <c r="L12" s="68"/>
      <c r="M12" s="89">
        <f>SUM('04. verrekenblad'!F34)</f>
        <v>86000</v>
      </c>
      <c r="N12" s="76"/>
      <c r="O12" s="88"/>
      <c r="P12" s="67"/>
      <c r="Q12" s="68"/>
      <c r="R12" s="89">
        <f>SUM('04. verrekenblad'!F58)</f>
        <v>123350</v>
      </c>
    </row>
    <row r="13" spans="1:18" x14ac:dyDescent="0.3">
      <c r="E13" s="90"/>
      <c r="F13" s="67"/>
      <c r="G13" s="67"/>
      <c r="H13" s="91"/>
      <c r="I13" s="76"/>
      <c r="J13" s="90"/>
      <c r="K13" s="67"/>
      <c r="L13" s="67"/>
      <c r="M13" s="91"/>
      <c r="N13" s="76"/>
      <c r="O13" s="90"/>
      <c r="P13" s="67"/>
      <c r="Q13" s="67"/>
      <c r="R13" s="91"/>
    </row>
    <row r="14" spans="1:18" ht="15" thickBot="1" x14ac:dyDescent="0.35">
      <c r="E14" s="90"/>
      <c r="F14" s="67"/>
      <c r="G14" s="67"/>
      <c r="H14" s="91"/>
      <c r="I14" s="76"/>
      <c r="J14" s="90"/>
      <c r="K14" s="67"/>
      <c r="L14" s="67"/>
      <c r="M14" s="91"/>
      <c r="N14" s="76"/>
      <c r="O14" s="90"/>
      <c r="P14" s="67"/>
      <c r="Q14" s="67"/>
      <c r="R14" s="91"/>
    </row>
    <row r="15" spans="1:18" x14ac:dyDescent="0.3">
      <c r="A15" s="162" t="s">
        <v>136</v>
      </c>
      <c r="E15" s="90"/>
      <c r="F15" s="67"/>
      <c r="G15" s="67"/>
      <c r="H15" s="91"/>
      <c r="I15" s="76"/>
      <c r="J15" s="90"/>
      <c r="K15" s="67"/>
      <c r="L15" s="67"/>
      <c r="M15" s="91"/>
      <c r="N15" s="76"/>
      <c r="O15" s="90"/>
      <c r="P15" s="67"/>
      <c r="Q15" s="67"/>
      <c r="R15" s="91"/>
    </row>
    <row r="16" spans="1:18" x14ac:dyDescent="0.3">
      <c r="A16" s="163" t="s">
        <v>44</v>
      </c>
      <c r="B16" s="87">
        <v>250</v>
      </c>
      <c r="C16" s="87" t="s">
        <v>1</v>
      </c>
      <c r="D16" s="85"/>
      <c r="E16" s="92">
        <f>SUM('04. verrekenblad'!F14)</f>
        <v>0</v>
      </c>
      <c r="F16" s="67"/>
      <c r="G16" s="71">
        <f t="shared" ref="G16:G22" si="0">SUM(B16*E16)</f>
        <v>0</v>
      </c>
      <c r="H16" s="91"/>
      <c r="I16" s="76"/>
      <c r="J16" s="92">
        <f>SUM('04. verrekenblad'!F38)</f>
        <v>0</v>
      </c>
      <c r="K16" s="67"/>
      <c r="L16" s="71">
        <f>SUM(B16*J16)</f>
        <v>0</v>
      </c>
      <c r="M16" s="91"/>
      <c r="N16" s="76"/>
      <c r="O16" s="92">
        <f>SUM('04. verrekenblad'!F62)</f>
        <v>0</v>
      </c>
      <c r="P16" s="67"/>
      <c r="Q16" s="71">
        <f>SUM(B16*O16)</f>
        <v>0</v>
      </c>
      <c r="R16" s="91"/>
    </row>
    <row r="17" spans="1:18" x14ac:dyDescent="0.3">
      <c r="A17" s="163" t="s">
        <v>86</v>
      </c>
      <c r="B17" s="87">
        <v>100</v>
      </c>
      <c r="C17" s="87" t="s">
        <v>1</v>
      </c>
      <c r="D17" s="85"/>
      <c r="E17" s="92">
        <f>SUM('04. verrekenblad'!F17)</f>
        <v>0</v>
      </c>
      <c r="F17" s="67"/>
      <c r="G17" s="71">
        <f t="shared" si="0"/>
        <v>0</v>
      </c>
      <c r="H17" s="91"/>
      <c r="I17" s="76"/>
      <c r="J17" s="92">
        <f>SUM('04. verrekenblad'!F41)</f>
        <v>0</v>
      </c>
      <c r="K17" s="67"/>
      <c r="L17" s="71">
        <f t="shared" ref="L17:L22" si="1">SUM(B17*J17)</f>
        <v>0</v>
      </c>
      <c r="M17" s="91"/>
      <c r="N17" s="76"/>
      <c r="O17" s="92">
        <f>SUM('04. verrekenblad'!F65)</f>
        <v>0</v>
      </c>
      <c r="P17" s="67"/>
      <c r="Q17" s="71">
        <f t="shared" ref="Q17:Q22" si="2">SUM(B17*O17)</f>
        <v>0</v>
      </c>
      <c r="R17" s="91"/>
    </row>
    <row r="18" spans="1:18" x14ac:dyDescent="0.3">
      <c r="A18" s="163" t="s">
        <v>87</v>
      </c>
      <c r="B18" s="87">
        <v>100</v>
      </c>
      <c r="C18" s="87" t="s">
        <v>1</v>
      </c>
      <c r="D18" s="85"/>
      <c r="E18" s="92">
        <f>SUM('04. verrekenblad'!F18)</f>
        <v>0</v>
      </c>
      <c r="F18" s="67"/>
      <c r="G18" s="71">
        <f t="shared" si="0"/>
        <v>0</v>
      </c>
      <c r="H18" s="91"/>
      <c r="I18" s="76"/>
      <c r="J18" s="92">
        <f>SUM('04. verrekenblad'!F42)</f>
        <v>0</v>
      </c>
      <c r="K18" s="67"/>
      <c r="L18" s="71">
        <f t="shared" si="1"/>
        <v>0</v>
      </c>
      <c r="M18" s="91"/>
      <c r="N18" s="76"/>
      <c r="O18" s="92">
        <f>SUM('04. verrekenblad'!F66)</f>
        <v>0</v>
      </c>
      <c r="P18" s="67"/>
      <c r="Q18" s="71">
        <f t="shared" si="2"/>
        <v>0</v>
      </c>
      <c r="R18" s="91"/>
    </row>
    <row r="19" spans="1:18" x14ac:dyDescent="0.3">
      <c r="A19" s="163" t="s">
        <v>88</v>
      </c>
      <c r="B19" s="87">
        <v>60</v>
      </c>
      <c r="C19" s="87" t="s">
        <v>1</v>
      </c>
      <c r="D19" s="85"/>
      <c r="E19" s="92">
        <f>SUM('04. verrekenblad'!F19)</f>
        <v>0</v>
      </c>
      <c r="F19" s="67"/>
      <c r="G19" s="71">
        <f t="shared" si="0"/>
        <v>0</v>
      </c>
      <c r="H19" s="91"/>
      <c r="I19" s="76"/>
      <c r="J19" s="92">
        <f>SUM('04. verrekenblad'!F43)</f>
        <v>0</v>
      </c>
      <c r="K19" s="67"/>
      <c r="L19" s="71">
        <f t="shared" si="1"/>
        <v>0</v>
      </c>
      <c r="M19" s="91"/>
      <c r="N19" s="76"/>
      <c r="O19" s="92">
        <f>SUM('04. verrekenblad'!F67)</f>
        <v>0</v>
      </c>
      <c r="P19" s="67"/>
      <c r="Q19" s="71">
        <f t="shared" si="2"/>
        <v>0</v>
      </c>
      <c r="R19" s="91"/>
    </row>
    <row r="20" spans="1:18" x14ac:dyDescent="0.3">
      <c r="A20" s="163" t="s">
        <v>89</v>
      </c>
      <c r="B20" s="87">
        <v>40</v>
      </c>
      <c r="C20" s="87" t="s">
        <v>1</v>
      </c>
      <c r="D20" s="85"/>
      <c r="E20" s="92">
        <f>SUM('04. verrekenblad'!F20)</f>
        <v>0</v>
      </c>
      <c r="F20" s="67"/>
      <c r="G20" s="71">
        <f t="shared" si="0"/>
        <v>0</v>
      </c>
      <c r="H20" s="91"/>
      <c r="I20" s="76"/>
      <c r="J20" s="92">
        <f>SUM('04. verrekenblad'!F44)</f>
        <v>0</v>
      </c>
      <c r="K20" s="67"/>
      <c r="L20" s="71">
        <f t="shared" si="1"/>
        <v>0</v>
      </c>
      <c r="M20" s="91"/>
      <c r="N20" s="76"/>
      <c r="O20" s="92">
        <f>SUM('04. verrekenblad'!F68)</f>
        <v>0</v>
      </c>
      <c r="P20" s="67"/>
      <c r="Q20" s="71">
        <f t="shared" si="2"/>
        <v>0</v>
      </c>
      <c r="R20" s="91"/>
    </row>
    <row r="21" spans="1:18" x14ac:dyDescent="0.3">
      <c r="A21" s="163" t="s">
        <v>84</v>
      </c>
      <c r="B21" s="87">
        <v>30</v>
      </c>
      <c r="C21" s="87" t="s">
        <v>1</v>
      </c>
      <c r="D21" s="85"/>
      <c r="E21" s="92">
        <f>SUM('04. verrekenblad'!F15)</f>
        <v>0</v>
      </c>
      <c r="F21" s="67"/>
      <c r="G21" s="71">
        <f t="shared" si="0"/>
        <v>0</v>
      </c>
      <c r="H21" s="91"/>
      <c r="I21" s="76"/>
      <c r="J21" s="92">
        <f>SUM('04. verrekenblad'!F39)</f>
        <v>0</v>
      </c>
      <c r="K21" s="67"/>
      <c r="L21" s="71">
        <f t="shared" si="1"/>
        <v>0</v>
      </c>
      <c r="M21" s="91"/>
      <c r="N21" s="76"/>
      <c r="O21" s="92">
        <f>SUM('04. verrekenblad'!F63)</f>
        <v>0</v>
      </c>
      <c r="P21" s="67"/>
      <c r="Q21" s="71">
        <f t="shared" si="2"/>
        <v>0</v>
      </c>
      <c r="R21" s="91"/>
    </row>
    <row r="22" spans="1:18" ht="15" thickBot="1" x14ac:dyDescent="0.35">
      <c r="A22" s="163" t="s">
        <v>85</v>
      </c>
      <c r="B22" s="87">
        <v>60</v>
      </c>
      <c r="C22" s="87" t="s">
        <v>1</v>
      </c>
      <c r="D22" s="85"/>
      <c r="E22" s="92">
        <f>SUM('04. verrekenblad'!F16)</f>
        <v>0</v>
      </c>
      <c r="F22" s="67"/>
      <c r="G22" s="71">
        <f t="shared" si="0"/>
        <v>0</v>
      </c>
      <c r="H22" s="91"/>
      <c r="I22" s="76"/>
      <c r="J22" s="92">
        <f>SUM('04. verrekenblad'!F40)</f>
        <v>0</v>
      </c>
      <c r="K22" s="67"/>
      <c r="L22" s="71">
        <f t="shared" si="1"/>
        <v>0</v>
      </c>
      <c r="M22" s="91"/>
      <c r="N22" s="76"/>
      <c r="O22" s="92">
        <f>SUM('04. verrekenblad'!F64)</f>
        <v>0</v>
      </c>
      <c r="P22" s="67"/>
      <c r="Q22" s="71">
        <f t="shared" si="2"/>
        <v>0</v>
      </c>
      <c r="R22" s="91"/>
    </row>
    <row r="23" spans="1:18" ht="15" thickBot="1" x14ac:dyDescent="0.35">
      <c r="A23" s="136"/>
      <c r="B23" s="3"/>
      <c r="C23" s="3"/>
      <c r="E23" s="83"/>
      <c r="F23" s="56"/>
      <c r="G23" s="67"/>
      <c r="H23" s="72">
        <f>SUM(G16:G22)</f>
        <v>0</v>
      </c>
      <c r="I23" s="76"/>
      <c r="J23" s="90"/>
      <c r="K23" s="67"/>
      <c r="L23" s="67"/>
      <c r="M23" s="72">
        <f>SUM(L16:L22)</f>
        <v>0</v>
      </c>
      <c r="N23" s="76"/>
      <c r="O23" s="90"/>
      <c r="P23" s="67"/>
      <c r="Q23" s="67"/>
      <c r="R23" s="72">
        <f>SUM(Q16:Q22)</f>
        <v>0</v>
      </c>
    </row>
    <row r="24" spans="1:18" ht="15" thickBot="1" x14ac:dyDescent="0.35">
      <c r="A24" s="163" t="s">
        <v>135</v>
      </c>
      <c r="B24" s="71">
        <v>100000</v>
      </c>
      <c r="C24" s="87"/>
      <c r="D24" s="85" t="s">
        <v>0</v>
      </c>
      <c r="E24" s="159">
        <f>SUM('04. verrekenblad'!F21)</f>
        <v>0</v>
      </c>
      <c r="F24" s="56"/>
      <c r="G24" s="71">
        <f>B24-(B24/100*E24)</f>
        <v>100000</v>
      </c>
      <c r="H24" s="91"/>
      <c r="I24" s="76"/>
      <c r="J24" s="159">
        <f>SUM('04. verrekenblad'!F45)</f>
        <v>0</v>
      </c>
      <c r="K24" s="56"/>
      <c r="L24" s="71">
        <f>B24-(B24/100*J24)</f>
        <v>100000</v>
      </c>
      <c r="M24" s="91"/>
      <c r="N24" s="76"/>
      <c r="O24" s="159">
        <f>SUM('04. verrekenblad'!F69)</f>
        <v>0</v>
      </c>
      <c r="P24" s="56"/>
      <c r="Q24" s="71">
        <f>B24-(B24/100*O24)</f>
        <v>100000</v>
      </c>
      <c r="R24" s="91"/>
    </row>
    <row r="25" spans="1:18" ht="15" thickBot="1" x14ac:dyDescent="0.35">
      <c r="A25" s="139"/>
      <c r="B25" s="3"/>
      <c r="C25" s="3"/>
      <c r="E25" s="83"/>
      <c r="F25" s="56"/>
      <c r="G25" s="67" t="s">
        <v>2</v>
      </c>
      <c r="H25" s="72">
        <f>SUM(G24)</f>
        <v>100000</v>
      </c>
      <c r="I25" s="76"/>
      <c r="J25" s="83"/>
      <c r="K25" s="56"/>
      <c r="L25" s="67" t="s">
        <v>2</v>
      </c>
      <c r="M25" s="72">
        <f>SUM(L24)</f>
        <v>100000</v>
      </c>
      <c r="N25" s="76"/>
      <c r="O25" s="83"/>
      <c r="P25" s="56"/>
      <c r="Q25" s="67" t="s">
        <v>2</v>
      </c>
      <c r="R25" s="72">
        <f>SUM(Q24)</f>
        <v>100000</v>
      </c>
    </row>
    <row r="26" spans="1:18" x14ac:dyDescent="0.3">
      <c r="A26" s="136"/>
      <c r="E26" s="83"/>
      <c r="F26" s="56"/>
      <c r="G26" s="67"/>
      <c r="H26" s="91"/>
      <c r="I26" s="76"/>
      <c r="J26" s="83"/>
      <c r="K26" s="56"/>
      <c r="L26" s="67"/>
      <c r="M26" s="91"/>
      <c r="N26" s="76"/>
      <c r="O26" s="83"/>
      <c r="P26" s="56"/>
      <c r="Q26" s="67"/>
      <c r="R26" s="91"/>
    </row>
    <row r="27" spans="1:18" ht="15" thickBot="1" x14ac:dyDescent="0.35">
      <c r="A27" s="164" t="s">
        <v>133</v>
      </c>
      <c r="B27" s="26"/>
      <c r="C27" s="26" t="s">
        <v>2</v>
      </c>
      <c r="D27" s="86" t="s">
        <v>0</v>
      </c>
      <c r="E27" s="159">
        <f>SUM('04. verrekenblad'!F22)</f>
        <v>0</v>
      </c>
      <c r="F27" s="56"/>
      <c r="G27" s="71">
        <f>SUM(H25/100*E27)</f>
        <v>0</v>
      </c>
      <c r="H27" s="91"/>
      <c r="I27" s="76"/>
      <c r="J27" s="159">
        <f>SUM('04. verrekenblad'!F46)</f>
        <v>0</v>
      </c>
      <c r="K27" s="56"/>
      <c r="L27" s="71">
        <f>SUM(M25/100*J27)</f>
        <v>0</v>
      </c>
      <c r="M27" s="91"/>
      <c r="N27" s="76"/>
      <c r="O27" s="159">
        <f>SUM('04. verrekenblad'!F70)</f>
        <v>0</v>
      </c>
      <c r="P27" s="56"/>
      <c r="Q27" s="71">
        <f>SUM(R25/100*O27)</f>
        <v>0</v>
      </c>
      <c r="R27" s="91"/>
    </row>
    <row r="28" spans="1:18" ht="15" thickBot="1" x14ac:dyDescent="0.35">
      <c r="C28" s="2" t="s">
        <v>2</v>
      </c>
      <c r="E28" s="83"/>
      <c r="F28" s="56"/>
      <c r="G28" s="67"/>
      <c r="H28" s="72">
        <f>SUM(G27)</f>
        <v>0</v>
      </c>
      <c r="I28" s="76"/>
      <c r="J28" s="83"/>
      <c r="K28" s="56"/>
      <c r="L28" s="67"/>
      <c r="M28" s="72">
        <f>SUM(L27)</f>
        <v>0</v>
      </c>
      <c r="N28" s="76"/>
      <c r="O28" s="83"/>
      <c r="P28" s="56"/>
      <c r="Q28" s="67"/>
      <c r="R28" s="72">
        <f>SUM(Q27)</f>
        <v>0</v>
      </c>
    </row>
    <row r="29" spans="1:18" x14ac:dyDescent="0.3">
      <c r="E29" s="83"/>
      <c r="F29" s="56"/>
      <c r="G29" s="67"/>
      <c r="H29" s="91"/>
      <c r="I29" s="76"/>
      <c r="J29" s="83"/>
      <c r="K29" s="56"/>
      <c r="L29" s="67"/>
      <c r="M29" s="91"/>
      <c r="N29" s="76"/>
      <c r="O29" s="83"/>
      <c r="P29" s="56"/>
      <c r="Q29" s="67"/>
      <c r="R29" s="91"/>
    </row>
    <row r="30" spans="1:18" ht="15" thickBot="1" x14ac:dyDescent="0.35">
      <c r="E30" s="83"/>
      <c r="F30" s="56"/>
      <c r="G30" s="67"/>
      <c r="H30" s="91"/>
      <c r="I30" s="76"/>
      <c r="J30" s="83"/>
      <c r="K30" s="56"/>
      <c r="L30" s="67"/>
      <c r="M30" s="91"/>
      <c r="N30" s="76"/>
      <c r="O30" s="83"/>
      <c r="P30" s="56"/>
      <c r="Q30" s="67"/>
      <c r="R30" s="91"/>
    </row>
    <row r="31" spans="1:18" ht="15" thickBot="1" x14ac:dyDescent="0.35">
      <c r="A31" s="165" t="s">
        <v>63</v>
      </c>
      <c r="B31" s="70"/>
      <c r="C31" s="70"/>
      <c r="D31" s="70"/>
      <c r="E31" s="166" t="s">
        <v>137</v>
      </c>
      <c r="F31" s="167"/>
      <c r="G31" s="168"/>
      <c r="H31" s="93">
        <f>SUM(H12+H23+H25+H28)</f>
        <v>196500</v>
      </c>
      <c r="I31" s="76"/>
      <c r="J31" s="169" t="s">
        <v>54</v>
      </c>
      <c r="K31" s="78"/>
      <c r="L31" s="94"/>
      <c r="M31" s="93">
        <f>SUM(M12+M23+M25+M28)</f>
        <v>186000</v>
      </c>
      <c r="N31" s="76"/>
      <c r="O31" s="170" t="s">
        <v>62</v>
      </c>
      <c r="P31" s="81"/>
      <c r="Q31" s="95"/>
      <c r="R31" s="93">
        <f>SUM(R12+R23+R25+R28)</f>
        <v>223350</v>
      </c>
    </row>
    <row r="35" spans="10:17" x14ac:dyDescent="0.3">
      <c r="J35" s="41" t="s">
        <v>2</v>
      </c>
      <c r="K35" s="41" t="s">
        <v>138</v>
      </c>
    </row>
    <row r="36" spans="10:17" x14ac:dyDescent="0.3">
      <c r="Q36" s="62"/>
    </row>
    <row r="37" spans="10:17" x14ac:dyDescent="0.3">
      <c r="J37" s="41" t="s">
        <v>2</v>
      </c>
    </row>
  </sheetData>
  <sheetProtection algorithmName="SHA-512" hashValue="rxY5f75W5K1Yh0XpxDifzLmCTSjniOdpZPKsqapeDR1+R3Nh+w9CAltP3VeulHAl0YJHf1DGLPEv8FApWA/t7A==" saltValue="hpYmOmfNo7I2GGbS+VUYL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0333-29D2-45EC-A3E0-0D1CA9541C38}">
  <sheetPr>
    <tabColor rgb="FF92D050"/>
  </sheetPr>
  <dimension ref="B3:Y25"/>
  <sheetViews>
    <sheetView workbookViewId="0">
      <selection activeCell="D26" sqref="D26"/>
    </sheetView>
  </sheetViews>
  <sheetFormatPr defaultColWidth="9.109375" defaultRowHeight="14.4" x14ac:dyDescent="0.3"/>
  <cols>
    <col min="1" max="1" width="3.44140625" style="2" customWidth="1"/>
    <col min="2" max="2" width="19.6640625" style="96" customWidth="1"/>
    <col min="3" max="3" width="0.88671875" style="96" customWidth="1"/>
    <col min="4" max="4" width="10.109375" style="96" customWidth="1"/>
    <col min="5" max="5" width="10" style="96" customWidth="1"/>
    <col min="6" max="6" width="1.6640625" style="96" customWidth="1"/>
    <col min="7" max="7" width="8.6640625" style="96" customWidth="1"/>
    <col min="8" max="8" width="8" style="96" customWidth="1"/>
    <col min="9" max="9" width="2" style="96" customWidth="1"/>
    <col min="10" max="10" width="10.109375" style="96" customWidth="1"/>
    <col min="11" max="11" width="1.109375" style="96" customWidth="1"/>
    <col min="12" max="12" width="9.88671875" style="96" customWidth="1"/>
    <col min="13" max="13" width="10.109375" style="96" customWidth="1"/>
    <col min="14" max="14" width="1.44140625" style="96" customWidth="1"/>
    <col min="15" max="15" width="8" style="96" customWidth="1"/>
    <col min="16" max="16" width="9.33203125" style="96" customWidth="1"/>
    <col min="17" max="17" width="1.44140625" style="96" customWidth="1"/>
    <col min="18" max="18" width="11.109375" style="96" customWidth="1"/>
    <col min="19" max="19" width="1.44140625" style="96" customWidth="1"/>
    <col min="20" max="20" width="9.6640625" style="96" customWidth="1"/>
    <col min="21" max="21" width="10.33203125" style="96" customWidth="1"/>
    <col min="22" max="22" width="1.6640625" style="96" customWidth="1"/>
    <col min="23" max="23" width="9" style="96" customWidth="1"/>
    <col min="24" max="24" width="9.6640625" style="96" customWidth="1"/>
    <col min="25" max="16384" width="9.109375" style="2"/>
  </cols>
  <sheetData>
    <row r="3" spans="2:25" ht="21" x14ac:dyDescent="0.4">
      <c r="G3" s="97" t="s">
        <v>80</v>
      </c>
    </row>
    <row r="4" spans="2:25" ht="15" customHeight="1" x14ac:dyDescent="0.4">
      <c r="G4" s="97"/>
      <c r="J4" s="96" t="s">
        <v>82</v>
      </c>
    </row>
    <row r="5" spans="2:25" ht="15" thickBot="1" x14ac:dyDescent="0.35"/>
    <row r="6" spans="2:25" ht="15" thickBot="1" x14ac:dyDescent="0.35">
      <c r="B6" s="104" t="s">
        <v>16</v>
      </c>
      <c r="C6" s="105"/>
      <c r="D6" s="105"/>
      <c r="E6" s="106"/>
      <c r="F6" s="107"/>
      <c r="G6" s="107"/>
      <c r="H6" s="107"/>
      <c r="I6" s="107"/>
      <c r="J6" s="108" t="s">
        <v>53</v>
      </c>
      <c r="K6" s="109"/>
      <c r="L6" s="109"/>
      <c r="M6" s="110"/>
      <c r="N6" s="107"/>
      <c r="O6" s="107"/>
      <c r="P6" s="107"/>
      <c r="Q6" s="107"/>
      <c r="R6" s="111" t="s">
        <v>55</v>
      </c>
      <c r="S6" s="112"/>
      <c r="T6" s="112"/>
      <c r="U6" s="113"/>
      <c r="V6" s="107"/>
      <c r="W6" s="107"/>
      <c r="X6" s="107"/>
      <c r="Y6" s="114" t="s">
        <v>90</v>
      </c>
    </row>
    <row r="7" spans="2:25" ht="15" thickBot="1" x14ac:dyDescent="0.3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14"/>
    </row>
    <row r="8" spans="2:25" x14ac:dyDescent="0.3">
      <c r="B8" s="115"/>
      <c r="C8" s="116"/>
      <c r="D8" s="117" t="s">
        <v>30</v>
      </c>
      <c r="E8" s="117" t="s">
        <v>32</v>
      </c>
      <c r="F8" s="116"/>
      <c r="G8" s="116"/>
      <c r="H8" s="118"/>
      <c r="I8" s="107"/>
      <c r="J8" s="115"/>
      <c r="K8" s="116"/>
      <c r="L8" s="117" t="s">
        <v>30</v>
      </c>
      <c r="M8" s="117" t="s">
        <v>32</v>
      </c>
      <c r="N8" s="116"/>
      <c r="O8" s="116"/>
      <c r="P8" s="118"/>
      <c r="Q8" s="107"/>
      <c r="R8" s="115"/>
      <c r="S8" s="116"/>
      <c r="T8" s="117" t="s">
        <v>30</v>
      </c>
      <c r="U8" s="117" t="s">
        <v>32</v>
      </c>
      <c r="V8" s="116"/>
      <c r="W8" s="116"/>
      <c r="X8" s="118"/>
      <c r="Y8" s="114"/>
    </row>
    <row r="9" spans="2:25" x14ac:dyDescent="0.3">
      <c r="B9" s="119"/>
      <c r="C9" s="120"/>
      <c r="D9" s="121" t="s">
        <v>29</v>
      </c>
      <c r="E9" s="121" t="s">
        <v>33</v>
      </c>
      <c r="F9" s="120"/>
      <c r="G9" s="120"/>
      <c r="H9" s="122"/>
      <c r="I9" s="107"/>
      <c r="J9" s="119"/>
      <c r="K9" s="120"/>
      <c r="L9" s="121" t="s">
        <v>29</v>
      </c>
      <c r="M9" s="121" t="s">
        <v>33</v>
      </c>
      <c r="N9" s="120"/>
      <c r="O9" s="120"/>
      <c r="P9" s="122"/>
      <c r="Q9" s="107"/>
      <c r="R9" s="119"/>
      <c r="S9" s="120"/>
      <c r="T9" s="121" t="s">
        <v>29</v>
      </c>
      <c r="U9" s="121" t="s">
        <v>33</v>
      </c>
      <c r="V9" s="120"/>
      <c r="W9" s="120"/>
      <c r="X9" s="122"/>
      <c r="Y9" s="114"/>
    </row>
    <row r="10" spans="2:25" ht="15" thickBot="1" x14ac:dyDescent="0.35">
      <c r="B10" s="119"/>
      <c r="C10" s="120"/>
      <c r="D10" s="123" t="s">
        <v>31</v>
      </c>
      <c r="E10" s="123" t="s">
        <v>34</v>
      </c>
      <c r="F10" s="120"/>
      <c r="G10" s="120"/>
      <c r="H10" s="122"/>
      <c r="I10" s="107"/>
      <c r="J10" s="119"/>
      <c r="K10" s="120"/>
      <c r="L10" s="123" t="s">
        <v>31</v>
      </c>
      <c r="M10" s="123" t="s">
        <v>34</v>
      </c>
      <c r="N10" s="120"/>
      <c r="O10" s="120"/>
      <c r="P10" s="122"/>
      <c r="Q10" s="107"/>
      <c r="R10" s="119"/>
      <c r="S10" s="120"/>
      <c r="T10" s="123" t="s">
        <v>31</v>
      </c>
      <c r="U10" s="123" t="s">
        <v>34</v>
      </c>
      <c r="V10" s="120"/>
      <c r="W10" s="120"/>
      <c r="X10" s="122"/>
      <c r="Y10" s="114"/>
    </row>
    <row r="11" spans="2:25" x14ac:dyDescent="0.3">
      <c r="B11" s="124" t="s">
        <v>10</v>
      </c>
      <c r="C11" s="120"/>
      <c r="D11" s="125">
        <v>3500</v>
      </c>
      <c r="E11" s="125">
        <v>1000</v>
      </c>
      <c r="F11" s="120"/>
      <c r="G11" s="126">
        <f>SUM(D11:E11)</f>
        <v>4500</v>
      </c>
      <c r="H11" s="122"/>
      <c r="I11" s="107"/>
      <c r="J11" s="124" t="s">
        <v>65</v>
      </c>
      <c r="K11" s="120"/>
      <c r="L11" s="125">
        <v>3500</v>
      </c>
      <c r="M11" s="127">
        <v>2500</v>
      </c>
      <c r="N11" s="120"/>
      <c r="O11" s="126">
        <f>SUM(L11:M11)</f>
        <v>6000</v>
      </c>
      <c r="P11" s="122"/>
      <c r="Q11" s="107"/>
      <c r="R11" s="124" t="s">
        <v>71</v>
      </c>
      <c r="S11" s="120"/>
      <c r="T11" s="125">
        <v>3500</v>
      </c>
      <c r="U11" s="127">
        <v>2500</v>
      </c>
      <c r="V11" s="120"/>
      <c r="W11" s="126">
        <f>SUM(T11:U11)</f>
        <v>6000</v>
      </c>
      <c r="X11" s="122"/>
      <c r="Y11" s="114"/>
    </row>
    <row r="12" spans="2:25" x14ac:dyDescent="0.3">
      <c r="B12" s="128"/>
      <c r="C12" s="129"/>
      <c r="D12" s="120"/>
      <c r="E12" s="120"/>
      <c r="F12" s="120"/>
      <c r="G12" s="120"/>
      <c r="H12" s="122"/>
      <c r="I12" s="107"/>
      <c r="J12" s="128"/>
      <c r="K12" s="129"/>
      <c r="L12" s="120"/>
      <c r="M12" s="120"/>
      <c r="N12" s="120"/>
      <c r="O12" s="120"/>
      <c r="P12" s="122"/>
      <c r="Q12" s="107"/>
      <c r="R12" s="128"/>
      <c r="S12" s="129"/>
      <c r="T12" s="120"/>
      <c r="U12" s="120"/>
      <c r="V12" s="120"/>
      <c r="W12" s="120"/>
      <c r="X12" s="122"/>
      <c r="Y12" s="114"/>
    </row>
    <row r="13" spans="2:25" x14ac:dyDescent="0.3">
      <c r="B13" s="124" t="s">
        <v>11</v>
      </c>
      <c r="C13" s="120"/>
      <c r="D13" s="127">
        <v>3500</v>
      </c>
      <c r="E13" s="127">
        <v>5000</v>
      </c>
      <c r="F13" s="120"/>
      <c r="G13" s="126">
        <f>SUM(D13:E13)</f>
        <v>8500</v>
      </c>
      <c r="H13" s="122"/>
      <c r="I13" s="107"/>
      <c r="J13" s="124" t="s">
        <v>66</v>
      </c>
      <c r="K13" s="120"/>
      <c r="L13" s="127">
        <v>3500</v>
      </c>
      <c r="M13" s="127">
        <v>2500</v>
      </c>
      <c r="N13" s="120"/>
      <c r="O13" s="126">
        <f>SUM(L13:M13)</f>
        <v>6000</v>
      </c>
      <c r="P13" s="122"/>
      <c r="Q13" s="107"/>
      <c r="R13" s="124" t="s">
        <v>72</v>
      </c>
      <c r="S13" s="120"/>
      <c r="T13" s="127">
        <v>3500</v>
      </c>
      <c r="U13" s="127">
        <v>7500</v>
      </c>
      <c r="V13" s="120"/>
      <c r="W13" s="126">
        <f>SUM(T13:U13)</f>
        <v>11000</v>
      </c>
      <c r="X13" s="122"/>
      <c r="Y13" s="114"/>
    </row>
    <row r="14" spans="2:25" x14ac:dyDescent="0.3">
      <c r="B14" s="119"/>
      <c r="C14" s="120"/>
      <c r="D14" s="120" t="s">
        <v>2</v>
      </c>
      <c r="E14" s="120"/>
      <c r="F14" s="120"/>
      <c r="G14" s="120"/>
      <c r="H14" s="122"/>
      <c r="I14" s="107"/>
      <c r="J14" s="119"/>
      <c r="K14" s="120"/>
      <c r="L14" s="120" t="s">
        <v>2</v>
      </c>
      <c r="M14" s="120"/>
      <c r="N14" s="120"/>
      <c r="O14" s="120"/>
      <c r="P14" s="122"/>
      <c r="Q14" s="107"/>
      <c r="R14" s="119"/>
      <c r="S14" s="120"/>
      <c r="T14" s="120" t="s">
        <v>2</v>
      </c>
      <c r="U14" s="120"/>
      <c r="V14" s="120"/>
      <c r="W14" s="120"/>
      <c r="X14" s="122"/>
      <c r="Y14" s="114"/>
    </row>
    <row r="15" spans="2:25" x14ac:dyDescent="0.3">
      <c r="B15" s="124" t="s">
        <v>12</v>
      </c>
      <c r="C15" s="120"/>
      <c r="D15" s="127">
        <v>3500</v>
      </c>
      <c r="E15" s="127">
        <v>2500</v>
      </c>
      <c r="F15" s="120"/>
      <c r="G15" s="126">
        <f>SUM(D15:E15)</f>
        <v>6000</v>
      </c>
      <c r="H15" s="122"/>
      <c r="I15" s="107"/>
      <c r="J15" s="124" t="s">
        <v>67</v>
      </c>
      <c r="K15" s="120"/>
      <c r="L15" s="127">
        <v>3500</v>
      </c>
      <c r="M15" s="127">
        <v>2500</v>
      </c>
      <c r="N15" s="120"/>
      <c r="O15" s="126">
        <f>SUM(L15:M15)</f>
        <v>6000</v>
      </c>
      <c r="P15" s="122"/>
      <c r="Q15" s="107"/>
      <c r="R15" s="124" t="s">
        <v>73</v>
      </c>
      <c r="S15" s="120"/>
      <c r="T15" s="127">
        <v>3500</v>
      </c>
      <c r="U15" s="127">
        <v>2500</v>
      </c>
      <c r="V15" s="120"/>
      <c r="W15" s="126">
        <f>SUM(T15:U15)</f>
        <v>6000</v>
      </c>
      <c r="X15" s="122"/>
      <c r="Y15" s="114"/>
    </row>
    <row r="16" spans="2:25" x14ac:dyDescent="0.3">
      <c r="B16" s="119"/>
      <c r="C16" s="120"/>
      <c r="D16" s="120"/>
      <c r="E16" s="120"/>
      <c r="F16" s="120"/>
      <c r="G16" s="120"/>
      <c r="H16" s="122"/>
      <c r="I16" s="107"/>
      <c r="J16" s="119"/>
      <c r="K16" s="120"/>
      <c r="L16" s="120"/>
      <c r="M16" s="120"/>
      <c r="N16" s="120"/>
      <c r="O16" s="120"/>
      <c r="P16" s="122"/>
      <c r="Q16" s="107"/>
      <c r="R16" s="119"/>
      <c r="S16" s="120"/>
      <c r="T16" s="120"/>
      <c r="U16" s="120"/>
      <c r="V16" s="120"/>
      <c r="W16" s="120"/>
      <c r="X16" s="122"/>
      <c r="Y16" s="114"/>
    </row>
    <row r="17" spans="2:25" x14ac:dyDescent="0.3">
      <c r="B17" s="124" t="s">
        <v>13</v>
      </c>
      <c r="C17" s="120"/>
      <c r="D17" s="127">
        <v>3500</v>
      </c>
      <c r="E17" s="127">
        <v>2500</v>
      </c>
      <c r="F17" s="120"/>
      <c r="G17" s="126">
        <f>SUM(D17:E17)</f>
        <v>6000</v>
      </c>
      <c r="H17" s="122"/>
      <c r="I17" s="107"/>
      <c r="J17" s="124" t="s">
        <v>68</v>
      </c>
      <c r="K17" s="120"/>
      <c r="L17" s="127">
        <v>3500</v>
      </c>
      <c r="M17" s="127">
        <v>2500</v>
      </c>
      <c r="N17" s="120"/>
      <c r="O17" s="126">
        <f>SUM(L17:M17)</f>
        <v>6000</v>
      </c>
      <c r="P17" s="122"/>
      <c r="Q17" s="107"/>
      <c r="R17" s="124" t="s">
        <v>74</v>
      </c>
      <c r="S17" s="120"/>
      <c r="T17" s="127">
        <v>3500</v>
      </c>
      <c r="U17" s="127">
        <v>2500</v>
      </c>
      <c r="V17" s="120"/>
      <c r="W17" s="126">
        <f>SUM(T17:U17)</f>
        <v>6000</v>
      </c>
      <c r="X17" s="122"/>
      <c r="Y17" s="114"/>
    </row>
    <row r="18" spans="2:25" x14ac:dyDescent="0.3">
      <c r="B18" s="119"/>
      <c r="C18" s="120"/>
      <c r="D18" s="120"/>
      <c r="E18" s="120" t="s">
        <v>2</v>
      </c>
      <c r="F18" s="120"/>
      <c r="G18" s="120" t="s">
        <v>2</v>
      </c>
      <c r="H18" s="122"/>
      <c r="I18" s="107"/>
      <c r="J18" s="119"/>
      <c r="K18" s="120"/>
      <c r="L18" s="120"/>
      <c r="M18" s="120" t="s">
        <v>2</v>
      </c>
      <c r="N18" s="120"/>
      <c r="O18" s="120" t="s">
        <v>2</v>
      </c>
      <c r="P18" s="122"/>
      <c r="Q18" s="107"/>
      <c r="R18" s="119"/>
      <c r="S18" s="120"/>
      <c r="T18" s="120"/>
      <c r="U18" s="120" t="s">
        <v>2</v>
      </c>
      <c r="V18" s="120"/>
      <c r="W18" s="120" t="s">
        <v>2</v>
      </c>
      <c r="X18" s="122"/>
      <c r="Y18" s="114"/>
    </row>
    <row r="19" spans="2:25" x14ac:dyDescent="0.3">
      <c r="B19" s="124" t="s">
        <v>14</v>
      </c>
      <c r="C19" s="120"/>
      <c r="D19" s="127">
        <v>3500</v>
      </c>
      <c r="E19" s="127">
        <v>2500</v>
      </c>
      <c r="F19" s="120"/>
      <c r="G19" s="126">
        <f>SUM(D19:E19)</f>
        <v>6000</v>
      </c>
      <c r="H19" s="122"/>
      <c r="I19" s="107"/>
      <c r="J19" s="124" t="s">
        <v>69</v>
      </c>
      <c r="K19" s="120"/>
      <c r="L19" s="127">
        <v>3500</v>
      </c>
      <c r="M19" s="127">
        <v>2500</v>
      </c>
      <c r="N19" s="120"/>
      <c r="O19" s="126">
        <f>SUM(L19:M19)</f>
        <v>6000</v>
      </c>
      <c r="P19" s="122"/>
      <c r="Q19" s="107"/>
      <c r="R19" s="124" t="s">
        <v>75</v>
      </c>
      <c r="S19" s="120"/>
      <c r="T19" s="127">
        <v>3500</v>
      </c>
      <c r="U19" s="127">
        <v>2500</v>
      </c>
      <c r="V19" s="120"/>
      <c r="W19" s="126">
        <f>SUM(T19:U19)</f>
        <v>6000</v>
      </c>
      <c r="X19" s="122"/>
      <c r="Y19" s="114"/>
    </row>
    <row r="20" spans="2:25" x14ac:dyDescent="0.3">
      <c r="B20" s="119"/>
      <c r="C20" s="120"/>
      <c r="D20" s="120"/>
      <c r="E20" s="120" t="s">
        <v>2</v>
      </c>
      <c r="F20" s="120"/>
      <c r="G20" s="120" t="s">
        <v>2</v>
      </c>
      <c r="H20" s="122"/>
      <c r="I20" s="107"/>
      <c r="J20" s="119"/>
      <c r="K20" s="120"/>
      <c r="L20" s="120"/>
      <c r="M20" s="120" t="s">
        <v>2</v>
      </c>
      <c r="N20" s="120"/>
      <c r="O20" s="120" t="s">
        <v>2</v>
      </c>
      <c r="P20" s="122"/>
      <c r="Q20" s="107"/>
      <c r="R20" s="119"/>
      <c r="S20" s="120"/>
      <c r="T20" s="120"/>
      <c r="U20" s="120" t="s">
        <v>2</v>
      </c>
      <c r="V20" s="120"/>
      <c r="W20" s="120" t="s">
        <v>2</v>
      </c>
      <c r="X20" s="122"/>
      <c r="Y20" s="114"/>
    </row>
    <row r="21" spans="2:25" ht="15" thickBot="1" x14ac:dyDescent="0.35">
      <c r="B21" s="124" t="s">
        <v>15</v>
      </c>
      <c r="C21" s="120"/>
      <c r="D21" s="127">
        <v>3500</v>
      </c>
      <c r="E21" s="127">
        <v>2500</v>
      </c>
      <c r="F21" s="120"/>
      <c r="G21" s="126">
        <f>SUM(D21:E21)</f>
        <v>6000</v>
      </c>
      <c r="H21" s="122"/>
      <c r="I21" s="107"/>
      <c r="J21" s="124" t="s">
        <v>70</v>
      </c>
      <c r="K21" s="120"/>
      <c r="L21" s="127">
        <v>3500</v>
      </c>
      <c r="M21" s="127">
        <v>2500</v>
      </c>
      <c r="N21" s="120"/>
      <c r="O21" s="126">
        <f>SUM(L21:M21)</f>
        <v>6000</v>
      </c>
      <c r="P21" s="122"/>
      <c r="Q21" s="107"/>
      <c r="R21" s="124" t="s">
        <v>77</v>
      </c>
      <c r="S21" s="120"/>
      <c r="T21" s="127">
        <v>3500</v>
      </c>
      <c r="U21" s="127">
        <v>2500</v>
      </c>
      <c r="V21" s="120"/>
      <c r="W21" s="126">
        <f>SUM(T21:U21)</f>
        <v>6000</v>
      </c>
      <c r="X21" s="122"/>
      <c r="Y21" s="114"/>
    </row>
    <row r="22" spans="2:25" ht="15" thickBot="1" x14ac:dyDescent="0.35">
      <c r="B22" s="130"/>
      <c r="C22" s="131"/>
      <c r="D22" s="131"/>
      <c r="E22" s="131"/>
      <c r="F22" s="131"/>
      <c r="G22" s="131"/>
      <c r="H22" s="132">
        <f>SUM(G11:G21)</f>
        <v>37000</v>
      </c>
      <c r="I22" s="107"/>
      <c r="J22" s="130"/>
      <c r="K22" s="131"/>
      <c r="L22" s="131"/>
      <c r="M22" s="131"/>
      <c r="N22" s="131"/>
      <c r="O22" s="131"/>
      <c r="P22" s="132">
        <f>SUM(O11:O21)</f>
        <v>36000</v>
      </c>
      <c r="Q22" s="107"/>
      <c r="R22" s="130"/>
      <c r="S22" s="131"/>
      <c r="T22" s="131"/>
      <c r="U22" s="131"/>
      <c r="V22" s="131"/>
      <c r="W22" s="131"/>
      <c r="X22" s="132">
        <f>SUM(W11:W21)</f>
        <v>41000</v>
      </c>
      <c r="Y22" s="114"/>
    </row>
    <row r="23" spans="2:25" x14ac:dyDescent="0.3"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14"/>
    </row>
    <row r="24" spans="2:25" ht="15" thickBot="1" x14ac:dyDescent="0.35"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14"/>
    </row>
    <row r="25" spans="2:25" ht="15" thickBot="1" x14ac:dyDescent="0.35">
      <c r="H25" s="98" t="s">
        <v>40</v>
      </c>
      <c r="I25" s="99"/>
      <c r="J25" s="99"/>
      <c r="K25" s="99"/>
      <c r="L25" s="99"/>
      <c r="M25" s="99"/>
      <c r="N25" s="99"/>
      <c r="O25" s="99"/>
      <c r="P25" s="100"/>
      <c r="Q25" s="99"/>
      <c r="R25" s="99"/>
      <c r="S25" s="100"/>
    </row>
  </sheetData>
  <sheetProtection algorithmName="SHA-512" hashValue="xQGIWCTGNkmDPObmyYYIE6GfhhQtQRYCSLmqLOWCVxDV3OjWciyswMd1FyZ/n13DkLncfjURXD3yB3Jdn0pu3w==" saltValue="psG1ABvjdOX1KtgwuvxAB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3:AD25"/>
  <sheetViews>
    <sheetView zoomScale="85" zoomScaleNormal="85" workbookViewId="0">
      <selection activeCell="Z25" sqref="Z25"/>
    </sheetView>
  </sheetViews>
  <sheetFormatPr defaultColWidth="9.109375" defaultRowHeight="14.4" x14ac:dyDescent="0.3"/>
  <cols>
    <col min="1" max="1" width="1.88671875" style="2" customWidth="1"/>
    <col min="2" max="2" width="11.109375" style="2" customWidth="1"/>
    <col min="3" max="3" width="8.109375" style="220" customWidth="1"/>
    <col min="4" max="4" width="7.44140625" style="220" customWidth="1"/>
    <col min="5" max="5" width="8.109375" style="220" customWidth="1"/>
    <col min="6" max="6" width="8.6640625" style="220" customWidth="1"/>
    <col min="7" max="7" width="9.6640625" style="220" customWidth="1"/>
    <col min="8" max="8" width="1.88671875" style="220" customWidth="1"/>
    <col min="9" max="9" width="8.44140625" style="220" customWidth="1"/>
    <col min="10" max="10" width="8.109375" style="220" customWidth="1"/>
    <col min="11" max="11" width="1.44140625" style="220" customWidth="1"/>
    <col min="12" max="12" width="11.33203125" style="220" customWidth="1"/>
    <col min="13" max="13" width="8" style="220" customWidth="1"/>
    <col min="14" max="14" width="8.6640625" style="220" customWidth="1"/>
    <col min="15" max="15" width="7.88671875" style="220" customWidth="1"/>
    <col min="16" max="17" width="8.5546875" style="220" customWidth="1"/>
    <col min="18" max="18" width="8" style="220" customWidth="1"/>
    <col min="19" max="19" width="0.88671875" style="220" hidden="1" customWidth="1"/>
    <col min="20" max="20" width="7.88671875" style="220" customWidth="1"/>
    <col min="21" max="21" width="1.44140625" style="222" customWidth="1"/>
    <col min="22" max="22" width="9.88671875" style="220" customWidth="1"/>
    <col min="23" max="23" width="9.109375" style="220" customWidth="1"/>
    <col min="24" max="24" width="8.44140625" style="220" customWidth="1"/>
    <col min="25" max="25" width="6.88671875" style="220" customWidth="1"/>
    <col min="26" max="26" width="9" style="220" customWidth="1"/>
    <col min="27" max="27" width="8.5546875" style="220" customWidth="1"/>
    <col min="28" max="28" width="7.88671875" style="220" customWidth="1"/>
    <col min="29" max="29" width="8" style="220" customWidth="1"/>
    <col min="30" max="30" width="9.109375" style="223"/>
    <col min="31" max="16384" width="9.109375" style="2"/>
  </cols>
  <sheetData>
    <row r="3" spans="1:29" x14ac:dyDescent="0.3">
      <c r="I3" s="221" t="s">
        <v>79</v>
      </c>
    </row>
    <row r="4" spans="1:29" x14ac:dyDescent="0.3">
      <c r="K4" s="220" t="s">
        <v>81</v>
      </c>
    </row>
    <row r="5" spans="1:29" ht="15" thickBot="1" x14ac:dyDescent="0.35"/>
    <row r="6" spans="1:29" ht="15" thickBot="1" x14ac:dyDescent="0.35">
      <c r="A6" s="114"/>
      <c r="B6" s="134" t="s">
        <v>16</v>
      </c>
      <c r="C6" s="224"/>
      <c r="D6" s="224"/>
      <c r="E6" s="224"/>
      <c r="F6" s="224"/>
      <c r="G6" s="225"/>
      <c r="H6" s="226"/>
      <c r="I6" s="226"/>
      <c r="J6" s="226"/>
      <c r="K6" s="227"/>
      <c r="L6" s="228" t="s">
        <v>53</v>
      </c>
      <c r="M6" s="229"/>
      <c r="N6" s="229"/>
      <c r="O6" s="229"/>
      <c r="P6" s="229"/>
      <c r="Q6" s="230"/>
      <c r="R6" s="227"/>
      <c r="S6" s="227"/>
      <c r="T6" s="227"/>
      <c r="U6" s="231"/>
      <c r="V6" s="232" t="s">
        <v>55</v>
      </c>
      <c r="W6" s="233"/>
      <c r="X6" s="233"/>
      <c r="Y6" s="233"/>
      <c r="Z6" s="233"/>
      <c r="AA6" s="233"/>
      <c r="AB6" s="234"/>
      <c r="AC6" s="227"/>
    </row>
    <row r="7" spans="1:29" ht="15" thickBot="1" x14ac:dyDescent="0.35">
      <c r="A7" s="114"/>
      <c r="B7" s="136" t="s">
        <v>2</v>
      </c>
      <c r="C7" s="227" t="s">
        <v>2</v>
      </c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31"/>
      <c r="V7" s="227"/>
      <c r="W7" s="227"/>
      <c r="X7" s="227"/>
      <c r="Y7" s="227"/>
      <c r="Z7" s="227"/>
      <c r="AA7" s="227"/>
      <c r="AB7" s="227"/>
      <c r="AC7" s="227"/>
    </row>
    <row r="8" spans="1:29" x14ac:dyDescent="0.3">
      <c r="A8" s="114"/>
      <c r="B8" s="137"/>
      <c r="C8" s="235" t="s">
        <v>21</v>
      </c>
      <c r="D8" s="236" t="s">
        <v>23</v>
      </c>
      <c r="E8" s="235" t="s">
        <v>24</v>
      </c>
      <c r="F8" s="235" t="s">
        <v>26</v>
      </c>
      <c r="G8" s="235" t="s">
        <v>27</v>
      </c>
      <c r="H8" s="237"/>
      <c r="I8" s="235" t="s">
        <v>3</v>
      </c>
      <c r="J8" s="238"/>
      <c r="K8" s="227"/>
      <c r="L8" s="239"/>
      <c r="M8" s="235" t="s">
        <v>21</v>
      </c>
      <c r="N8" s="236" t="s">
        <v>23</v>
      </c>
      <c r="O8" s="235" t="s">
        <v>24</v>
      </c>
      <c r="P8" s="235" t="s">
        <v>26</v>
      </c>
      <c r="Q8" s="235" t="s">
        <v>27</v>
      </c>
      <c r="R8" s="235" t="s">
        <v>3</v>
      </c>
      <c r="S8" s="237"/>
      <c r="T8" s="238"/>
      <c r="U8" s="231"/>
      <c r="V8" s="239"/>
      <c r="W8" s="235" t="s">
        <v>21</v>
      </c>
      <c r="X8" s="236" t="s">
        <v>23</v>
      </c>
      <c r="Y8" s="235" t="s">
        <v>24</v>
      </c>
      <c r="Z8" s="235" t="s">
        <v>26</v>
      </c>
      <c r="AA8" s="235" t="s">
        <v>27</v>
      </c>
      <c r="AB8" s="235" t="s">
        <v>3</v>
      </c>
      <c r="AC8" s="238"/>
    </row>
    <row r="9" spans="1:29" x14ac:dyDescent="0.3">
      <c r="A9" s="114"/>
      <c r="B9" s="138"/>
      <c r="C9" s="240" t="s">
        <v>22</v>
      </c>
      <c r="D9" s="240" t="s">
        <v>116</v>
      </c>
      <c r="E9" s="240" t="s">
        <v>116</v>
      </c>
      <c r="F9" s="240" t="s">
        <v>25</v>
      </c>
      <c r="G9" s="240" t="s">
        <v>24</v>
      </c>
      <c r="H9" s="231"/>
      <c r="I9" s="240"/>
      <c r="J9" s="241"/>
      <c r="K9" s="227"/>
      <c r="L9" s="242"/>
      <c r="M9" s="240" t="s">
        <v>22</v>
      </c>
      <c r="N9" s="240" t="s">
        <v>116</v>
      </c>
      <c r="O9" s="240" t="s">
        <v>116</v>
      </c>
      <c r="P9" s="240" t="s">
        <v>25</v>
      </c>
      <c r="Q9" s="240" t="s">
        <v>24</v>
      </c>
      <c r="R9" s="240"/>
      <c r="S9" s="231"/>
      <c r="T9" s="241"/>
      <c r="U9" s="231"/>
      <c r="V9" s="242"/>
      <c r="W9" s="240" t="s">
        <v>22</v>
      </c>
      <c r="X9" s="240" t="s">
        <v>116</v>
      </c>
      <c r="Y9" s="240" t="s">
        <v>116</v>
      </c>
      <c r="Z9" s="240" t="s">
        <v>25</v>
      </c>
      <c r="AA9" s="240" t="s">
        <v>24</v>
      </c>
      <c r="AB9" s="240"/>
      <c r="AC9" s="241"/>
    </row>
    <row r="10" spans="1:29" ht="15" thickBot="1" x14ac:dyDescent="0.35">
      <c r="A10" s="114"/>
      <c r="B10" s="138"/>
      <c r="C10" s="243"/>
      <c r="D10" s="243"/>
      <c r="E10" s="243"/>
      <c r="F10" s="243"/>
      <c r="G10" s="243"/>
      <c r="H10" s="231"/>
      <c r="I10" s="243"/>
      <c r="J10" s="241"/>
      <c r="K10" s="227"/>
      <c r="L10" s="242"/>
      <c r="M10" s="243"/>
      <c r="N10" s="243"/>
      <c r="O10" s="243"/>
      <c r="P10" s="243"/>
      <c r="Q10" s="243"/>
      <c r="R10" s="243"/>
      <c r="S10" s="231"/>
      <c r="T10" s="241"/>
      <c r="U10" s="231"/>
      <c r="V10" s="242"/>
      <c r="W10" s="243"/>
      <c r="X10" s="243"/>
      <c r="Y10" s="243"/>
      <c r="Z10" s="243"/>
      <c r="AA10" s="243"/>
      <c r="AB10" s="243"/>
      <c r="AC10" s="241"/>
    </row>
    <row r="11" spans="1:29" x14ac:dyDescent="0.3">
      <c r="A11" s="114"/>
      <c r="B11" s="215" t="s">
        <v>78</v>
      </c>
      <c r="C11" s="244">
        <v>0</v>
      </c>
      <c r="D11" s="245">
        <v>0</v>
      </c>
      <c r="E11" s="245">
        <v>1500</v>
      </c>
      <c r="F11" s="245">
        <v>3500</v>
      </c>
      <c r="G11" s="245">
        <v>0</v>
      </c>
      <c r="H11" s="246"/>
      <c r="I11" s="247">
        <f>SUM(C11:G11)</f>
        <v>5000</v>
      </c>
      <c r="J11" s="248"/>
      <c r="K11" s="249"/>
      <c r="L11" s="250" t="s">
        <v>65</v>
      </c>
      <c r="M11" s="244">
        <v>15000</v>
      </c>
      <c r="N11" s="245">
        <v>1500</v>
      </c>
      <c r="O11" s="245" t="s">
        <v>2</v>
      </c>
      <c r="P11" s="245">
        <v>1350</v>
      </c>
      <c r="Q11" s="245">
        <v>1000</v>
      </c>
      <c r="R11" s="247">
        <f>SUM(M11:Q11)</f>
        <v>18850</v>
      </c>
      <c r="S11" s="246"/>
      <c r="T11" s="248"/>
      <c r="U11" s="246"/>
      <c r="V11" s="250" t="s">
        <v>71</v>
      </c>
      <c r="W11" s="244" t="s">
        <v>2</v>
      </c>
      <c r="X11" s="245">
        <v>3500</v>
      </c>
      <c r="Y11" s="245" t="s">
        <v>2</v>
      </c>
      <c r="Z11" s="245">
        <v>1350</v>
      </c>
      <c r="AA11" s="245">
        <v>5000</v>
      </c>
      <c r="AB11" s="247">
        <f>SUM(W11:AA11)</f>
        <v>9850</v>
      </c>
      <c r="AC11" s="248"/>
    </row>
    <row r="12" spans="1:29" x14ac:dyDescent="0.3">
      <c r="A12" s="114"/>
      <c r="B12" s="216"/>
      <c r="C12" s="251"/>
      <c r="D12" s="251"/>
      <c r="E12" s="251"/>
      <c r="F12" s="251"/>
      <c r="G12" s="251"/>
      <c r="H12" s="251"/>
      <c r="I12" s="251"/>
      <c r="J12" s="248"/>
      <c r="K12" s="249"/>
      <c r="L12" s="252"/>
      <c r="M12" s="251"/>
      <c r="N12" s="251"/>
      <c r="O12" s="251"/>
      <c r="P12" s="251"/>
      <c r="Q12" s="251" t="s">
        <v>2</v>
      </c>
      <c r="R12" s="251"/>
      <c r="S12" s="246"/>
      <c r="T12" s="248"/>
      <c r="U12" s="246"/>
      <c r="V12" s="252"/>
      <c r="W12" s="251"/>
      <c r="X12" s="251"/>
      <c r="Y12" s="251"/>
      <c r="Z12" s="251"/>
      <c r="AA12" s="251" t="s">
        <v>2</v>
      </c>
      <c r="AB12" s="251"/>
      <c r="AC12" s="248"/>
    </row>
    <row r="13" spans="1:29" x14ac:dyDescent="0.3">
      <c r="A13" s="114"/>
      <c r="B13" s="215" t="s">
        <v>111</v>
      </c>
      <c r="C13" s="253">
        <v>0</v>
      </c>
      <c r="D13" s="253">
        <v>0</v>
      </c>
      <c r="E13" s="253"/>
      <c r="F13" s="253">
        <v>5000</v>
      </c>
      <c r="G13" s="253">
        <v>2500</v>
      </c>
      <c r="H13" s="246"/>
      <c r="I13" s="254">
        <f>SUM(C13:G13)</f>
        <v>7500</v>
      </c>
      <c r="J13" s="248"/>
      <c r="K13" s="249"/>
      <c r="L13" s="250" t="s">
        <v>66</v>
      </c>
      <c r="M13" s="253" t="s">
        <v>2</v>
      </c>
      <c r="N13" s="253" t="s">
        <v>2</v>
      </c>
      <c r="O13" s="253" t="s">
        <v>2</v>
      </c>
      <c r="P13" s="253" t="s">
        <v>2</v>
      </c>
      <c r="Q13" s="253">
        <v>1000</v>
      </c>
      <c r="R13" s="254">
        <f>SUM(M13:Q13)</f>
        <v>1000</v>
      </c>
      <c r="S13" s="246"/>
      <c r="T13" s="248"/>
      <c r="U13" s="246"/>
      <c r="V13" s="250" t="s">
        <v>72</v>
      </c>
      <c r="W13" s="253">
        <v>20000</v>
      </c>
      <c r="X13" s="253" t="s">
        <v>2</v>
      </c>
      <c r="Y13" s="253" t="s">
        <v>2</v>
      </c>
      <c r="Z13" s="253" t="s">
        <v>2</v>
      </c>
      <c r="AA13" s="253">
        <v>2500</v>
      </c>
      <c r="AB13" s="254">
        <f>SUM(W13:AA13)</f>
        <v>22500</v>
      </c>
      <c r="AC13" s="248"/>
    </row>
    <row r="14" spans="1:29" x14ac:dyDescent="0.3">
      <c r="A14" s="114"/>
      <c r="B14" s="217"/>
      <c r="C14" s="246"/>
      <c r="D14" s="246"/>
      <c r="E14" s="246"/>
      <c r="F14" s="246"/>
      <c r="G14" s="246"/>
      <c r="H14" s="246"/>
      <c r="I14" s="246"/>
      <c r="J14" s="248"/>
      <c r="K14" s="249"/>
      <c r="L14" s="255"/>
      <c r="M14" s="246"/>
      <c r="N14" s="246"/>
      <c r="O14" s="246"/>
      <c r="P14" s="246"/>
      <c r="Q14" s="246"/>
      <c r="R14" s="246"/>
      <c r="S14" s="246"/>
      <c r="T14" s="248"/>
      <c r="U14" s="246"/>
      <c r="V14" s="255"/>
      <c r="W14" s="246"/>
      <c r="X14" s="246"/>
      <c r="Y14" s="246"/>
      <c r="Z14" s="246"/>
      <c r="AA14" s="246"/>
      <c r="AB14" s="246"/>
      <c r="AC14" s="248"/>
    </row>
    <row r="15" spans="1:29" x14ac:dyDescent="0.3">
      <c r="A15" s="114"/>
      <c r="B15" s="215" t="s">
        <v>112</v>
      </c>
      <c r="C15" s="253">
        <v>15000</v>
      </c>
      <c r="D15" s="253">
        <v>7500</v>
      </c>
      <c r="E15" s="253"/>
      <c r="F15" s="253"/>
      <c r="G15" s="253">
        <v>1500</v>
      </c>
      <c r="H15" s="246"/>
      <c r="I15" s="254">
        <f>SUM(C15:G15)</f>
        <v>24000</v>
      </c>
      <c r="J15" s="248"/>
      <c r="K15" s="249"/>
      <c r="L15" s="250" t="s">
        <v>67</v>
      </c>
      <c r="M15" s="253" t="s">
        <v>2</v>
      </c>
      <c r="N15" s="253">
        <v>4000</v>
      </c>
      <c r="O15" s="253"/>
      <c r="P15" s="253"/>
      <c r="Q15" s="253">
        <v>1000</v>
      </c>
      <c r="R15" s="254">
        <v>3150</v>
      </c>
      <c r="S15" s="246"/>
      <c r="T15" s="248"/>
      <c r="U15" s="246"/>
      <c r="V15" s="250" t="s">
        <v>73</v>
      </c>
      <c r="W15" s="253" t="s">
        <v>2</v>
      </c>
      <c r="X15" s="253" t="s">
        <v>2</v>
      </c>
      <c r="Y15" s="253"/>
      <c r="Z15" s="253"/>
      <c r="AA15" s="253">
        <v>2500</v>
      </c>
      <c r="AB15" s="254">
        <f>SUM(W15:AA15)</f>
        <v>2500</v>
      </c>
      <c r="AC15" s="248"/>
    </row>
    <row r="16" spans="1:29" x14ac:dyDescent="0.3">
      <c r="A16" s="114"/>
      <c r="B16" s="217"/>
      <c r="C16" s="246"/>
      <c r="D16" s="246"/>
      <c r="E16" s="246"/>
      <c r="F16" s="246"/>
      <c r="G16" s="246"/>
      <c r="H16" s="246"/>
      <c r="I16" s="251"/>
      <c r="J16" s="248"/>
      <c r="K16" s="249"/>
      <c r="L16" s="255"/>
      <c r="M16" s="246"/>
      <c r="N16" s="246"/>
      <c r="O16" s="246"/>
      <c r="P16" s="246"/>
      <c r="Q16" s="246"/>
      <c r="R16" s="251"/>
      <c r="S16" s="246"/>
      <c r="T16" s="248"/>
      <c r="U16" s="246"/>
      <c r="V16" s="255"/>
      <c r="W16" s="246"/>
      <c r="X16" s="246"/>
      <c r="Y16" s="246"/>
      <c r="Z16" s="246"/>
      <c r="AA16" s="246"/>
      <c r="AB16" s="251"/>
      <c r="AC16" s="248"/>
    </row>
    <row r="17" spans="1:29" x14ac:dyDescent="0.3">
      <c r="A17" s="114"/>
      <c r="B17" s="218" t="s">
        <v>113</v>
      </c>
      <c r="C17" s="253">
        <v>15000</v>
      </c>
      <c r="D17" s="253"/>
      <c r="E17" s="253">
        <v>1000</v>
      </c>
      <c r="F17" s="253"/>
      <c r="G17" s="253">
        <v>2500</v>
      </c>
      <c r="H17" s="246"/>
      <c r="I17" s="254">
        <f>SUM(C17:G17)</f>
        <v>18500</v>
      </c>
      <c r="J17" s="248"/>
      <c r="K17" s="249"/>
      <c r="L17" s="250" t="s">
        <v>68</v>
      </c>
      <c r="M17" s="253" t="s">
        <v>2</v>
      </c>
      <c r="N17" s="253">
        <v>3500</v>
      </c>
      <c r="O17" s="253" t="s">
        <v>2</v>
      </c>
      <c r="P17" s="253"/>
      <c r="Q17" s="253">
        <v>1500</v>
      </c>
      <c r="R17" s="254">
        <f>SUM(M17:Q17)</f>
        <v>5000</v>
      </c>
      <c r="S17" s="246"/>
      <c r="T17" s="248"/>
      <c r="U17" s="246"/>
      <c r="V17" s="250" t="s">
        <v>74</v>
      </c>
      <c r="W17" s="253">
        <v>17500</v>
      </c>
      <c r="X17" s="253">
        <v>5000</v>
      </c>
      <c r="Y17" s="253" t="s">
        <v>2</v>
      </c>
      <c r="Z17" s="253"/>
      <c r="AA17" s="253">
        <v>2500</v>
      </c>
      <c r="AB17" s="254">
        <f>SUM(W17:AA17)</f>
        <v>25000</v>
      </c>
      <c r="AC17" s="248"/>
    </row>
    <row r="18" spans="1:29" x14ac:dyDescent="0.3">
      <c r="A18" s="114"/>
      <c r="B18" s="217"/>
      <c r="C18" s="246"/>
      <c r="D18" s="246"/>
      <c r="E18" s="246"/>
      <c r="F18" s="246"/>
      <c r="G18" s="246"/>
      <c r="H18" s="246"/>
      <c r="I18" s="246"/>
      <c r="J18" s="248"/>
      <c r="K18" s="249"/>
      <c r="L18" s="255"/>
      <c r="M18" s="246"/>
      <c r="N18" s="246"/>
      <c r="O18" s="246"/>
      <c r="P18" s="246"/>
      <c r="Q18" s="246"/>
      <c r="R18" s="246"/>
      <c r="S18" s="246"/>
      <c r="T18" s="248"/>
      <c r="U18" s="246"/>
      <c r="V18" s="255"/>
      <c r="W18" s="246"/>
      <c r="X18" s="246"/>
      <c r="Y18" s="246"/>
      <c r="Z18" s="246"/>
      <c r="AA18" s="246"/>
      <c r="AB18" s="246"/>
      <c r="AC18" s="248"/>
    </row>
    <row r="19" spans="1:29" x14ac:dyDescent="0.3">
      <c r="A19" s="114"/>
      <c r="B19" s="215" t="s">
        <v>114</v>
      </c>
      <c r="C19" s="253"/>
      <c r="D19" s="253">
        <v>1500</v>
      </c>
      <c r="E19" s="253"/>
      <c r="F19" s="253"/>
      <c r="G19" s="253">
        <v>1500</v>
      </c>
      <c r="H19" s="246"/>
      <c r="I19" s="254">
        <f>SUM(C19:G19)</f>
        <v>3000</v>
      </c>
      <c r="J19" s="248"/>
      <c r="K19" s="249"/>
      <c r="L19" s="250" t="s">
        <v>69</v>
      </c>
      <c r="M19" s="253"/>
      <c r="N19" s="253">
        <v>3500</v>
      </c>
      <c r="O19" s="253"/>
      <c r="P19" s="253"/>
      <c r="Q19" s="253">
        <v>1500</v>
      </c>
      <c r="R19" s="254">
        <f>SUM(M19:Q19)</f>
        <v>5000</v>
      </c>
      <c r="S19" s="246"/>
      <c r="T19" s="248"/>
      <c r="U19" s="246"/>
      <c r="V19" s="250" t="s">
        <v>75</v>
      </c>
      <c r="W19" s="253">
        <v>15000</v>
      </c>
      <c r="X19" s="253">
        <v>2500</v>
      </c>
      <c r="Y19" s="253">
        <v>1500</v>
      </c>
      <c r="Z19" s="253"/>
      <c r="AA19" s="253">
        <v>3500</v>
      </c>
      <c r="AB19" s="254">
        <f>SUM(W19:AA19)</f>
        <v>22500</v>
      </c>
      <c r="AC19" s="248"/>
    </row>
    <row r="20" spans="1:29" x14ac:dyDescent="0.3">
      <c r="A20" s="114"/>
      <c r="B20" s="217"/>
      <c r="C20" s="246"/>
      <c r="D20" s="246"/>
      <c r="E20" s="246"/>
      <c r="F20" s="246"/>
      <c r="G20" s="246"/>
      <c r="H20" s="246"/>
      <c r="I20" s="251"/>
      <c r="J20" s="248"/>
      <c r="K20" s="249"/>
      <c r="L20" s="255"/>
      <c r="M20" s="246"/>
      <c r="N20" s="246"/>
      <c r="O20" s="246"/>
      <c r="P20" s="246"/>
      <c r="Q20" s="246"/>
      <c r="R20" s="251"/>
      <c r="S20" s="246"/>
      <c r="T20" s="248"/>
      <c r="U20" s="246"/>
      <c r="V20" s="255"/>
      <c r="W20" s="246"/>
      <c r="X20" s="246"/>
      <c r="Y20" s="246"/>
      <c r="Z20" s="246"/>
      <c r="AA20" s="246"/>
      <c r="AB20" s="251"/>
      <c r="AC20" s="248"/>
    </row>
    <row r="21" spans="1:29" ht="15" thickBot="1" x14ac:dyDescent="0.35">
      <c r="A21" s="114"/>
      <c r="B21" s="215" t="s">
        <v>115</v>
      </c>
      <c r="C21" s="253"/>
      <c r="D21" s="253"/>
      <c r="E21" s="253"/>
      <c r="F21" s="253"/>
      <c r="G21" s="253">
        <v>1500</v>
      </c>
      <c r="H21" s="246"/>
      <c r="I21" s="254">
        <f>SUM(C21:G21)</f>
        <v>1500</v>
      </c>
      <c r="J21" s="248"/>
      <c r="K21" s="249"/>
      <c r="L21" s="250" t="s">
        <v>70</v>
      </c>
      <c r="M21" s="253">
        <v>15000</v>
      </c>
      <c r="N21" s="253">
        <v>2000</v>
      </c>
      <c r="O21" s="253"/>
      <c r="P21" s="253"/>
      <c r="Q21" s="253" t="s">
        <v>2</v>
      </c>
      <c r="R21" s="254">
        <f>SUM(M21:Q21)</f>
        <v>17000</v>
      </c>
      <c r="S21" s="246"/>
      <c r="T21" s="248"/>
      <c r="U21" s="246"/>
      <c r="V21" s="250" t="s">
        <v>77</v>
      </c>
      <c r="W21" s="253" t="s">
        <v>2</v>
      </c>
      <c r="X21" s="253" t="s">
        <v>2</v>
      </c>
      <c r="Y21" s="253"/>
      <c r="Z21" s="253"/>
      <c r="AA21" s="253">
        <v>0</v>
      </c>
      <c r="AB21" s="254">
        <f>SUM(W21:AA21)</f>
        <v>0</v>
      </c>
      <c r="AC21" s="248"/>
    </row>
    <row r="22" spans="1:29" ht="15" thickBot="1" x14ac:dyDescent="0.35">
      <c r="A22" s="114"/>
      <c r="B22" s="219"/>
      <c r="C22" s="256"/>
      <c r="D22" s="256"/>
      <c r="E22" s="256"/>
      <c r="F22" s="256"/>
      <c r="G22" s="256"/>
      <c r="H22" s="256"/>
      <c r="I22" s="256"/>
      <c r="J22" s="257">
        <f>SUM(I11:I21)</f>
        <v>59500</v>
      </c>
      <c r="K22" s="249"/>
      <c r="L22" s="258"/>
      <c r="M22" s="256"/>
      <c r="N22" s="256"/>
      <c r="O22" s="256"/>
      <c r="P22" s="256"/>
      <c r="Q22" s="256"/>
      <c r="R22" s="256"/>
      <c r="S22" s="256"/>
      <c r="T22" s="257">
        <f>SUM(R11:R21)</f>
        <v>50000</v>
      </c>
      <c r="U22" s="259"/>
      <c r="V22" s="258"/>
      <c r="W22" s="256"/>
      <c r="X22" s="256"/>
      <c r="Y22" s="256"/>
      <c r="Z22" s="256"/>
      <c r="AA22" s="256"/>
      <c r="AB22" s="256"/>
      <c r="AC22" s="257">
        <f>SUM(AB11:AB21)</f>
        <v>82350</v>
      </c>
    </row>
    <row r="23" spans="1:29" x14ac:dyDescent="0.3">
      <c r="A23" s="114"/>
      <c r="B23" s="136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31"/>
      <c r="V23" s="227"/>
      <c r="W23" s="227"/>
      <c r="X23" s="227"/>
      <c r="Y23" s="227"/>
      <c r="Z23" s="227"/>
      <c r="AA23" s="227"/>
      <c r="AB23" s="227"/>
      <c r="AC23" s="227"/>
    </row>
    <row r="24" spans="1:29" ht="15" thickBot="1" x14ac:dyDescent="0.35">
      <c r="A24" s="114"/>
      <c r="B24" s="136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31"/>
      <c r="V24" s="227"/>
      <c r="W24" s="227"/>
      <c r="X24" s="227"/>
      <c r="Y24" s="227"/>
      <c r="Z24" s="227"/>
      <c r="AA24" s="227"/>
      <c r="AB24" s="227"/>
      <c r="AC24" s="227"/>
    </row>
    <row r="25" spans="1:29" ht="15" thickBot="1" x14ac:dyDescent="0.35">
      <c r="B25" s="3"/>
      <c r="C25" s="227"/>
      <c r="D25" s="227"/>
      <c r="E25" s="227"/>
      <c r="F25" s="227"/>
      <c r="G25" s="227"/>
      <c r="H25" s="227"/>
      <c r="I25" s="227"/>
      <c r="J25" s="260" t="s">
        <v>40</v>
      </c>
      <c r="K25" s="261"/>
      <c r="L25" s="261"/>
      <c r="M25" s="261"/>
      <c r="N25" s="261"/>
      <c r="O25" s="261"/>
      <c r="P25" s="261"/>
      <c r="Q25" s="262"/>
      <c r="R25" s="261"/>
      <c r="S25" s="261"/>
      <c r="T25" s="262"/>
      <c r="U25" s="231"/>
      <c r="V25" s="227"/>
      <c r="W25" s="227"/>
      <c r="X25" s="227"/>
      <c r="Y25" s="227"/>
      <c r="Z25" s="227"/>
      <c r="AA25" s="227"/>
      <c r="AB25" s="227"/>
      <c r="AC25" s="227"/>
    </row>
  </sheetData>
  <sheetProtection algorithmName="SHA-512" hashValue="KMeWF7Dno+uc3lbmwhDu4I/wLO8jyrCIFCNyf02z6OMyzF9QYVrfyJWkQPxSFQdvBp+B9D/MY3IQQRYlkf6NsA==" saltValue="08cEUKBWGJA9KqK5Y8fWy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C79A8879BE24592945B42F59B409C" ma:contentTypeVersion="5" ma:contentTypeDescription="Een nieuw document maken." ma:contentTypeScope="" ma:versionID="6d4cc5c972695793527e09f26d3ecd09">
  <xsd:schema xmlns:xsd="http://www.w3.org/2001/XMLSchema" xmlns:xs="http://www.w3.org/2001/XMLSchema" xmlns:p="http://schemas.microsoft.com/office/2006/metadata/properties" xmlns:ns3="d1f1ef24-5211-4adb-a9f9-754c9570e37c" xmlns:ns4="12abf10d-bbb4-4ecd-97c7-38421351cbb0" targetNamespace="http://schemas.microsoft.com/office/2006/metadata/properties" ma:root="true" ma:fieldsID="dcfdca81cbf126bb6cfec0331ed875be" ns3:_="" ns4:_="">
    <xsd:import namespace="d1f1ef24-5211-4adb-a9f9-754c9570e37c"/>
    <xsd:import namespace="12abf10d-bbb4-4ecd-97c7-38421351cb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1ef24-5211-4adb-a9f9-754c9570e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bf10d-bbb4-4ecd-97c7-38421351c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F8668D-3317-4F74-B3D1-C103425C3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f1ef24-5211-4adb-a9f9-754c9570e37c"/>
    <ds:schemaRef ds:uri="12abf10d-bbb4-4ecd-97c7-38421351cb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8AAE9B-275E-494A-A902-DD8A5C4DE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D717B-0852-4241-A5E1-721021EB0153}">
  <ds:schemaRefs>
    <ds:schemaRef ds:uri="d1f1ef24-5211-4adb-a9f9-754c9570e37c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2abf10d-bbb4-4ecd-97c7-38421351cbb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toelichting</vt:lpstr>
      <vt:lpstr>01. opgave panden perceel 1.</vt:lpstr>
      <vt:lpstr>02.opgave panden perceel 2.</vt:lpstr>
      <vt:lpstr>03. opgave panden perceel 3.</vt:lpstr>
      <vt:lpstr>04. verrekenblad</vt:lpstr>
      <vt:lpstr>05. case met totaalaanbieding</vt:lpstr>
      <vt:lpstr>bijlage 1.stelpost installaties</vt:lpstr>
      <vt:lpstr>bijlage 2. stelpost bouwkundig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7 - Prijsopgaveformulier</dc:title>
  <dc:creator>Pieter Bouwman</dc:creator>
  <cp:lastModifiedBy>Ilse Nefkens</cp:lastModifiedBy>
  <dcterms:created xsi:type="dcterms:W3CDTF">2019-08-15T13:57:15Z</dcterms:created>
  <dcterms:modified xsi:type="dcterms:W3CDTF">2022-02-13T19:42:24Z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0x010100F56C79A8879BE24592945B42F59B409C</vt:lpwstr>
  </property>
  <property fmtid="{D5CDD505-2E9C-101B-9397-08002B2CF9AE}" pid="3" name="_dlc_DocIdItemGuid">
    <vt:lpwstr>a729d06b-557c-4937-a451-7c5eb1aadbee</vt:lpwstr>
  </property>
  <property fmtid="{D5CDD505-2E9C-101B-9397-08002B2CF9AE}" pid="4" name="Jaar">
    <vt:lpwstr>1;#2019|dc204854-91f3-4ee1-9948-fc66bf60ba48</vt:lpwstr>
  </property>
  <property fmtid="{D5CDD505-2E9C-101B-9397-08002B2CF9AE}" pid="5" name="TaxKeyword">
    <vt:lpwstr/>
  </property>
  <property fmtid="{D5CDD505-2E9C-101B-9397-08002B2CF9AE}" pid="6" name="Teamtrefwoorden">
    <vt:lpwstr>10;#Leidraad|f722b527-9875-4f75-ba25-0575b19fec1f</vt:lpwstr>
  </property>
  <property fmtid="{D5CDD505-2E9C-101B-9397-08002B2CF9AE}" pid="7" name="Documentsoort">
    <vt:lpwstr>22;#Offerte|5353d70b-66aa-4135-b83e-573873d915b5</vt:lpwstr>
  </property>
  <property fmtid="{D5CDD505-2E9C-101B-9397-08002B2CF9AE}" pid="8" name="Organisatieonderdeel">
    <vt:lpwstr>2;#BEC|18db848a-7130-4f3d-8a09-02a244d861c9</vt:lpwstr>
  </property>
  <property fmtid="{D5CDD505-2E9C-101B-9397-08002B2CF9AE}" pid="9" name="eDOCS AutoSave">
    <vt:lpwstr>20220213182322147</vt:lpwstr>
  </property>
</Properties>
</file>