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antoor\Klanten-EJM\De Gezamenlijke Waterbedrijven\Offertes\Aanbestedingen\Gas\2023 en verder\Concept stukken\"/>
    </mc:Choice>
  </mc:AlternateContent>
  <xr:revisionPtr revIDLastSave="0" documentId="13_ncr:1_{8A72C32F-8EAB-4477-B66E-2F225C3DCFBB}" xr6:coauthVersionLast="47" xr6:coauthVersionMax="47" xr10:uidLastSave="{00000000-0000-0000-0000-000000000000}"/>
  <workbookProtection workbookAlgorithmName="SHA-512" workbookHashValue="QLhehLc2xsHG0oZ3+LS2hAvH7yXIlWpuVz6lMeinnF2dqssdLG6H3nN9CDhH2FFZwapMLf3RnA0i/ENst6MzyQ==" workbookSaltValue="9vPqzR2aeB3u5i1DftMyEA==" workbookSpinCount="100000" lockStructure="1"/>
  <bookViews>
    <workbookView xWindow="28680" yWindow="-120" windowWidth="29040" windowHeight="15840" xr2:uid="{F04ADCBB-2E2C-44A9-900C-DDD752A07721}"/>
  </bookViews>
  <sheets>
    <sheet name="Blad1" sheetId="1" r:id="rId1"/>
  </sheets>
  <definedNames>
    <definedName name="Input_Inschrijver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" i="1" l="1"/>
  <c r="D36" i="1"/>
  <c r="E45" i="1"/>
  <c r="D45" i="1"/>
  <c r="E32" i="1"/>
  <c r="D32" i="1"/>
  <c r="F18" i="1"/>
  <c r="F45" i="1" s="1"/>
  <c r="F31" i="1"/>
  <c r="E31" i="1"/>
  <c r="D31" i="1"/>
  <c r="D37" i="1"/>
  <c r="D40" i="1" s="1"/>
  <c r="D41" i="1" s="1"/>
  <c r="F36" i="1" l="1"/>
  <c r="F32" i="1"/>
  <c r="F44" i="1" l="1"/>
  <c r="E44" i="1" l="1"/>
  <c r="D44" i="1"/>
  <c r="D20" i="1"/>
  <c r="D22" i="1" s="1"/>
  <c r="D47" i="1" s="1"/>
  <c r="E37" i="1" l="1"/>
  <c r="E40" i="1" s="1"/>
  <c r="E20" i="1"/>
  <c r="E22" i="1" s="1"/>
  <c r="E41" i="1" l="1"/>
  <c r="E47" i="1"/>
  <c r="F20" i="1"/>
  <c r="F22" i="1" s="1"/>
  <c r="F37" i="1"/>
  <c r="F40" i="1" s="1"/>
  <c r="F41" i="1" l="1"/>
  <c r="F47" i="1"/>
  <c r="F48" i="1"/>
</calcChain>
</file>

<file path=xl/sharedStrings.xml><?xml version="1.0" encoding="utf-8"?>
<sst xmlns="http://schemas.openxmlformats.org/spreadsheetml/2006/main" count="84" uniqueCount="64">
  <si>
    <t xml:space="preserve"> </t>
  </si>
  <si>
    <t>De te hanteren gasprijsformules en vaste kosten zijn opgebouwd als volgt:</t>
  </si>
  <si>
    <t>Onderliggende marktprijsreferentie en gasprijsformule</t>
  </si>
  <si>
    <t>eenheid</t>
  </si>
  <si>
    <t>Actuele ICE Endex TTF Settlement CAL notering van 17h00</t>
  </si>
  <si>
    <t>Euro/MWh</t>
  </si>
  <si>
    <t>niet invullen</t>
  </si>
  <si>
    <t>Conversie factor: ICE Endex TTF Settlement notering naar Euroct/Nm3</t>
  </si>
  <si>
    <t>Nm3</t>
  </si>
  <si>
    <t>Eurocent/Nm3</t>
  </si>
  <si>
    <t xml:space="preserve">Euro </t>
  </si>
  <si>
    <r>
      <t xml:space="preserve">Toeslag GXX-Gasaansluitingen </t>
    </r>
    <r>
      <rPr>
        <sz val="9"/>
        <rFont val="Calibri"/>
        <family val="2"/>
        <scheme val="minor"/>
      </rPr>
      <t>(vast gedurende contractperiode)</t>
    </r>
  </si>
  <si>
    <t>Totaal mark-up op ICE Endex TTF Settlement CAL notering GXX-Gasaansluitingen</t>
  </si>
  <si>
    <t>Totaal mark-ups voor GXX-Gasaansluitingen</t>
  </si>
  <si>
    <t>Samenvatting</t>
  </si>
  <si>
    <t>jaarvolume in Nm3</t>
  </si>
  <si>
    <t>Euro</t>
  </si>
  <si>
    <t>Door inschrijver in te vullen waarden</t>
  </si>
  <si>
    <t>Datum:</t>
  </si>
  <si>
    <t>Plaats:</t>
  </si>
  <si>
    <t>Naam:</t>
  </si>
  <si>
    <t>Functie:</t>
  </si>
  <si>
    <t>Handtekening</t>
  </si>
  <si>
    <t>Naam leverancier</t>
  </si>
  <si>
    <r>
      <t xml:space="preserve">Contractvolume </t>
    </r>
    <r>
      <rPr>
        <b/>
        <sz val="11"/>
        <rFont val="Calibri"/>
        <family val="2"/>
        <scheme val="minor"/>
      </rPr>
      <t>GXX-Gasaansluitingen</t>
    </r>
  </si>
  <si>
    <t>Q4 2022</t>
  </si>
  <si>
    <t>Totale kosten contract 2022-2024</t>
  </si>
  <si>
    <t>VER's Omschrijving</t>
  </si>
  <si>
    <t>t/CO2</t>
  </si>
  <si>
    <t xml:space="preserve">Contractvolume Totaal </t>
  </si>
  <si>
    <r>
      <t>Nm</t>
    </r>
    <r>
      <rPr>
        <vertAlign val="superscript"/>
        <sz val="11"/>
        <rFont val="Calibri"/>
        <family val="2"/>
        <scheme val="minor"/>
      </rPr>
      <t>3</t>
    </r>
  </si>
  <si>
    <t>(A)</t>
  </si>
  <si>
    <t>Berekende CO2 emissie / berekende VER's</t>
  </si>
  <si>
    <t>ton</t>
  </si>
  <si>
    <t>Bron van Oorsprong / naam project</t>
  </si>
  <si>
    <t>Prijs per VER</t>
  </si>
  <si>
    <t xml:space="preserve">Kosten VER's </t>
  </si>
  <si>
    <t>Prijs VER's per Nm³ gas</t>
  </si>
  <si>
    <r>
      <t>Eurocent/Nm</t>
    </r>
    <r>
      <rPr>
        <b/>
        <vertAlign val="superscript"/>
        <sz val="11"/>
        <rFont val="Calibri"/>
        <family val="2"/>
        <scheme val="minor"/>
      </rPr>
      <t>3</t>
    </r>
  </si>
  <si>
    <t>(B)</t>
  </si>
  <si>
    <t xml:space="preserve">Totaal kosten spreads </t>
  </si>
  <si>
    <r>
      <t xml:space="preserve">Totale kosten flexibiliteit en onbalans </t>
    </r>
    <r>
      <rPr>
        <b/>
        <sz val="11"/>
        <rFont val="Calibri"/>
        <family val="2"/>
        <scheme val="minor"/>
      </rPr>
      <t>per jaar</t>
    </r>
  </si>
  <si>
    <t>Q+1</t>
  </si>
  <si>
    <t>Y+1</t>
  </si>
  <si>
    <t>Y+2</t>
  </si>
  <si>
    <t>Y+3</t>
  </si>
  <si>
    <t>Spread €ct/Nm3</t>
  </si>
  <si>
    <t>Gewogen spreadkosten per Nm³ *</t>
  </si>
  <si>
    <t xml:space="preserve"> bij de aanbesteding aardgas 2022-2024 De Gezamenlijke Waterschappen</t>
  </si>
  <si>
    <t>Q+2</t>
  </si>
  <si>
    <t>Q+3</t>
  </si>
  <si>
    <t>Q+4</t>
  </si>
  <si>
    <t>Y+4</t>
  </si>
  <si>
    <r>
      <t>Spread tabel</t>
    </r>
    <r>
      <rPr>
        <sz val="11"/>
        <rFont val="Calibri"/>
        <family val="2"/>
        <scheme val="minor"/>
      </rPr>
      <t xml:space="preserve"> t.b.v. fixatie o.b.v. Endex End of Day noteringen</t>
    </r>
  </si>
  <si>
    <t xml:space="preserve">Fixatiekosten / hedgingkosten uit spread tabel End of Day Fixatie </t>
  </si>
  <si>
    <t>Rechstgeldig vertegenwoordiger:</t>
  </si>
  <si>
    <t>Tenaamstelling Inschrijver:</t>
  </si>
  <si>
    <t>Vestigingsadres:</t>
  </si>
  <si>
    <t>PC en Plaats</t>
  </si>
  <si>
    <t>* De gew. spreadkosten voor 2023 worden gebaseerd op 100% Y+1, voor 2024 op 50% Y+1 en 50% Y+2</t>
  </si>
  <si>
    <t>Invulformulier Prijzen en Services  (Bijlage 4b, Perceel 2)</t>
  </si>
  <si>
    <t xml:space="preserve">Gasaansluitlocaties </t>
  </si>
  <si>
    <r>
      <t xml:space="preserve">Totale kosten per jaar, toeslagen, spreads, </t>
    </r>
    <r>
      <rPr>
        <b/>
        <sz val="11"/>
        <rFont val="Calibri"/>
        <family val="2"/>
        <scheme val="minor"/>
      </rPr>
      <t xml:space="preserve">inclusief </t>
    </r>
    <r>
      <rPr>
        <sz val="11"/>
        <rFont val="Calibri"/>
        <family val="2"/>
        <scheme val="minor"/>
      </rPr>
      <t>kosten VER's</t>
    </r>
  </si>
  <si>
    <t>Aantal punten op basis van meest voordelige aanbieding (maximaal 100, toe te kennen door 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</si>
</sst>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"/>
    <numFmt numFmtId="165" formatCode="_(* #,##0.00_);_(* \(#,##0.00\);_(* &quot;-&quot;??_);_(@_)"/>
    <numFmt numFmtId="166" formatCode="_(* #,##0_);_(* \(#,##0\);_(* &quot;-&quot;??_);_(@_)"/>
    <numFmt numFmtId="167" formatCode="&quot;€&quot;\ #,##0"/>
    <numFmt numFmtId="168" formatCode="_ &quot;€&quot;\ * #,##0_ ;_ &quot;€&quot;\ * \-#,##0_ ;_ &quot;€&quot;\ * &quot;-&quot;??_ ;_ @_ "/>
    <numFmt numFmtId="169" formatCode="_ * #,##0.000_ ;_ * \-#,##0.000_ ;_ * &quot;-&quot;??_ ;_ @_ "/>
  </numFmts>
  <fonts count="2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Arial"/>
      <family val="2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Font="1" applyProtection="1">
      <protection locked="0"/>
    </xf>
    <xf numFmtId="0" fontId="11" fillId="0" borderId="0" xfId="1" applyFont="1" applyProtection="1">
      <protection locked="0"/>
    </xf>
    <xf numFmtId="0" fontId="3" fillId="4" borderId="4" xfId="1" applyFont="1" applyFill="1" applyBorder="1" applyProtection="1">
      <protection locked="0"/>
    </xf>
    <xf numFmtId="165" fontId="3" fillId="4" borderId="3" xfId="2" applyFont="1" applyFill="1" applyBorder="1" applyProtection="1">
      <protection locked="0"/>
    </xf>
    <xf numFmtId="0" fontId="1" fillId="0" borderId="0" xfId="0" applyFont="1" applyProtection="1"/>
    <xf numFmtId="0" fontId="3" fillId="0" borderId="0" xfId="1" applyFont="1" applyFill="1" applyProtection="1"/>
    <xf numFmtId="0" fontId="0" fillId="0" borderId="0" xfId="0" applyFont="1" applyProtection="1"/>
    <xf numFmtId="0" fontId="3" fillId="0" borderId="0" xfId="1" applyFont="1" applyFill="1" applyBorder="1" applyProtection="1"/>
    <xf numFmtId="0" fontId="4" fillId="0" borderId="0" xfId="1" applyFont="1" applyFill="1" applyProtection="1"/>
    <xf numFmtId="0" fontId="5" fillId="0" borderId="0" xfId="1" applyFont="1" applyFill="1" applyProtection="1"/>
    <xf numFmtId="0" fontId="4" fillId="0" borderId="1" xfId="1" applyFont="1" applyFill="1" applyBorder="1" applyProtection="1"/>
    <xf numFmtId="0" fontId="4" fillId="0" borderId="2" xfId="1" applyFont="1" applyFill="1" applyBorder="1" applyProtection="1"/>
    <xf numFmtId="0" fontId="4" fillId="2" borderId="2" xfId="1" applyFont="1" applyFill="1" applyBorder="1" applyAlignment="1" applyProtection="1">
      <alignment horizontal="center"/>
    </xf>
    <xf numFmtId="0" fontId="3" fillId="0" borderId="11" xfId="1" applyFont="1" applyFill="1" applyBorder="1" applyProtection="1"/>
    <xf numFmtId="0" fontId="3" fillId="0" borderId="4" xfId="1" applyFont="1" applyFill="1" applyBorder="1" applyProtection="1"/>
    <xf numFmtId="0" fontId="3" fillId="3" borderId="4" xfId="1" applyFont="1" applyFill="1" applyBorder="1" applyProtection="1"/>
    <xf numFmtId="164" fontId="3" fillId="0" borderId="4" xfId="1" applyNumberFormat="1" applyFont="1" applyFill="1" applyBorder="1" applyProtection="1"/>
    <xf numFmtId="164" fontId="3" fillId="3" borderId="4" xfId="1" applyNumberFormat="1" applyFont="1" applyFill="1" applyBorder="1" applyProtection="1"/>
    <xf numFmtId="0" fontId="3" fillId="0" borderId="12" xfId="1" applyFont="1" applyFill="1" applyBorder="1" applyProtection="1"/>
    <xf numFmtId="0" fontId="3" fillId="0" borderId="6" xfId="1" applyFont="1" applyFill="1" applyBorder="1" applyProtection="1"/>
    <xf numFmtId="0" fontId="3" fillId="0" borderId="8" xfId="1" applyFont="1" applyFill="1" applyBorder="1" applyProtection="1"/>
    <xf numFmtId="168" fontId="3" fillId="0" borderId="6" xfId="3" applyNumberFormat="1" applyFont="1" applyFill="1" applyBorder="1" applyProtection="1"/>
    <xf numFmtId="0" fontId="3" fillId="0" borderId="9" xfId="1" applyFont="1" applyBorder="1" applyAlignment="1" applyProtection="1"/>
    <xf numFmtId="167" fontId="3" fillId="0" borderId="10" xfId="1" applyNumberFormat="1" applyFont="1" applyFill="1" applyBorder="1" applyProtection="1"/>
    <xf numFmtId="168" fontId="3" fillId="0" borderId="10" xfId="3" applyNumberFormat="1" applyFont="1" applyFill="1" applyBorder="1" applyProtection="1"/>
    <xf numFmtId="0" fontId="3" fillId="0" borderId="11" xfId="1" applyFont="1" applyBorder="1" applyAlignment="1" applyProtection="1"/>
    <xf numFmtId="167" fontId="3" fillId="0" borderId="5" xfId="1" applyNumberFormat="1" applyFont="1" applyFill="1" applyBorder="1" applyProtection="1"/>
    <xf numFmtId="168" fontId="3" fillId="0" borderId="5" xfId="3" applyNumberFormat="1" applyFont="1" applyFill="1" applyBorder="1" applyProtection="1"/>
    <xf numFmtId="168" fontId="3" fillId="0" borderId="0" xfId="3" applyNumberFormat="1" applyFont="1" applyFill="1" applyBorder="1" applyProtection="1"/>
    <xf numFmtId="0" fontId="4" fillId="0" borderId="1" xfId="1" applyFont="1" applyFill="1" applyBorder="1" applyAlignment="1" applyProtection="1">
      <alignment horizontal="left"/>
    </xf>
    <xf numFmtId="0" fontId="4" fillId="0" borderId="2" xfId="1" applyFont="1" applyFill="1" applyBorder="1" applyAlignment="1" applyProtection="1">
      <alignment horizontal="center"/>
    </xf>
    <xf numFmtId="0" fontId="3" fillId="0" borderId="11" xfId="1" applyFont="1" applyFill="1" applyBorder="1" applyAlignment="1" applyProtection="1">
      <alignment horizontal="left"/>
    </xf>
    <xf numFmtId="0" fontId="3" fillId="0" borderId="4" xfId="1" applyFont="1" applyFill="1" applyBorder="1" applyAlignment="1" applyProtection="1">
      <alignment horizontal="center"/>
    </xf>
    <xf numFmtId="166" fontId="3" fillId="0" borderId="4" xfId="2" applyNumberFormat="1" applyFont="1" applyFill="1" applyBorder="1" applyAlignment="1" applyProtection="1">
      <alignment horizontal="center"/>
    </xf>
    <xf numFmtId="0" fontId="7" fillId="0" borderId="11" xfId="1" applyFont="1" applyFill="1" applyBorder="1" applyAlignment="1" applyProtection="1">
      <alignment horizontal="center"/>
    </xf>
    <xf numFmtId="0" fontId="4" fillId="0" borderId="4" xfId="1" applyFont="1" applyFill="1" applyBorder="1" applyProtection="1"/>
    <xf numFmtId="0" fontId="3" fillId="0" borderId="3" xfId="1" applyFont="1" applyFill="1" applyBorder="1" applyProtection="1"/>
    <xf numFmtId="167" fontId="8" fillId="0" borderId="0" xfId="1" applyNumberFormat="1" applyFont="1" applyFill="1" applyBorder="1" applyProtection="1"/>
    <xf numFmtId="0" fontId="4" fillId="0" borderId="0" xfId="1" applyFont="1" applyFill="1" applyBorder="1" applyProtection="1"/>
    <xf numFmtId="0" fontId="3" fillId="4" borderId="0" xfId="1" applyFont="1" applyFill="1" applyBorder="1" applyProtection="1"/>
    <xf numFmtId="0" fontId="9" fillId="0" borderId="13" xfId="0" applyFont="1" applyBorder="1" applyProtection="1"/>
    <xf numFmtId="0" fontId="9" fillId="0" borderId="14" xfId="0" applyFont="1" applyBorder="1" applyProtection="1"/>
    <xf numFmtId="0" fontId="9" fillId="0" borderId="14" xfId="0" applyFont="1" applyFill="1" applyBorder="1" applyProtection="1"/>
    <xf numFmtId="0" fontId="9" fillId="0" borderId="15" xfId="0" applyFont="1" applyBorder="1" applyProtection="1"/>
    <xf numFmtId="0" fontId="1" fillId="0" borderId="16" xfId="0" applyFont="1" applyBorder="1" applyAlignment="1" applyProtection="1">
      <alignment horizontal="center" vertical="center"/>
    </xf>
    <xf numFmtId="0" fontId="10" fillId="0" borderId="0" xfId="1" applyFont="1" applyProtection="1"/>
    <xf numFmtId="0" fontId="3" fillId="0" borderId="19" xfId="1" applyFont="1" applyFill="1" applyBorder="1" applyProtection="1"/>
    <xf numFmtId="0" fontId="3" fillId="0" borderId="20" xfId="1" applyFont="1" applyFill="1" applyBorder="1" applyProtection="1"/>
    <xf numFmtId="0" fontId="3" fillId="0" borderId="21" xfId="1" applyFont="1" applyFill="1" applyBorder="1" applyProtection="1"/>
    <xf numFmtId="168" fontId="3" fillId="0" borderId="18" xfId="3" applyNumberFormat="1" applyFont="1" applyFill="1" applyBorder="1" applyProtection="1"/>
    <xf numFmtId="165" fontId="3" fillId="4" borderId="4" xfId="2" applyFont="1" applyFill="1" applyBorder="1" applyProtection="1">
      <protection locked="0"/>
    </xf>
    <xf numFmtId="166" fontId="3" fillId="0" borderId="22" xfId="2" applyNumberFormat="1" applyFont="1" applyFill="1" applyBorder="1" applyProtection="1"/>
    <xf numFmtId="0" fontId="3" fillId="0" borderId="3" xfId="1" applyFont="1" applyFill="1" applyBorder="1" applyProtection="1">
      <protection locked="0"/>
    </xf>
    <xf numFmtId="0" fontId="3" fillId="0" borderId="5" xfId="1" applyFont="1" applyFill="1" applyBorder="1" applyProtection="1"/>
    <xf numFmtId="0" fontId="3" fillId="0" borderId="12" xfId="1" applyFont="1" applyBorder="1"/>
    <xf numFmtId="0" fontId="13" fillId="0" borderId="0" xfId="1" applyFont="1" applyFill="1" applyProtection="1"/>
    <xf numFmtId="0" fontId="3" fillId="0" borderId="0" xfId="1" applyFont="1"/>
    <xf numFmtId="0" fontId="4" fillId="5" borderId="13" xfId="1" applyFont="1" applyFill="1" applyBorder="1"/>
    <xf numFmtId="0" fontId="2" fillId="0" borderId="15" xfId="1" applyBorder="1"/>
    <xf numFmtId="0" fontId="4" fillId="0" borderId="16" xfId="1" applyFont="1" applyBorder="1" applyAlignment="1">
      <alignment horizontal="center"/>
    </xf>
    <xf numFmtId="0" fontId="2" fillId="0" borderId="0" xfId="1"/>
    <xf numFmtId="0" fontId="14" fillId="0" borderId="8" xfId="1" applyFont="1" applyBorder="1"/>
    <xf numFmtId="0" fontId="2" fillId="0" borderId="7" xfId="1" applyBorder="1"/>
    <xf numFmtId="166" fontId="3" fillId="0" borderId="22" xfId="1" applyNumberFormat="1" applyFont="1" applyBorder="1"/>
    <xf numFmtId="0" fontId="2" fillId="0" borderId="11" xfId="1" applyBorder="1"/>
    <xf numFmtId="0" fontId="2" fillId="0" borderId="4" xfId="1" applyBorder="1"/>
    <xf numFmtId="166" fontId="2" fillId="0" borderId="3" xfId="1" applyNumberFormat="1" applyBorder="1"/>
    <xf numFmtId="44" fontId="3" fillId="0" borderId="3" xfId="3" applyFont="1" applyFill="1" applyBorder="1"/>
    <xf numFmtId="0" fontId="14" fillId="0" borderId="12" xfId="1" applyFont="1" applyBorder="1"/>
    <xf numFmtId="0" fontId="2" fillId="0" borderId="6" xfId="1" applyBorder="1"/>
    <xf numFmtId="0" fontId="14" fillId="0" borderId="6" xfId="1" applyFont="1" applyBorder="1"/>
    <xf numFmtId="0" fontId="17" fillId="5" borderId="0" xfId="1" applyFont="1" applyFill="1"/>
    <xf numFmtId="0" fontId="3" fillId="5" borderId="0" xfId="1" applyFont="1" applyFill="1"/>
    <xf numFmtId="0" fontId="18" fillId="5" borderId="0" xfId="1" applyFont="1" applyFill="1"/>
    <xf numFmtId="168" fontId="3" fillId="0" borderId="20" xfId="3" applyNumberFormat="1" applyFont="1" applyFill="1" applyBorder="1" applyProtection="1"/>
    <xf numFmtId="168" fontId="3" fillId="0" borderId="7" xfId="3" applyNumberFormat="1" applyFont="1" applyFill="1" applyBorder="1" applyProtection="1"/>
    <xf numFmtId="0" fontId="3" fillId="0" borderId="22" xfId="1" applyFont="1" applyFill="1" applyBorder="1" applyProtection="1"/>
    <xf numFmtId="168" fontId="3" fillId="0" borderId="22" xfId="3" applyNumberFormat="1" applyFont="1" applyFill="1" applyBorder="1" applyProtection="1"/>
    <xf numFmtId="0" fontId="0" fillId="0" borderId="17" xfId="0" applyFont="1" applyBorder="1" applyProtection="1"/>
    <xf numFmtId="0" fontId="0" fillId="0" borderId="0" xfId="0" applyFont="1" applyBorder="1" applyProtection="1"/>
    <xf numFmtId="44" fontId="3" fillId="0" borderId="3" xfId="3" applyNumberFormat="1" applyFont="1" applyFill="1" applyBorder="1" applyProtection="1"/>
    <xf numFmtId="44" fontId="3" fillId="0" borderId="4" xfId="3" applyNumberFormat="1" applyFont="1" applyFill="1" applyBorder="1" applyProtection="1"/>
    <xf numFmtId="44" fontId="3" fillId="0" borderId="0" xfId="3" applyNumberFormat="1" applyFont="1" applyFill="1" applyBorder="1" applyProtection="1"/>
    <xf numFmtId="0" fontId="22" fillId="0" borderId="0" xfId="0" applyFont="1" applyFill="1" applyBorder="1" applyProtection="1"/>
    <xf numFmtId="0" fontId="3" fillId="0" borderId="0" xfId="0" applyFont="1" applyProtection="1"/>
    <xf numFmtId="0" fontId="4" fillId="0" borderId="8" xfId="1" applyFont="1" applyFill="1" applyBorder="1" applyProtection="1"/>
    <xf numFmtId="0" fontId="0" fillId="0" borderId="24" xfId="0" applyFont="1" applyBorder="1" applyProtection="1"/>
    <xf numFmtId="0" fontId="0" fillId="0" borderId="25" xfId="0" applyFont="1" applyBorder="1" applyProtection="1"/>
    <xf numFmtId="0" fontId="0" fillId="0" borderId="27" xfId="0" applyFont="1" applyBorder="1" applyProtection="1"/>
    <xf numFmtId="0" fontId="19" fillId="0" borderId="0" xfId="0" applyFont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3" fillId="4" borderId="0" xfId="1" applyFont="1" applyFill="1" applyAlignment="1" applyProtection="1">
      <alignment vertical="center"/>
      <protection locked="0"/>
    </xf>
    <xf numFmtId="0" fontId="0" fillId="4" borderId="1" xfId="0" applyFont="1" applyFill="1" applyBorder="1" applyProtection="1">
      <protection locked="0"/>
    </xf>
    <xf numFmtId="0" fontId="0" fillId="4" borderId="30" xfId="0" applyFont="1" applyFill="1" applyBorder="1" applyProtection="1">
      <protection locked="0"/>
    </xf>
    <xf numFmtId="0" fontId="0" fillId="4" borderId="2" xfId="0" applyFont="1" applyFill="1" applyBorder="1" applyProtection="1">
      <protection locked="0"/>
    </xf>
    <xf numFmtId="0" fontId="11" fillId="4" borderId="31" xfId="1" applyFont="1" applyFill="1" applyBorder="1" applyProtection="1">
      <protection locked="0"/>
    </xf>
    <xf numFmtId="0" fontId="11" fillId="4" borderId="29" xfId="1" applyFont="1" applyFill="1" applyBorder="1" applyProtection="1">
      <protection locked="0"/>
    </xf>
    <xf numFmtId="0" fontId="11" fillId="4" borderId="32" xfId="1" applyFont="1" applyFill="1" applyBorder="1" applyProtection="1">
      <protection locked="0"/>
    </xf>
    <xf numFmtId="0" fontId="11" fillId="4" borderId="33" xfId="1" applyFont="1" applyFill="1" applyBorder="1" applyProtection="1">
      <protection locked="0"/>
    </xf>
    <xf numFmtId="0" fontId="11" fillId="4" borderId="23" xfId="1" applyFont="1" applyFill="1" applyBorder="1" applyProtection="1">
      <protection locked="0"/>
    </xf>
    <xf numFmtId="0" fontId="11" fillId="4" borderId="34" xfId="1" applyFont="1" applyFill="1" applyBorder="1" applyProtection="1">
      <protection locked="0"/>
    </xf>
    <xf numFmtId="0" fontId="10" fillId="0" borderId="0" xfId="1" applyFont="1" applyAlignment="1" applyProtection="1">
      <alignment vertical="top"/>
    </xf>
    <xf numFmtId="0" fontId="0" fillId="4" borderId="9" xfId="0" applyFont="1" applyFill="1" applyBorder="1" applyProtection="1">
      <protection locked="0"/>
    </xf>
    <xf numFmtId="0" fontId="0" fillId="4" borderId="21" xfId="0" applyFont="1" applyFill="1" applyBorder="1" applyProtection="1">
      <protection locked="0"/>
    </xf>
    <xf numFmtId="0" fontId="0" fillId="4" borderId="18" xfId="0" applyFont="1" applyFill="1" applyBorder="1" applyProtection="1">
      <protection locked="0"/>
    </xf>
    <xf numFmtId="169" fontId="3" fillId="4" borderId="4" xfId="4" applyNumberFormat="1" applyFont="1" applyFill="1" applyBorder="1" applyProtection="1">
      <protection locked="0"/>
    </xf>
    <xf numFmtId="0" fontId="3" fillId="0" borderId="5" xfId="1" applyFont="1" applyFill="1" applyBorder="1"/>
    <xf numFmtId="0" fontId="3" fillId="4" borderId="17" xfId="1" applyFont="1" applyFill="1" applyBorder="1" applyProtection="1">
      <protection locked="0"/>
    </xf>
    <xf numFmtId="0" fontId="3" fillId="4" borderId="27" xfId="1" applyFont="1" applyFill="1" applyBorder="1" applyProtection="1">
      <protection locked="0"/>
    </xf>
    <xf numFmtId="0" fontId="3" fillId="4" borderId="26" xfId="1" applyFont="1" applyFill="1" applyBorder="1" applyProtection="1">
      <protection locked="0"/>
    </xf>
    <xf numFmtId="0" fontId="3" fillId="4" borderId="28" xfId="1" applyFont="1" applyFill="1" applyBorder="1" applyProtection="1">
      <protection locked="0"/>
    </xf>
    <xf numFmtId="0" fontId="3" fillId="4" borderId="3" xfId="1" applyFont="1" applyFill="1" applyBorder="1" applyProtection="1">
      <protection locked="0"/>
    </xf>
    <xf numFmtId="44" fontId="3" fillId="4" borderId="3" xfId="3" applyFont="1" applyFill="1" applyBorder="1" applyProtection="1">
      <protection locked="0"/>
    </xf>
    <xf numFmtId="44" fontId="3" fillId="4" borderId="4" xfId="3" applyFont="1" applyFill="1" applyBorder="1" applyProtection="1">
      <protection locked="0"/>
    </xf>
    <xf numFmtId="0" fontId="0" fillId="0" borderId="0" xfId="0" applyFont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Font="1" applyBorder="1" applyProtection="1">
      <protection hidden="1"/>
    </xf>
    <xf numFmtId="0" fontId="0" fillId="0" borderId="0" xfId="0" applyProtection="1">
      <protection hidden="1"/>
    </xf>
    <xf numFmtId="0" fontId="2" fillId="0" borderId="0" xfId="1" applyProtection="1">
      <protection hidden="1"/>
    </xf>
    <xf numFmtId="0" fontId="2" fillId="0" borderId="0" xfId="1" applyFill="1" applyProtection="1">
      <protection hidden="1"/>
    </xf>
    <xf numFmtId="0" fontId="12" fillId="0" borderId="0" xfId="1" applyFont="1" applyFill="1" applyProtection="1">
      <protection hidden="1"/>
    </xf>
    <xf numFmtId="168" fontId="0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0" fillId="0" borderId="0" xfId="0" applyFont="1" applyProtection="1">
      <protection hidden="1"/>
    </xf>
    <xf numFmtId="166" fontId="3" fillId="0" borderId="7" xfId="2" applyNumberFormat="1" applyFont="1" applyFill="1" applyBorder="1" applyProtection="1"/>
  </cellXfs>
  <cellStyles count="5">
    <cellStyle name="Komma" xfId="4" builtinId="3"/>
    <cellStyle name="Komma 2" xfId="2" xr:uid="{99D9A413-3241-4C5D-8ADE-F115F5E143EF}"/>
    <cellStyle name="Standaard" xfId="0" builtinId="0"/>
    <cellStyle name="Standaard 2" xfId="1" xr:uid="{4F234FD5-6E7A-46DF-BD71-512A63083AE1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7519-B1FE-4CFC-B5B4-63A641D65149}">
  <sheetPr>
    <pageSetUpPr fitToPage="1"/>
  </sheetPr>
  <dimension ref="A1:AJ67"/>
  <sheetViews>
    <sheetView showGridLines="0" tabSelected="1" zoomScale="85" zoomScaleNormal="85" workbookViewId="0">
      <selection activeCell="D19" sqref="D19"/>
    </sheetView>
  </sheetViews>
  <sheetFormatPr defaultColWidth="9.140625" defaultRowHeight="15" x14ac:dyDescent="0.25"/>
  <cols>
    <col min="1" max="1" width="74.140625" style="7" customWidth="1"/>
    <col min="2" max="2" width="19.42578125" style="7" customWidth="1"/>
    <col min="3" max="6" width="20.7109375" style="7" customWidth="1"/>
    <col min="7" max="8" width="9.140625" style="115"/>
    <col min="9" max="9" width="22.140625" style="115" customWidth="1"/>
    <col min="10" max="19" width="9.140625" style="115"/>
    <col min="20" max="16384" width="9.140625" style="7"/>
  </cols>
  <sheetData>
    <row r="1" spans="1:6" ht="30" customHeight="1" x14ac:dyDescent="0.3">
      <c r="A1" s="5" t="s">
        <v>60</v>
      </c>
      <c r="B1" s="6"/>
      <c r="C1" s="90" t="s">
        <v>23</v>
      </c>
      <c r="D1" s="91"/>
      <c r="E1" s="92"/>
    </row>
    <row r="2" spans="1:6" x14ac:dyDescent="0.25">
      <c r="A2" s="7" t="s">
        <v>48</v>
      </c>
      <c r="B2" s="6"/>
      <c r="C2" s="6"/>
      <c r="D2" s="6"/>
      <c r="E2" s="6"/>
    </row>
    <row r="3" spans="1:6" x14ac:dyDescent="0.25">
      <c r="A3" s="6"/>
      <c r="B3" s="6"/>
      <c r="C3" s="6"/>
      <c r="D3" s="6"/>
      <c r="E3" s="6"/>
    </row>
    <row r="4" spans="1:6" x14ac:dyDescent="0.25">
      <c r="A4" s="40" t="s">
        <v>17</v>
      </c>
      <c r="B4" s="8"/>
      <c r="E4" s="8"/>
    </row>
    <row r="5" spans="1:6" ht="18.75" x14ac:dyDescent="0.3">
      <c r="A5" s="56" t="s">
        <v>61</v>
      </c>
      <c r="B5" s="6"/>
      <c r="C5" s="6"/>
      <c r="D5" s="6"/>
      <c r="E5" s="6" t="s">
        <v>0</v>
      </c>
    </row>
    <row r="6" spans="1:6" ht="18.75" x14ac:dyDescent="0.3">
      <c r="A6" s="10"/>
      <c r="B6" s="6"/>
      <c r="C6" s="6"/>
      <c r="D6" s="6"/>
      <c r="E6" s="6"/>
    </row>
    <row r="7" spans="1:6" x14ac:dyDescent="0.25">
      <c r="A7" s="9" t="s">
        <v>1</v>
      </c>
      <c r="B7" s="6"/>
      <c r="C7" s="6"/>
      <c r="D7" s="6"/>
      <c r="E7" s="6"/>
    </row>
    <row r="8" spans="1:6" x14ac:dyDescent="0.25">
      <c r="A8" s="9"/>
      <c r="B8" s="6"/>
      <c r="C8" s="6"/>
      <c r="D8" s="6"/>
      <c r="E8" s="6"/>
    </row>
    <row r="9" spans="1:6" ht="15.75" thickBot="1" x14ac:dyDescent="0.3">
      <c r="A9" s="9"/>
      <c r="B9" s="6"/>
      <c r="C9" s="6" t="s">
        <v>0</v>
      </c>
      <c r="D9" s="6" t="s">
        <v>0</v>
      </c>
      <c r="E9" s="6"/>
    </row>
    <row r="10" spans="1:6" x14ac:dyDescent="0.25">
      <c r="A10" s="11" t="s">
        <v>2</v>
      </c>
      <c r="B10" s="12"/>
      <c r="C10" s="13" t="s">
        <v>3</v>
      </c>
      <c r="D10" s="13" t="s">
        <v>25</v>
      </c>
      <c r="E10" s="13">
        <v>2023</v>
      </c>
      <c r="F10" s="13">
        <v>2024</v>
      </c>
    </row>
    <row r="11" spans="1:6" x14ac:dyDescent="0.25">
      <c r="A11" s="14"/>
      <c r="B11" s="15"/>
      <c r="C11" s="15"/>
      <c r="D11" s="15"/>
      <c r="E11" s="15"/>
      <c r="F11" s="15"/>
    </row>
    <row r="12" spans="1:6" x14ac:dyDescent="0.25">
      <c r="A12" s="14" t="s">
        <v>4</v>
      </c>
      <c r="B12" s="15"/>
      <c r="C12" s="15" t="s">
        <v>5</v>
      </c>
      <c r="D12" s="16" t="s">
        <v>6</v>
      </c>
      <c r="E12" s="16" t="s">
        <v>6</v>
      </c>
      <c r="F12" s="16" t="s">
        <v>6</v>
      </c>
    </row>
    <row r="13" spans="1:6" x14ac:dyDescent="0.25">
      <c r="A13" s="14"/>
      <c r="B13" s="15"/>
      <c r="C13" s="15"/>
      <c r="D13" s="15"/>
      <c r="E13" s="15"/>
      <c r="F13" s="15"/>
    </row>
    <row r="14" spans="1:6" x14ac:dyDescent="0.25">
      <c r="A14" s="14" t="s">
        <v>7</v>
      </c>
      <c r="B14" s="15"/>
      <c r="C14" s="17" t="s">
        <v>0</v>
      </c>
      <c r="D14" s="18">
        <v>0.97694000000000003</v>
      </c>
      <c r="E14" s="18">
        <v>0.97694000000000003</v>
      </c>
      <c r="F14" s="18">
        <v>0.97694000000000003</v>
      </c>
    </row>
    <row r="15" spans="1:6" ht="15.75" thickBot="1" x14ac:dyDescent="0.3">
      <c r="A15" s="19"/>
      <c r="B15" s="20"/>
      <c r="C15" s="20"/>
      <c r="D15" s="20"/>
      <c r="E15" s="20"/>
      <c r="F15" s="20"/>
    </row>
    <row r="16" spans="1:6" x14ac:dyDescent="0.25">
      <c r="A16" s="8"/>
      <c r="B16" s="8"/>
      <c r="C16" s="8"/>
      <c r="D16" s="8"/>
      <c r="E16" s="8"/>
      <c r="F16" s="8"/>
    </row>
    <row r="17" spans="1:9" ht="15.75" thickBot="1" x14ac:dyDescent="0.3">
      <c r="A17" s="8"/>
      <c r="B17" s="8"/>
      <c r="C17" s="8"/>
      <c r="D17" s="8"/>
      <c r="E17" s="8"/>
      <c r="F17" s="8"/>
    </row>
    <row r="18" spans="1:9" x14ac:dyDescent="0.25">
      <c r="A18" s="21" t="s">
        <v>24</v>
      </c>
      <c r="B18" s="48"/>
      <c r="C18" s="52" t="s">
        <v>8</v>
      </c>
      <c r="D18" s="125">
        <v>1050000</v>
      </c>
      <c r="E18" s="125">
        <v>4200000</v>
      </c>
      <c r="F18" s="125">
        <f>E18</f>
        <v>4200000</v>
      </c>
    </row>
    <row r="19" spans="1:9" x14ac:dyDescent="0.25">
      <c r="A19" s="14" t="s">
        <v>11</v>
      </c>
      <c r="B19" s="8"/>
      <c r="C19" s="53" t="s">
        <v>9</v>
      </c>
      <c r="D19" s="106"/>
      <c r="E19" s="106"/>
      <c r="F19" s="106"/>
    </row>
    <row r="20" spans="1:9" x14ac:dyDescent="0.25">
      <c r="A20" s="23" t="s">
        <v>12</v>
      </c>
      <c r="B20" s="49"/>
      <c r="C20" s="24" t="s">
        <v>10</v>
      </c>
      <c r="D20" s="50">
        <f>D18*D19/100</f>
        <v>0</v>
      </c>
      <c r="E20" s="25">
        <f>E18*E19/100</f>
        <v>0</v>
      </c>
      <c r="F20" s="25">
        <f>F18*F19/100</f>
        <v>0</v>
      </c>
    </row>
    <row r="21" spans="1:9" x14ac:dyDescent="0.25">
      <c r="A21" s="26" t="s">
        <v>41</v>
      </c>
      <c r="B21" s="8"/>
      <c r="C21" s="37" t="s">
        <v>16</v>
      </c>
      <c r="D21" s="51"/>
      <c r="E21" s="4"/>
      <c r="F21" s="4"/>
      <c r="G21" s="116"/>
    </row>
    <row r="22" spans="1:9" ht="15.75" thickBot="1" x14ac:dyDescent="0.3">
      <c r="A22" s="19" t="s">
        <v>13</v>
      </c>
      <c r="B22" s="47"/>
      <c r="C22" s="54" t="s">
        <v>10</v>
      </c>
      <c r="D22" s="22">
        <f>D21+D20/4</f>
        <v>0</v>
      </c>
      <c r="E22" s="22">
        <f t="shared" ref="E22:F22" si="0">E21+E20</f>
        <v>0</v>
      </c>
      <c r="F22" s="22">
        <f t="shared" si="0"/>
        <v>0</v>
      </c>
    </row>
    <row r="23" spans="1:9" ht="15.75" thickBot="1" x14ac:dyDescent="0.3">
      <c r="A23" s="8"/>
      <c r="B23" s="8"/>
      <c r="C23" s="8"/>
      <c r="D23" s="29"/>
      <c r="E23" s="29"/>
      <c r="F23" s="29"/>
    </row>
    <row r="24" spans="1:9" x14ac:dyDescent="0.25">
      <c r="A24" s="86" t="s">
        <v>53</v>
      </c>
      <c r="B24" s="48"/>
      <c r="C24" s="87"/>
      <c r="D24" s="87" t="s">
        <v>46</v>
      </c>
      <c r="E24" s="87"/>
      <c r="F24" s="88" t="s">
        <v>46</v>
      </c>
    </row>
    <row r="25" spans="1:9" x14ac:dyDescent="0.25">
      <c r="A25" s="14"/>
      <c r="B25" s="8"/>
      <c r="C25" s="79" t="s">
        <v>42</v>
      </c>
      <c r="D25" s="108"/>
      <c r="E25" s="79" t="s">
        <v>43</v>
      </c>
      <c r="F25" s="110"/>
    </row>
    <row r="26" spans="1:9" x14ac:dyDescent="0.25">
      <c r="A26" s="14"/>
      <c r="B26" s="8"/>
      <c r="C26" s="79" t="s">
        <v>49</v>
      </c>
      <c r="D26" s="108"/>
      <c r="E26" s="79" t="s">
        <v>44</v>
      </c>
      <c r="F26" s="110"/>
    </row>
    <row r="27" spans="1:9" x14ac:dyDescent="0.25">
      <c r="A27" s="14"/>
      <c r="B27" s="8"/>
      <c r="C27" s="79" t="s">
        <v>50</v>
      </c>
      <c r="D27" s="108"/>
      <c r="E27" s="79" t="s">
        <v>45</v>
      </c>
      <c r="F27" s="110"/>
    </row>
    <row r="28" spans="1:9" ht="15.75" thickBot="1" x14ac:dyDescent="0.3">
      <c r="A28" s="19"/>
      <c r="B28" s="47"/>
      <c r="C28" s="89" t="s">
        <v>51</v>
      </c>
      <c r="D28" s="109"/>
      <c r="E28" s="89" t="s">
        <v>52</v>
      </c>
      <c r="F28" s="111"/>
    </row>
    <row r="29" spans="1:9" ht="15.75" thickBot="1" x14ac:dyDescent="0.3">
      <c r="A29" s="8"/>
      <c r="D29" s="80"/>
      <c r="F29" s="29"/>
    </row>
    <row r="30" spans="1:9" x14ac:dyDescent="0.25">
      <c r="A30" s="86" t="s">
        <v>54</v>
      </c>
      <c r="B30" s="48"/>
      <c r="C30" s="77" t="s">
        <v>10</v>
      </c>
      <c r="D30" s="75"/>
      <c r="E30" s="78"/>
      <c r="F30" s="76"/>
      <c r="H30" s="117"/>
      <c r="I30" s="117"/>
    </row>
    <row r="31" spans="1:9" x14ac:dyDescent="0.25">
      <c r="A31" s="14" t="s">
        <v>47</v>
      </c>
      <c r="B31" s="8"/>
      <c r="C31" s="53" t="s">
        <v>9</v>
      </c>
      <c r="D31" s="83">
        <f>D25</f>
        <v>0</v>
      </c>
      <c r="E31" s="81">
        <f>F25</f>
        <v>0</v>
      </c>
      <c r="F31" s="82">
        <f>0.5*F25+0.5*F26</f>
        <v>0</v>
      </c>
    </row>
    <row r="32" spans="1:9" ht="15.75" thickBot="1" x14ac:dyDescent="0.3">
      <c r="A32" s="19" t="s">
        <v>40</v>
      </c>
      <c r="B32" s="47"/>
      <c r="C32" s="54" t="s">
        <v>16</v>
      </c>
      <c r="D32" s="22">
        <f>D18*D31/100</f>
        <v>0</v>
      </c>
      <c r="E32" s="22">
        <f t="shared" ref="E32:F32" si="1">E18*E31/100</f>
        <v>0</v>
      </c>
      <c r="F32" s="22">
        <f t="shared" si="1"/>
        <v>0</v>
      </c>
    </row>
    <row r="33" spans="1:19" x14ac:dyDescent="0.25">
      <c r="A33" s="84" t="s">
        <v>59</v>
      </c>
      <c r="B33" s="8"/>
      <c r="C33" s="8"/>
      <c r="D33" s="29"/>
      <c r="E33" s="29"/>
      <c r="F33" s="29"/>
    </row>
    <row r="34" spans="1:19" customFormat="1" ht="15.75" thickBot="1" x14ac:dyDescent="0.3">
      <c r="A34" s="57"/>
      <c r="B34" s="57"/>
      <c r="C34" s="57"/>
      <c r="D34" s="29"/>
      <c r="E34" s="29"/>
      <c r="F34" s="29"/>
      <c r="G34" s="118"/>
      <c r="H34" s="116"/>
      <c r="I34" s="115"/>
      <c r="J34" s="115"/>
      <c r="K34" s="115"/>
      <c r="L34" s="115"/>
      <c r="M34" s="115"/>
      <c r="N34" s="115"/>
      <c r="O34" s="118"/>
      <c r="P34" s="118"/>
      <c r="Q34" s="118"/>
      <c r="R34" s="118"/>
      <c r="S34" s="118"/>
    </row>
    <row r="35" spans="1:19" s="61" customFormat="1" ht="15.75" thickBot="1" x14ac:dyDescent="0.3">
      <c r="A35" s="58" t="s">
        <v>27</v>
      </c>
      <c r="B35" s="59"/>
      <c r="C35" s="58" t="s">
        <v>3</v>
      </c>
      <c r="D35" s="60" t="s">
        <v>28</v>
      </c>
      <c r="E35" s="60" t="s">
        <v>28</v>
      </c>
      <c r="F35" s="60" t="s">
        <v>28</v>
      </c>
      <c r="G35" s="119"/>
      <c r="H35" s="120"/>
      <c r="I35" s="119"/>
      <c r="J35" s="119"/>
      <c r="K35" s="119"/>
      <c r="L35" s="115"/>
      <c r="M35" s="115"/>
      <c r="N35" s="115"/>
      <c r="O35" s="119"/>
      <c r="P35" s="119"/>
      <c r="Q35" s="119"/>
      <c r="R35" s="119"/>
      <c r="S35" s="119"/>
    </row>
    <row r="36" spans="1:19" s="61" customFormat="1" ht="17.25" x14ac:dyDescent="0.25">
      <c r="A36" s="62" t="s">
        <v>29</v>
      </c>
      <c r="B36" s="63"/>
      <c r="C36" s="63" t="s">
        <v>30</v>
      </c>
      <c r="D36" s="64">
        <f>+D18</f>
        <v>1050000</v>
      </c>
      <c r="E36" s="64">
        <f t="shared" ref="E36:F36" si="2">+E18</f>
        <v>4200000</v>
      </c>
      <c r="F36" s="64">
        <f t="shared" si="2"/>
        <v>4200000</v>
      </c>
      <c r="G36" s="119" t="s">
        <v>31</v>
      </c>
      <c r="H36" s="120"/>
      <c r="I36" s="119"/>
      <c r="J36" s="119"/>
      <c r="K36" s="119"/>
      <c r="L36" s="115"/>
      <c r="M36" s="115"/>
      <c r="N36" s="115"/>
      <c r="O36" s="119"/>
      <c r="P36" s="119"/>
      <c r="Q36" s="119"/>
      <c r="R36" s="119"/>
      <c r="S36" s="119"/>
    </row>
    <row r="37" spans="1:19" s="61" customFormat="1" x14ac:dyDescent="0.25">
      <c r="A37" s="65" t="s">
        <v>32</v>
      </c>
      <c r="B37" s="66"/>
      <c r="C37" s="66" t="s">
        <v>33</v>
      </c>
      <c r="D37" s="67">
        <f>D36*31.65*56.4*10^-6</f>
        <v>1874.3129999999999</v>
      </c>
      <c r="E37" s="67">
        <f t="shared" ref="E37:F37" si="3">E36*31.65*56.4*10^-6</f>
        <v>7497.2519999999995</v>
      </c>
      <c r="F37" s="67">
        <f t="shared" si="3"/>
        <v>7497.2519999999995</v>
      </c>
      <c r="G37" s="119"/>
      <c r="H37" s="121"/>
      <c r="I37" s="119"/>
      <c r="J37" s="119"/>
      <c r="K37" s="119"/>
      <c r="L37" s="115"/>
      <c r="M37" s="115"/>
      <c r="N37" s="115"/>
      <c r="O37" s="119"/>
      <c r="P37" s="119"/>
      <c r="Q37" s="119"/>
      <c r="R37" s="119"/>
      <c r="S37" s="119"/>
    </row>
    <row r="38" spans="1:19" s="61" customFormat="1" x14ac:dyDescent="0.25">
      <c r="A38" s="65" t="s">
        <v>34</v>
      </c>
      <c r="B38" s="66"/>
      <c r="C38" s="66" t="s">
        <v>0</v>
      </c>
      <c r="D38" s="112"/>
      <c r="E38" s="3"/>
      <c r="F38" s="3"/>
      <c r="G38" s="119"/>
      <c r="H38" s="120"/>
      <c r="I38" s="120"/>
      <c r="J38" s="120"/>
      <c r="K38" s="120"/>
      <c r="L38" s="120"/>
      <c r="M38" s="120"/>
      <c r="N38" s="120"/>
      <c r="O38" s="119"/>
      <c r="P38" s="119"/>
      <c r="Q38" s="119"/>
      <c r="R38" s="119"/>
      <c r="S38" s="119"/>
    </row>
    <row r="39" spans="1:19" s="61" customFormat="1" x14ac:dyDescent="0.25">
      <c r="A39" s="65" t="s">
        <v>35</v>
      </c>
      <c r="B39" s="66"/>
      <c r="C39" s="66"/>
      <c r="D39" s="113"/>
      <c r="E39" s="114"/>
      <c r="F39" s="114"/>
      <c r="G39" s="119"/>
      <c r="H39" s="120"/>
      <c r="I39" s="120"/>
      <c r="J39" s="120"/>
      <c r="K39" s="120"/>
      <c r="L39" s="120"/>
      <c r="M39" s="120"/>
      <c r="N39" s="120"/>
      <c r="O39" s="119"/>
      <c r="P39" s="119"/>
      <c r="Q39" s="119"/>
      <c r="R39" s="119"/>
      <c r="S39" s="119"/>
    </row>
    <row r="40" spans="1:19" s="61" customFormat="1" x14ac:dyDescent="0.25">
      <c r="A40" s="65" t="s">
        <v>36</v>
      </c>
      <c r="B40" s="66"/>
      <c r="C40" s="66"/>
      <c r="D40" s="68">
        <f>D37*D39</f>
        <v>0</v>
      </c>
      <c r="E40" s="68">
        <f>E37*E39</f>
        <v>0</v>
      </c>
      <c r="F40" s="68">
        <f>F37*F39</f>
        <v>0</v>
      </c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</row>
    <row r="41" spans="1:19" s="61" customFormat="1" ht="17.25" customHeight="1" thickBot="1" x14ac:dyDescent="0.3">
      <c r="A41" s="69" t="s">
        <v>37</v>
      </c>
      <c r="B41" s="70"/>
      <c r="C41" s="71" t="s">
        <v>38</v>
      </c>
      <c r="D41" s="107">
        <f>D40*100/D36</f>
        <v>0</v>
      </c>
      <c r="E41" s="107">
        <f t="shared" ref="E41:F41" si="4">E40*100/E36</f>
        <v>0</v>
      </c>
      <c r="F41" s="107">
        <f t="shared" si="4"/>
        <v>0</v>
      </c>
      <c r="G41" s="119" t="s">
        <v>39</v>
      </c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</row>
    <row r="42" spans="1:19" s="61" customFormat="1" x14ac:dyDescent="0.25">
      <c r="A42" s="72"/>
      <c r="B42" s="73"/>
      <c r="C42" s="73"/>
      <c r="D42" s="73"/>
      <c r="E42" s="73"/>
      <c r="F42" s="74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</row>
    <row r="43" spans="1:19" ht="15.75" thickBot="1" x14ac:dyDescent="0.3">
      <c r="A43" s="9" t="s">
        <v>0</v>
      </c>
      <c r="B43" s="8"/>
      <c r="C43" s="6"/>
      <c r="D43" s="6"/>
      <c r="E43" s="6"/>
      <c r="F43" s="6"/>
    </row>
    <row r="44" spans="1:19" x14ac:dyDescent="0.25">
      <c r="A44" s="30" t="s">
        <v>14</v>
      </c>
      <c r="B44" s="31"/>
      <c r="C44" s="31" t="s">
        <v>3</v>
      </c>
      <c r="D44" s="13" t="str">
        <f>D10</f>
        <v>Q4 2022</v>
      </c>
      <c r="E44" s="13">
        <f>E10</f>
        <v>2023</v>
      </c>
      <c r="F44" s="13">
        <f>F10</f>
        <v>2024</v>
      </c>
    </row>
    <row r="45" spans="1:19" x14ac:dyDescent="0.25">
      <c r="A45" s="32" t="s">
        <v>15</v>
      </c>
      <c r="B45" s="33"/>
      <c r="C45" s="34" t="s">
        <v>8</v>
      </c>
      <c r="D45" s="34">
        <f>+D18</f>
        <v>1050000</v>
      </c>
      <c r="E45" s="34">
        <f t="shared" ref="E45:F45" si="5">+E18</f>
        <v>4200000</v>
      </c>
      <c r="F45" s="34">
        <f t="shared" si="5"/>
        <v>4200000</v>
      </c>
    </row>
    <row r="46" spans="1:19" x14ac:dyDescent="0.25">
      <c r="A46" s="35"/>
      <c r="B46" s="36"/>
      <c r="C46" s="37" t="s">
        <v>0</v>
      </c>
      <c r="D46" s="37"/>
      <c r="E46" s="37"/>
      <c r="F46" s="37"/>
    </row>
    <row r="47" spans="1:19" ht="15.75" thickBot="1" x14ac:dyDescent="0.3">
      <c r="A47" s="55" t="s">
        <v>62</v>
      </c>
      <c r="B47" s="20"/>
      <c r="C47" s="27" t="s">
        <v>16</v>
      </c>
      <c r="D47" s="28">
        <f>+D22+D32+D40</f>
        <v>0</v>
      </c>
      <c r="E47" s="28">
        <f t="shared" ref="E47:F47" si="6">+E22+E32+E40</f>
        <v>0</v>
      </c>
      <c r="F47" s="28">
        <f t="shared" si="6"/>
        <v>0</v>
      </c>
    </row>
    <row r="48" spans="1:19" ht="19.5" thickBot="1" x14ac:dyDescent="0.35">
      <c r="A48" s="55" t="s">
        <v>26</v>
      </c>
      <c r="B48" s="20"/>
      <c r="C48" s="7" t="s">
        <v>16</v>
      </c>
      <c r="D48" s="38"/>
      <c r="F48" s="28">
        <f>D47+E47+F47</f>
        <v>0</v>
      </c>
      <c r="H48" s="122"/>
    </row>
    <row r="49" spans="1:36" x14ac:dyDescent="0.25">
      <c r="A49" s="26"/>
      <c r="B49" s="39"/>
      <c r="C49" s="8"/>
      <c r="D49" s="8"/>
      <c r="E49" s="8"/>
    </row>
    <row r="50" spans="1:36" ht="15.75" thickBot="1" x14ac:dyDescent="0.3">
      <c r="B50" s="39"/>
      <c r="C50" s="8"/>
      <c r="D50" s="8"/>
      <c r="E50" s="8"/>
    </row>
    <row r="51" spans="1:36" ht="19.5" thickBot="1" x14ac:dyDescent="0.35">
      <c r="A51" s="41" t="s">
        <v>63</v>
      </c>
      <c r="B51" s="42"/>
      <c r="C51" s="43"/>
      <c r="D51" s="44"/>
      <c r="E51" s="45"/>
    </row>
    <row r="53" spans="1:36" x14ac:dyDescent="0.25">
      <c r="I53" s="123"/>
      <c r="J53" s="124"/>
      <c r="K53" s="124"/>
      <c r="L53" s="124"/>
      <c r="M53" s="124"/>
      <c r="N53" s="123"/>
      <c r="O53" s="123"/>
      <c r="P53" s="123"/>
      <c r="Q53" s="123"/>
      <c r="R53" s="123"/>
      <c r="S53" s="123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</row>
    <row r="55" spans="1:36" ht="15.75" thickBot="1" x14ac:dyDescent="0.3"/>
    <row r="56" spans="1:36" ht="20.100000000000001" customHeight="1" x14ac:dyDescent="0.25">
      <c r="A56" s="46" t="s">
        <v>56</v>
      </c>
      <c r="B56" s="93"/>
      <c r="C56" s="94"/>
      <c r="D56" s="95"/>
      <c r="E56" s="1"/>
    </row>
    <row r="57" spans="1:36" ht="20.100000000000001" customHeight="1" x14ac:dyDescent="0.25">
      <c r="A57" s="46" t="s">
        <v>55</v>
      </c>
      <c r="B57" s="103"/>
      <c r="C57" s="104"/>
      <c r="D57" s="105"/>
      <c r="E57" s="1"/>
    </row>
    <row r="58" spans="1:36" ht="20.100000000000001" customHeight="1" x14ac:dyDescent="0.25">
      <c r="A58" s="46" t="s">
        <v>57</v>
      </c>
      <c r="B58" s="103"/>
      <c r="C58" s="104"/>
      <c r="D58" s="105"/>
      <c r="E58" s="1"/>
    </row>
    <row r="59" spans="1:36" ht="20.100000000000001" customHeight="1" x14ac:dyDescent="0.25">
      <c r="A59" s="46" t="s">
        <v>58</v>
      </c>
      <c r="B59" s="103"/>
      <c r="C59" s="104"/>
      <c r="D59" s="105"/>
      <c r="E59" s="1"/>
    </row>
    <row r="60" spans="1:36" ht="20.100000000000001" customHeight="1" x14ac:dyDescent="0.25">
      <c r="A60" s="46" t="s">
        <v>18</v>
      </c>
      <c r="B60" s="96"/>
      <c r="C60" s="97"/>
      <c r="D60" s="98"/>
      <c r="E60" s="2"/>
    </row>
    <row r="61" spans="1:36" ht="20.100000000000001" customHeight="1" x14ac:dyDescent="0.25">
      <c r="A61" s="46" t="s">
        <v>19</v>
      </c>
      <c r="B61" s="96"/>
      <c r="C61" s="97"/>
      <c r="D61" s="98"/>
      <c r="E61" s="2"/>
    </row>
    <row r="62" spans="1:36" ht="20.100000000000001" customHeight="1" x14ac:dyDescent="0.25">
      <c r="A62" s="46" t="s">
        <v>20</v>
      </c>
      <c r="B62" s="96"/>
      <c r="C62" s="97"/>
      <c r="D62" s="98"/>
      <c r="E62" s="2"/>
    </row>
    <row r="63" spans="1:36" ht="20.100000000000001" customHeight="1" x14ac:dyDescent="0.25">
      <c r="A63" s="46" t="s">
        <v>21</v>
      </c>
      <c r="B63" s="96"/>
      <c r="C63" s="97"/>
      <c r="D63" s="98"/>
      <c r="E63" s="2"/>
    </row>
    <row r="64" spans="1:36" ht="75" customHeight="1" thickBot="1" x14ac:dyDescent="0.3">
      <c r="A64" s="102" t="s">
        <v>22</v>
      </c>
      <c r="B64" s="99"/>
      <c r="C64" s="100"/>
      <c r="D64" s="101"/>
      <c r="E64" s="2"/>
    </row>
    <row r="65" spans="2:4" x14ac:dyDescent="0.25">
      <c r="B65" s="1"/>
      <c r="C65" s="1"/>
      <c r="D65" s="1"/>
    </row>
    <row r="66" spans="2:4" x14ac:dyDescent="0.25">
      <c r="B66" s="1"/>
      <c r="C66" s="1"/>
      <c r="D66" s="1"/>
    </row>
    <row r="67" spans="2:4" x14ac:dyDescent="0.25">
      <c r="B67" s="1"/>
      <c r="C67" s="1"/>
      <c r="D67" s="1"/>
    </row>
  </sheetData>
  <sheetProtection algorithmName="SHA-512" hashValue="x88Qnc/mQBS1/ulQjh6oe55xK+xhtrOUuwaON81/nkdMNQ6wszUviEKYMnmwK3m71X+gfI8DtAPRwr6N/z/DEA==" saltValue="DPHxqPeh/NK+0xwbJK5wCw==" spinCount="100000" sheet="1" objects="1" scenarios="1"/>
  <phoneticPr fontId="21" type="noConversion"/>
  <pageMargins left="0.25" right="0.25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Laeven</dc:creator>
  <cp:lastModifiedBy>Anne Hofman</cp:lastModifiedBy>
  <cp:lastPrinted>2022-06-17T13:41:50Z</cp:lastPrinted>
  <dcterms:created xsi:type="dcterms:W3CDTF">2018-05-24T14:15:32Z</dcterms:created>
  <dcterms:modified xsi:type="dcterms:W3CDTF">2022-06-28T14:05:55Z</dcterms:modified>
</cp:coreProperties>
</file>