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filterPrivacy="1" defaultThemeVersion="124226"/>
  <xr:revisionPtr revIDLastSave="0" documentId="8_{65E5BD8A-2147-429C-B402-5E79EA72AAFC}" xr6:coauthVersionLast="36" xr6:coauthVersionMax="36" xr10:uidLastSave="{00000000-0000-0000-0000-000000000000}"/>
  <bookViews>
    <workbookView xWindow="120" yWindow="120" windowWidth="24920" windowHeight="11820" xr2:uid="{00000000-000D-0000-FFFF-FFFF00000000}"/>
  </bookViews>
  <sheets>
    <sheet name="perceel 1" sheetId="1" r:id="rId1"/>
  </sheets>
  <calcPr calcId="191029"/>
</workbook>
</file>

<file path=xl/calcChain.xml><?xml version="1.0" encoding="utf-8"?>
<calcChain xmlns="http://schemas.openxmlformats.org/spreadsheetml/2006/main">
  <c r="M31" i="1" l="1"/>
  <c r="M32" i="1"/>
  <c r="M33" i="1"/>
  <c r="M34" i="1"/>
  <c r="M13" i="1" l="1"/>
  <c r="M30" i="1"/>
  <c r="M19" i="1" l="1"/>
  <c r="M17" i="1"/>
  <c r="M10" i="1"/>
  <c r="M36" i="1" l="1"/>
  <c r="J28" i="1" l="1"/>
  <c r="M28" i="1" s="1"/>
  <c r="M23" i="1"/>
  <c r="M22" i="1"/>
  <c r="M20" i="1"/>
  <c r="M11" i="1"/>
  <c r="M12" i="1"/>
  <c r="M14" i="1"/>
  <c r="M15" i="1"/>
  <c r="M16" i="1"/>
  <c r="M18" i="1"/>
  <c r="M21" i="1"/>
  <c r="M24" i="1"/>
  <c r="M25" i="1"/>
  <c r="M26" i="1"/>
  <c r="M9" i="1"/>
  <c r="M3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F8" authorId="0" shapeId="0" xr:uid="{8442A156-E3C8-4E85-AD02-BFF15384EFF4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27" authorId="0" shapeId="0" xr:uid="{AA125681-45E9-49C4-9D49-9B32F398C3F7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29" authorId="0" shapeId="0" xr:uid="{7B9A3AF5-6F75-45EE-BF0A-D801E2A1FFFD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  <comment ref="F35" authorId="0" shapeId="0" xr:uid="{4C9C0E80-8015-49B9-9F80-3F6DF777A770}">
      <text>
        <r>
          <rPr>
            <b/>
            <sz val="9"/>
            <color indexed="81"/>
            <rFont val="Tahoma"/>
            <family val="2"/>
          </rPr>
          <t xml:space="preserve">Auteur:
</t>
        </r>
      </text>
    </comment>
  </commentList>
</comments>
</file>

<file path=xl/sharedStrings.xml><?xml version="1.0" encoding="utf-8"?>
<sst xmlns="http://schemas.openxmlformats.org/spreadsheetml/2006/main" count="197" uniqueCount="91">
  <si>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</si>
  <si>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</si>
  <si>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</si>
  <si>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</si>
  <si>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</si>
  <si>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</si>
  <si>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Afvalsoort</t>
  </si>
  <si>
    <t>Aantal</t>
  </si>
  <si>
    <t>Eenheid</t>
  </si>
  <si>
    <t>Prijs per maand per eenheid</t>
  </si>
  <si>
    <t>Totaalprijs per jaar</t>
  </si>
  <si>
    <t>afroep</t>
  </si>
  <si>
    <t>stuk</t>
  </si>
  <si>
    <t>nvt</t>
  </si>
  <si>
    <t>Afvalstroom</t>
  </si>
  <si>
    <t>Inhoud container</t>
  </si>
  <si>
    <t>Huidige frequentie</t>
  </si>
  <si>
    <t>Prijs per lediging / Transport</t>
  </si>
  <si>
    <t>Waar te vinden</t>
  </si>
  <si>
    <t>Bouw- en sloopafval</t>
  </si>
  <si>
    <t>Restafval van Casade, bouwafval, sloopafval, huisontruiming</t>
  </si>
  <si>
    <t>Werf WML Facilitair</t>
  </si>
  <si>
    <t>Folie</t>
  </si>
  <si>
    <t>Folie en zacht plastic</t>
  </si>
  <si>
    <t>40m3</t>
  </si>
  <si>
    <t>Gemengd puin</t>
  </si>
  <si>
    <t>Klinkers, tegels, dakpannen, metselwerk, stenen, specie, aardewerk, serviesgoed, keramische producten</t>
  </si>
  <si>
    <t>12m3</t>
  </si>
  <si>
    <t>Glas</t>
  </si>
  <si>
    <t>10m3</t>
  </si>
  <si>
    <t>Groenafval</t>
  </si>
  <si>
    <t>Gemengd groenafval</t>
  </si>
  <si>
    <t>Werf WML Facilitair opslagruimte tegen terrein gemeentewerf</t>
  </si>
  <si>
    <t>Hout A/B</t>
  </si>
  <si>
    <t>Onbewerkt hout. Hard/zachtboard, spaan/vezelplaat, geperst hout, gebuikte houten meubels, geverfd hout, deuren, kozijnen (zonder glas), niet- geïmpregneerd hout, sloophout</t>
  </si>
  <si>
    <t>Hout C</t>
  </si>
  <si>
    <r>
      <t xml:space="preserve">Verduurzaamd of geïmpregneerd hout, rotan. </t>
    </r>
    <r>
      <rPr>
        <i/>
        <sz val="10"/>
        <color theme="1"/>
        <rFont val="Calibri Light"/>
        <family val="2"/>
      </rPr>
      <t>(Dit hout is bewerkt met stoffen die schadelijk zijn voor het milieu)</t>
    </r>
  </si>
  <si>
    <t>Metaal</t>
  </si>
  <si>
    <t>IJzer, staal, RVS, koper, aluminium, lood, zink</t>
  </si>
  <si>
    <t>Ophoogzand</t>
  </si>
  <si>
    <t>Papier en karton</t>
  </si>
  <si>
    <t>Papier en karton (geen vertrouwelijk papier)</t>
  </si>
  <si>
    <t>1.100 liter</t>
  </si>
  <si>
    <t>Restafval</t>
  </si>
  <si>
    <t>Afval prullenbakken, huishoudelijk afval</t>
  </si>
  <si>
    <t>Perscontainer tegenover Twiddus</t>
  </si>
  <si>
    <t>Restafval/zwerfvuil van gemeente Waalwijk</t>
  </si>
  <si>
    <t>18m3 gesloten met deurtjes</t>
  </si>
  <si>
    <t>Schone grond</t>
  </si>
  <si>
    <t xml:space="preserve">Visueel schone grond,  tuinaarde, aarde </t>
  </si>
  <si>
    <t>Textiel</t>
  </si>
  <si>
    <t>Kleding, schoeisel</t>
  </si>
  <si>
    <t>40m3 / 20foot zeecontainer</t>
  </si>
  <si>
    <t>Wit en bruingoed</t>
  </si>
  <si>
    <t>Wasmachines, wasdrogers, vaatwassers, diepvries, koelkasten, radio/tv/audio, computers, electrische apparaten met stekker</t>
  </si>
  <si>
    <t>Klein Chemisch Afval</t>
  </si>
  <si>
    <t>Batterijen, spaarlampen, TL buizen, bestrijdingsmiddelen, medicijnen, verf, lak, beits, terpentine, accu’s</t>
  </si>
  <si>
    <t>1 m3</t>
  </si>
  <si>
    <t>PGS container 4</t>
  </si>
  <si>
    <t>Aantal ledigingen / transport</t>
  </si>
  <si>
    <t>Verwerken bedrijfsafval aantal ton</t>
  </si>
  <si>
    <t>Prijs verwerking per ton</t>
  </si>
  <si>
    <t>Totaalprijs</t>
  </si>
  <si>
    <t>Aantal km enkele reis naar leverancier textiel inname</t>
  </si>
  <si>
    <t>Totaal aantal km</t>
  </si>
  <si>
    <t>Prijs lediging / Transport per km</t>
  </si>
  <si>
    <t>10 m3</t>
  </si>
  <si>
    <t>Perscontainer bij magazijn II</t>
  </si>
  <si>
    <t>Bijlage 6a: Prijs perceel 1</t>
  </si>
  <si>
    <t>Groente Fruit</t>
  </si>
  <si>
    <t>Papier</t>
  </si>
  <si>
    <t>Plastic</t>
  </si>
  <si>
    <t>Papieren bekers</t>
  </si>
  <si>
    <t>60 liter</t>
  </si>
  <si>
    <t>Afvalbakken GF</t>
  </si>
  <si>
    <t>Afvalbakken Restafval</t>
  </si>
  <si>
    <t>Afvalbakken Plastic</t>
  </si>
  <si>
    <t>Afvalbakken Papier</t>
  </si>
  <si>
    <t>Afvalbakken Papieren bekers</t>
  </si>
  <si>
    <t xml:space="preserve">Binnen gebouwen Opdrachtgever </t>
  </si>
  <si>
    <t>Prijs per stuk aankoop</t>
  </si>
  <si>
    <t>Omschrijving</t>
  </si>
  <si>
    <t>Afvalzakken (indiverse kleuren) voor de 5 afvalstromen cel A29 tm A33</t>
  </si>
  <si>
    <t>rollen van 500 stuks</t>
  </si>
  <si>
    <t>Prijs per 500 stuks</t>
  </si>
  <si>
    <t>Aan het aantal geprognotiseerde aantallen containers, aantal ledigingen/transport, aantal km en aantal tonnages bedrijfsafval gedurende de looptijd van de Overeenkomst, kunnen geen rechten worden ontleend.</t>
  </si>
  <si>
    <t>perscontainer, 22 m3</t>
  </si>
  <si>
    <t>Opbrengst * verwerking  per ton</t>
  </si>
  <si>
    <t>* De opbrengsten vermelden als negatief getal. Dit ivm de formule in het beoordelingsblad.</t>
  </si>
  <si>
    <t>Vlakglas</t>
  </si>
  <si>
    <t>drinkglazen, vazen, spiegels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</si>
</sst>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4"/>
      <color theme="1"/>
      <name val="Calibri Light"/>
      <family val="2"/>
    </font>
    <font>
      <sz val="14"/>
      <color theme="1"/>
      <name val="Calibri Light"/>
      <family val="2"/>
    </font>
    <font>
      <b/>
      <sz val="10"/>
      <color theme="0"/>
      <name val="Calibri Light"/>
      <family val="2"/>
    </font>
    <font>
      <sz val="10"/>
      <color rgb="FF000000"/>
      <name val="Calibri Light"/>
      <family val="2"/>
    </font>
    <font>
      <i/>
      <sz val="10"/>
      <color theme="1"/>
      <name val="Calibri Light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3" fillId="0" borderId="1" xfId="0" applyFont="1" applyBorder="1"/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 wrapText="1"/>
    </xf>
    <xf numFmtId="44" fontId="3" fillId="0" borderId="1" xfId="1" applyFont="1" applyFill="1" applyBorder="1"/>
    <xf numFmtId="44" fontId="3" fillId="0" borderId="1" xfId="0" applyNumberFormat="1" applyFont="1" applyBorder="1"/>
    <xf numFmtId="0" fontId="8" fillId="0" borderId="0" xfId="0" applyFont="1" applyFill="1" applyBorder="1" applyAlignment="1">
      <alignment vertical="center" wrapText="1"/>
    </xf>
    <xf numFmtId="44" fontId="3" fillId="0" borderId="0" xfId="1" applyFont="1" applyFill="1" applyBorder="1"/>
    <xf numFmtId="44" fontId="3" fillId="0" borderId="0" xfId="0" applyNumberFormat="1" applyFont="1" applyBorder="1"/>
    <xf numFmtId="0" fontId="2" fillId="0" borderId="0" xfId="0" applyFont="1" applyBorder="1"/>
    <xf numFmtId="44" fontId="3" fillId="0" borderId="6" xfId="0" applyNumberFormat="1" applyFont="1" applyBorder="1"/>
    <xf numFmtId="44" fontId="2" fillId="0" borderId="5" xfId="0" applyNumberFormat="1" applyFont="1" applyBorder="1"/>
    <xf numFmtId="3" fontId="3" fillId="0" borderId="1" xfId="0" applyNumberFormat="1" applyFont="1" applyBorder="1"/>
    <xf numFmtId="0" fontId="3" fillId="0" borderId="1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4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44" fontId="2" fillId="0" borderId="0" xfId="0" applyNumberFormat="1" applyFont="1" applyBorder="1"/>
    <xf numFmtId="44" fontId="3" fillId="3" borderId="1" xfId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44" fontId="3" fillId="3" borderId="1" xfId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44" fontId="3" fillId="0" borderId="1" xfId="1" applyFont="1" applyFill="1" applyBorder="1" applyProtection="1">
      <protection locked="0"/>
    </xf>
    <xf numFmtId="44" fontId="3" fillId="3" borderId="4" xfId="1" applyFont="1" applyFill="1" applyBorder="1" applyAlignment="1" applyProtection="1">
      <alignment horizontal="center"/>
      <protection locked="0"/>
    </xf>
    <xf numFmtId="44" fontId="3" fillId="4" borderId="1" xfId="1" applyFont="1" applyFill="1" applyBorder="1" applyProtection="1">
      <protection locked="0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</xdr:rowOff>
    </xdr:from>
    <xdr:to>
      <xdr:col>1</xdr:col>
      <xdr:colOff>424656</xdr:colOff>
      <xdr:row>4</xdr:row>
      <xdr:rowOff>47419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  <xdr:twoCellAnchor editAs="oneCell">
    <xdr:from>
      <xdr:col>6</xdr:col>
      <xdr:colOff>288924</xdr:colOff>
      <xdr:row>0</xdr:row>
      <xdr:rowOff>158749</xdr:rowOff>
    </xdr:from>
    <xdr:to>
      <xdr:col>9</xdr:col>
      <xdr:colOff>95248</xdr:colOff>
      <xdr:row>4</xdr:row>
      <xdr:rowOff>88899</xdr:rowOff>
    </xdr:to>
    <xdr:pic>
      <xdr:nvPicPr>
        <xdr:cNvPr id="6" name="Afbeelding 5" descr="Ondernemer, bekijk of Baanbrekers u kan helpen!">
          <a:extLst>
            <a:ext uri="{FF2B5EF4-FFF2-40B4-BE49-F238E27FC236}">
              <a16:creationId xmlns:a16="http://schemas.microsoft.com/office/drawing/2014/main" id="{0AAC924A-C299-4CF7-8F06-5C524DA82AF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4" y="158749"/>
          <a:ext cx="2282825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54"/>
  <sheetViews>
    <sheetView tabSelected="1" zoomScale="80" zoomScaleNormal="80" workbookViewId="0">
      <selection activeCell="M34" sqref="M34"/>
    </sheetView>
  </sheetViews>
  <sheetFormatPr defaultColWidth="9.1796875" defaultRowHeight="13" x14ac:dyDescent="0.3"/>
  <cols>
    <col min="1" max="1" width="27.54296875" style="1" customWidth="1"/>
    <col min="2" max="2" width="56.453125" style="4" customWidth="1"/>
    <col min="3" max="3" width="12.453125" style="1" customWidth="1"/>
    <col min="4" max="4" width="11.1796875" style="1" customWidth="1"/>
    <col min="5" max="5" width="8.54296875" style="1" customWidth="1"/>
    <col min="6" max="6" width="9.1796875" style="1"/>
    <col min="7" max="9" width="11.81640625" style="1" customWidth="1"/>
    <col min="10" max="10" width="12.1796875" style="1" customWidth="1"/>
    <col min="11" max="11" width="15.26953125" style="1" customWidth="1"/>
    <col min="12" max="12" width="13.1796875" style="1" customWidth="1"/>
    <col min="13" max="13" width="17.26953125" style="1" customWidth="1"/>
    <col min="14" max="14" width="31.453125" style="1" customWidth="1"/>
    <col min="15" max="16384" width="9.1796875" style="1"/>
  </cols>
  <sheetData>
    <row r="6" spans="1:14" ht="18.5" x14ac:dyDescent="0.45">
      <c r="A6" s="5" t="s">
        <v>68</v>
      </c>
      <c r="B6" s="17"/>
    </row>
    <row r="7" spans="1:14" ht="18.5" x14ac:dyDescent="0.45">
      <c r="A7" s="6"/>
    </row>
    <row r="8" spans="1:14" ht="39" x14ac:dyDescent="0.3">
      <c r="A8" s="7" t="s">
        <v>14</v>
      </c>
      <c r="B8" s="7" t="s">
        <v>6</v>
      </c>
      <c r="C8" s="7" t="s">
        <v>15</v>
      </c>
      <c r="D8" s="7" t="s">
        <v>16</v>
      </c>
      <c r="E8" s="7" t="s">
        <v>7</v>
      </c>
      <c r="F8" s="7" t="s">
        <v>8</v>
      </c>
      <c r="G8" s="35" t="s">
        <v>9</v>
      </c>
      <c r="H8" s="35" t="s">
        <v>59</v>
      </c>
      <c r="I8" s="35" t="s">
        <v>17</v>
      </c>
      <c r="J8" s="35" t="s">
        <v>60</v>
      </c>
      <c r="K8" s="35" t="s">
        <v>61</v>
      </c>
      <c r="L8" s="35" t="s">
        <v>87</v>
      </c>
      <c r="M8" s="35" t="s">
        <v>10</v>
      </c>
      <c r="N8" s="7" t="s">
        <v>18</v>
      </c>
    </row>
    <row r="9" spans="1:14" x14ac:dyDescent="0.3">
      <c r="A9" s="8" t="s">
        <v>19</v>
      </c>
      <c r="B9" s="9" t="s">
        <v>20</v>
      </c>
      <c r="C9" s="8" t="s">
        <v>66</v>
      </c>
      <c r="D9" s="10" t="s">
        <v>11</v>
      </c>
      <c r="E9" s="11">
        <v>1</v>
      </c>
      <c r="F9" s="12" t="s">
        <v>12</v>
      </c>
      <c r="G9" s="48"/>
      <c r="H9" s="11">
        <v>1</v>
      </c>
      <c r="I9" s="48"/>
      <c r="J9" s="12">
        <v>10</v>
      </c>
      <c r="K9" s="48"/>
      <c r="L9" s="52"/>
      <c r="M9" s="24">
        <f>E9*G9*12+H9*I9+J9*K9</f>
        <v>0</v>
      </c>
      <c r="N9" s="13" t="s">
        <v>21</v>
      </c>
    </row>
    <row r="10" spans="1:14" x14ac:dyDescent="0.3">
      <c r="A10" s="8" t="s">
        <v>22</v>
      </c>
      <c r="B10" s="8" t="s">
        <v>23</v>
      </c>
      <c r="C10" s="8" t="s">
        <v>24</v>
      </c>
      <c r="D10" s="10" t="s">
        <v>11</v>
      </c>
      <c r="E10" s="14">
        <v>1</v>
      </c>
      <c r="F10" s="12" t="s">
        <v>12</v>
      </c>
      <c r="G10" s="48">
        <v>0</v>
      </c>
      <c r="H10" s="14">
        <v>4</v>
      </c>
      <c r="I10" s="48">
        <v>0</v>
      </c>
      <c r="J10" s="12">
        <v>3</v>
      </c>
      <c r="K10" s="52"/>
      <c r="L10" s="54">
        <v>0</v>
      </c>
      <c r="M10" s="24">
        <f>E10*G10*12+H10*I10+J10*L10</f>
        <v>0</v>
      </c>
      <c r="N10" s="13" t="s">
        <v>21</v>
      </c>
    </row>
    <row r="11" spans="1:14" ht="26" x14ac:dyDescent="0.3">
      <c r="A11" s="8" t="s">
        <v>25</v>
      </c>
      <c r="B11" s="8" t="s">
        <v>26</v>
      </c>
      <c r="C11" s="8" t="s">
        <v>29</v>
      </c>
      <c r="D11" s="10" t="s">
        <v>11</v>
      </c>
      <c r="E11" s="14">
        <v>1</v>
      </c>
      <c r="F11" s="12" t="s">
        <v>12</v>
      </c>
      <c r="G11" s="48">
        <v>0</v>
      </c>
      <c r="H11" s="14">
        <v>1</v>
      </c>
      <c r="I11" s="48"/>
      <c r="J11" s="12">
        <v>125</v>
      </c>
      <c r="K11" s="48"/>
      <c r="L11" s="52"/>
      <c r="M11" s="24">
        <f t="shared" ref="M11:M26" si="0">E11*G11*12+H11*I11+J11*K11</f>
        <v>0</v>
      </c>
      <c r="N11" s="13" t="s">
        <v>21</v>
      </c>
    </row>
    <row r="12" spans="1:14" x14ac:dyDescent="0.3">
      <c r="A12" s="8" t="s">
        <v>28</v>
      </c>
      <c r="B12" s="8" t="s">
        <v>89</v>
      </c>
      <c r="C12" s="8" t="s">
        <v>29</v>
      </c>
      <c r="D12" s="10" t="s">
        <v>11</v>
      </c>
      <c r="E12" s="14">
        <v>1</v>
      </c>
      <c r="F12" s="12" t="s">
        <v>12</v>
      </c>
      <c r="G12" s="48">
        <v>0</v>
      </c>
      <c r="H12" s="14">
        <v>1</v>
      </c>
      <c r="I12" s="48"/>
      <c r="J12" s="12">
        <v>3</v>
      </c>
      <c r="K12" s="48"/>
      <c r="L12" s="52"/>
      <c r="M12" s="24">
        <f t="shared" si="0"/>
        <v>0</v>
      </c>
      <c r="N12" s="13" t="s">
        <v>21</v>
      </c>
    </row>
    <row r="13" spans="1:14" x14ac:dyDescent="0.3">
      <c r="A13" s="8" t="s">
        <v>28</v>
      </c>
      <c r="B13" s="8" t="s">
        <v>90</v>
      </c>
      <c r="C13" s="8" t="s">
        <v>29</v>
      </c>
      <c r="D13" s="10" t="s">
        <v>11</v>
      </c>
      <c r="E13" s="14">
        <v>1</v>
      </c>
      <c r="F13" s="12" t="s">
        <v>12</v>
      </c>
      <c r="G13" s="48">
        <v>0</v>
      </c>
      <c r="H13" s="14">
        <v>1</v>
      </c>
      <c r="I13" s="48"/>
      <c r="J13" s="12">
        <v>2</v>
      </c>
      <c r="K13" s="48"/>
      <c r="L13" s="52"/>
      <c r="M13" s="24">
        <f t="shared" ref="M13" si="1">E13*G13*12+H13*I13+J13*K13</f>
        <v>0</v>
      </c>
      <c r="N13" s="13" t="s">
        <v>21</v>
      </c>
    </row>
    <row r="14" spans="1:14" ht="26" x14ac:dyDescent="0.3">
      <c r="A14" s="8" t="s">
        <v>30</v>
      </c>
      <c r="B14" s="10" t="s">
        <v>31</v>
      </c>
      <c r="C14" s="8"/>
      <c r="D14" s="10" t="s">
        <v>11</v>
      </c>
      <c r="E14" s="11"/>
      <c r="F14" s="12"/>
      <c r="G14" s="48">
        <v>0</v>
      </c>
      <c r="H14" s="11">
        <v>10</v>
      </c>
      <c r="I14" s="48"/>
      <c r="J14" s="12">
        <v>235</v>
      </c>
      <c r="K14" s="48"/>
      <c r="L14" s="52"/>
      <c r="M14" s="24">
        <f t="shared" si="0"/>
        <v>0</v>
      </c>
      <c r="N14" s="13" t="s">
        <v>32</v>
      </c>
    </row>
    <row r="15" spans="1:14" ht="39" x14ac:dyDescent="0.3">
      <c r="A15" s="41" t="s">
        <v>33</v>
      </c>
      <c r="B15" s="8" t="s">
        <v>34</v>
      </c>
      <c r="C15" s="8" t="s">
        <v>27</v>
      </c>
      <c r="D15" s="10" t="s">
        <v>11</v>
      </c>
      <c r="E15" s="14">
        <v>1</v>
      </c>
      <c r="F15" s="12" t="s">
        <v>12</v>
      </c>
      <c r="G15" s="48">
        <v>0</v>
      </c>
      <c r="H15" s="14">
        <v>1</v>
      </c>
      <c r="I15" s="48"/>
      <c r="J15" s="12">
        <v>5</v>
      </c>
      <c r="K15" s="48"/>
      <c r="L15" s="52"/>
      <c r="M15" s="24">
        <f t="shared" si="0"/>
        <v>0</v>
      </c>
      <c r="N15" s="13" t="s">
        <v>21</v>
      </c>
    </row>
    <row r="16" spans="1:14" ht="26" x14ac:dyDescent="0.3">
      <c r="A16" s="41" t="s">
        <v>35</v>
      </c>
      <c r="B16" s="8" t="s">
        <v>36</v>
      </c>
      <c r="C16" s="8" t="s">
        <v>27</v>
      </c>
      <c r="D16" s="10" t="s">
        <v>11</v>
      </c>
      <c r="E16" s="14">
        <v>1</v>
      </c>
      <c r="F16" s="12" t="s">
        <v>12</v>
      </c>
      <c r="G16" s="48">
        <v>0</v>
      </c>
      <c r="H16" s="14">
        <v>1</v>
      </c>
      <c r="I16" s="48"/>
      <c r="J16" s="12">
        <v>5</v>
      </c>
      <c r="K16" s="48"/>
      <c r="L16" s="52"/>
      <c r="M16" s="24">
        <f t="shared" si="0"/>
        <v>0</v>
      </c>
      <c r="N16" s="13" t="s">
        <v>21</v>
      </c>
    </row>
    <row r="17" spans="1:14" x14ac:dyDescent="0.3">
      <c r="A17" s="8" t="s">
        <v>37</v>
      </c>
      <c r="B17" s="8" t="s">
        <v>38</v>
      </c>
      <c r="C17" s="8" t="s">
        <v>24</v>
      </c>
      <c r="D17" s="10" t="s">
        <v>11</v>
      </c>
      <c r="E17" s="14">
        <v>1</v>
      </c>
      <c r="F17" s="12" t="s">
        <v>12</v>
      </c>
      <c r="G17" s="48">
        <v>0</v>
      </c>
      <c r="H17" s="14">
        <v>2</v>
      </c>
      <c r="I17" s="48"/>
      <c r="J17" s="12">
        <v>20</v>
      </c>
      <c r="K17" s="52"/>
      <c r="L17" s="54"/>
      <c r="M17" s="24">
        <f>E17*G17*12+H17*I17+J17*L17</f>
        <v>0</v>
      </c>
      <c r="N17" s="13" t="s">
        <v>21</v>
      </c>
    </row>
    <row r="18" spans="1:14" ht="26" x14ac:dyDescent="0.3">
      <c r="A18" s="8" t="s">
        <v>39</v>
      </c>
      <c r="B18" s="9" t="s">
        <v>39</v>
      </c>
      <c r="C18" s="8"/>
      <c r="D18" s="10" t="s">
        <v>11</v>
      </c>
      <c r="E18" s="11"/>
      <c r="F18" s="12"/>
      <c r="G18" s="49"/>
      <c r="H18" s="11">
        <v>1</v>
      </c>
      <c r="I18" s="48"/>
      <c r="J18" s="12">
        <v>10</v>
      </c>
      <c r="K18" s="48"/>
      <c r="L18" s="52"/>
      <c r="M18" s="24">
        <f t="shared" si="0"/>
        <v>0</v>
      </c>
      <c r="N18" s="13" t="s">
        <v>32</v>
      </c>
    </row>
    <row r="19" spans="1:14" ht="26" x14ac:dyDescent="0.3">
      <c r="A19" s="8" t="s">
        <v>40</v>
      </c>
      <c r="B19" s="9" t="s">
        <v>41</v>
      </c>
      <c r="C19" s="41" t="s">
        <v>86</v>
      </c>
      <c r="D19" s="10" t="s">
        <v>11</v>
      </c>
      <c r="E19" s="42">
        <v>1</v>
      </c>
      <c r="F19" s="12" t="s">
        <v>12</v>
      </c>
      <c r="G19" s="48">
        <v>0</v>
      </c>
      <c r="H19" s="11">
        <v>26</v>
      </c>
      <c r="I19" s="48"/>
      <c r="J19" s="44">
        <v>65</v>
      </c>
      <c r="K19" s="52"/>
      <c r="L19" s="54"/>
      <c r="M19" s="24">
        <f>E19*G19*12+H19*I19+J19*L19</f>
        <v>0</v>
      </c>
      <c r="N19" s="43" t="s">
        <v>67</v>
      </c>
    </row>
    <row r="20" spans="1:14" x14ac:dyDescent="0.3">
      <c r="A20" s="8" t="s">
        <v>40</v>
      </c>
      <c r="B20" s="9" t="s">
        <v>41</v>
      </c>
      <c r="C20" s="8" t="s">
        <v>42</v>
      </c>
      <c r="D20" s="10" t="s">
        <v>11</v>
      </c>
      <c r="E20" s="14">
        <v>13</v>
      </c>
      <c r="F20" s="12" t="s">
        <v>12</v>
      </c>
      <c r="G20" s="48">
        <v>0</v>
      </c>
      <c r="H20" s="21" t="s">
        <v>13</v>
      </c>
      <c r="I20" s="52"/>
      <c r="J20" s="19" t="s">
        <v>13</v>
      </c>
      <c r="K20" s="52"/>
      <c r="L20" s="52"/>
      <c r="M20" s="24">
        <f>E20*G20*12</f>
        <v>0</v>
      </c>
      <c r="N20" s="13"/>
    </row>
    <row r="21" spans="1:14" ht="26" x14ac:dyDescent="0.3">
      <c r="A21" s="8" t="s">
        <v>43</v>
      </c>
      <c r="B21" s="9" t="s">
        <v>44</v>
      </c>
      <c r="C21" s="41" t="s">
        <v>86</v>
      </c>
      <c r="D21" s="10" t="s">
        <v>11</v>
      </c>
      <c r="E21" s="11">
        <v>1</v>
      </c>
      <c r="F21" s="12" t="s">
        <v>12</v>
      </c>
      <c r="G21" s="48">
        <v>0</v>
      </c>
      <c r="H21" s="22">
        <v>40</v>
      </c>
      <c r="I21" s="48"/>
      <c r="J21" s="12">
        <v>350</v>
      </c>
      <c r="K21" s="48"/>
      <c r="L21" s="52"/>
      <c r="M21" s="24">
        <f t="shared" si="0"/>
        <v>0</v>
      </c>
      <c r="N21" s="13" t="s">
        <v>45</v>
      </c>
    </row>
    <row r="22" spans="1:14" ht="42.75" customHeight="1" x14ac:dyDescent="0.3">
      <c r="A22" s="8" t="s">
        <v>43</v>
      </c>
      <c r="B22" s="9" t="s">
        <v>46</v>
      </c>
      <c r="C22" s="8" t="s">
        <v>47</v>
      </c>
      <c r="D22" s="10" t="s">
        <v>11</v>
      </c>
      <c r="E22" s="11">
        <v>1</v>
      </c>
      <c r="F22" s="12" t="s">
        <v>12</v>
      </c>
      <c r="G22" s="48">
        <v>0</v>
      </c>
      <c r="H22" s="22" t="s">
        <v>13</v>
      </c>
      <c r="I22" s="52"/>
      <c r="J22" s="19" t="s">
        <v>13</v>
      </c>
      <c r="K22" s="52"/>
      <c r="L22" s="52"/>
      <c r="M22" s="24">
        <f>E22*G22*12</f>
        <v>0</v>
      </c>
      <c r="N22" s="13" t="s">
        <v>21</v>
      </c>
    </row>
    <row r="23" spans="1:14" x14ac:dyDescent="0.3">
      <c r="A23" s="8" t="s">
        <v>43</v>
      </c>
      <c r="B23" s="9" t="s">
        <v>44</v>
      </c>
      <c r="C23" s="8" t="s">
        <v>42</v>
      </c>
      <c r="D23" s="10" t="s">
        <v>11</v>
      </c>
      <c r="E23" s="14">
        <v>13</v>
      </c>
      <c r="F23" s="12" t="s">
        <v>12</v>
      </c>
      <c r="G23" s="48">
        <v>0</v>
      </c>
      <c r="H23" s="21" t="s">
        <v>13</v>
      </c>
      <c r="I23" s="52"/>
      <c r="J23" s="19" t="s">
        <v>13</v>
      </c>
      <c r="K23" s="52"/>
      <c r="L23" s="52"/>
      <c r="M23" s="24">
        <f>E23*G23*12</f>
        <v>0</v>
      </c>
      <c r="N23" s="13"/>
    </row>
    <row r="24" spans="1:14" ht="26" x14ac:dyDescent="0.3">
      <c r="A24" s="8" t="s">
        <v>48</v>
      </c>
      <c r="B24" s="9" t="s">
        <v>49</v>
      </c>
      <c r="C24" s="8"/>
      <c r="D24" s="10" t="s">
        <v>11</v>
      </c>
      <c r="E24" s="9"/>
      <c r="F24" s="12"/>
      <c r="G24" s="49"/>
      <c r="H24" s="9">
        <v>1</v>
      </c>
      <c r="I24" s="48"/>
      <c r="J24" s="12">
        <v>65</v>
      </c>
      <c r="K24" s="48"/>
      <c r="L24" s="52"/>
      <c r="M24" s="24">
        <f t="shared" si="0"/>
        <v>0</v>
      </c>
      <c r="N24" s="8" t="s">
        <v>32</v>
      </c>
    </row>
    <row r="25" spans="1:14" ht="26" x14ac:dyDescent="0.3">
      <c r="A25" s="8" t="s">
        <v>53</v>
      </c>
      <c r="B25" s="8" t="s">
        <v>54</v>
      </c>
      <c r="C25" s="8" t="s">
        <v>24</v>
      </c>
      <c r="D25" s="10" t="s">
        <v>11</v>
      </c>
      <c r="E25" s="8">
        <v>1</v>
      </c>
      <c r="F25" s="12" t="s">
        <v>12</v>
      </c>
      <c r="G25" s="48">
        <v>0</v>
      </c>
      <c r="H25" s="8">
        <v>2</v>
      </c>
      <c r="I25" s="48"/>
      <c r="J25" s="12">
        <v>10</v>
      </c>
      <c r="K25" s="48"/>
      <c r="L25" s="52"/>
      <c r="M25" s="24">
        <f t="shared" si="0"/>
        <v>0</v>
      </c>
      <c r="N25" s="8" t="s">
        <v>21</v>
      </c>
    </row>
    <row r="26" spans="1:14" ht="26" x14ac:dyDescent="0.3">
      <c r="A26" s="12" t="s">
        <v>55</v>
      </c>
      <c r="B26" s="8" t="s">
        <v>56</v>
      </c>
      <c r="C26" s="8" t="s">
        <v>57</v>
      </c>
      <c r="D26" s="10" t="s">
        <v>11</v>
      </c>
      <c r="E26" s="8">
        <v>1</v>
      </c>
      <c r="F26" s="8" t="s">
        <v>12</v>
      </c>
      <c r="G26" s="50">
        <v>0</v>
      </c>
      <c r="H26" s="8">
        <v>1</v>
      </c>
      <c r="I26" s="53"/>
      <c r="J26" s="20">
        <v>1</v>
      </c>
      <c r="K26" s="53"/>
      <c r="L26" s="52"/>
      <c r="M26" s="29">
        <f t="shared" si="0"/>
        <v>0</v>
      </c>
      <c r="N26" s="8" t="s">
        <v>58</v>
      </c>
    </row>
    <row r="27" spans="1:14" ht="78" x14ac:dyDescent="0.3">
      <c r="A27" s="7" t="s">
        <v>14</v>
      </c>
      <c r="B27" s="7" t="s">
        <v>6</v>
      </c>
      <c r="C27" s="7" t="s">
        <v>15</v>
      </c>
      <c r="D27" s="7" t="s">
        <v>16</v>
      </c>
      <c r="E27" s="7" t="s">
        <v>7</v>
      </c>
      <c r="F27" s="7" t="s">
        <v>8</v>
      </c>
      <c r="G27" s="51" t="s">
        <v>9</v>
      </c>
      <c r="H27" s="35" t="s">
        <v>59</v>
      </c>
      <c r="I27" s="35" t="s">
        <v>63</v>
      </c>
      <c r="J27" s="35" t="s">
        <v>64</v>
      </c>
      <c r="K27" s="35" t="s">
        <v>65</v>
      </c>
      <c r="L27" s="35"/>
      <c r="M27" s="35" t="s">
        <v>10</v>
      </c>
      <c r="N27" s="7" t="s">
        <v>18</v>
      </c>
    </row>
    <row r="28" spans="1:14" ht="26" x14ac:dyDescent="0.3">
      <c r="A28" s="8" t="s">
        <v>50</v>
      </c>
      <c r="B28" s="41" t="s">
        <v>51</v>
      </c>
      <c r="C28" s="8" t="s">
        <v>52</v>
      </c>
      <c r="D28" s="10" t="s">
        <v>11</v>
      </c>
      <c r="E28" s="8">
        <v>6</v>
      </c>
      <c r="F28" s="12" t="s">
        <v>12</v>
      </c>
      <c r="G28" s="48">
        <v>0</v>
      </c>
      <c r="H28" s="8">
        <v>100</v>
      </c>
      <c r="I28" s="12">
        <v>54</v>
      </c>
      <c r="J28" s="31">
        <f>I28*H28</f>
        <v>5400</v>
      </c>
      <c r="K28" s="48">
        <v>0</v>
      </c>
      <c r="L28" s="23"/>
      <c r="M28" s="24">
        <f>E28*G28*12+J28*K28</f>
        <v>0</v>
      </c>
      <c r="N28" s="8"/>
    </row>
    <row r="29" spans="1:14" ht="26" x14ac:dyDescent="0.3">
      <c r="A29" s="7" t="s">
        <v>14</v>
      </c>
      <c r="B29" s="7" t="s">
        <v>6</v>
      </c>
      <c r="C29" s="7" t="s">
        <v>15</v>
      </c>
      <c r="D29" s="7" t="s">
        <v>16</v>
      </c>
      <c r="E29" s="7" t="s">
        <v>7</v>
      </c>
      <c r="F29" s="7" t="s">
        <v>8</v>
      </c>
      <c r="G29" s="51" t="s">
        <v>80</v>
      </c>
      <c r="H29" s="35"/>
      <c r="I29" s="35"/>
      <c r="J29" s="35"/>
      <c r="K29" s="35"/>
      <c r="L29" s="35"/>
      <c r="M29" s="35" t="s">
        <v>10</v>
      </c>
      <c r="N29" s="7" t="s">
        <v>18</v>
      </c>
    </row>
    <row r="30" spans="1:14" x14ac:dyDescent="0.3">
      <c r="A30" s="45" t="s">
        <v>69</v>
      </c>
      <c r="B30" s="46" t="s">
        <v>74</v>
      </c>
      <c r="C30" s="15" t="s">
        <v>73</v>
      </c>
      <c r="D30" s="15" t="s">
        <v>13</v>
      </c>
      <c r="E30" s="46">
        <v>10</v>
      </c>
      <c r="F30" s="15" t="s">
        <v>12</v>
      </c>
      <c r="G30" s="48">
        <v>0</v>
      </c>
      <c r="H30" s="15"/>
      <c r="I30" s="15"/>
      <c r="J30" s="15"/>
      <c r="K30" s="15"/>
      <c r="L30" s="15"/>
      <c r="M30" s="39">
        <f>G30*E30/6</f>
        <v>0</v>
      </c>
      <c r="N30" s="15" t="s">
        <v>79</v>
      </c>
    </row>
    <row r="31" spans="1:14" x14ac:dyDescent="0.3">
      <c r="A31" s="46" t="s">
        <v>43</v>
      </c>
      <c r="B31" s="46" t="s">
        <v>75</v>
      </c>
      <c r="C31" s="15" t="s">
        <v>73</v>
      </c>
      <c r="D31" s="15" t="s">
        <v>13</v>
      </c>
      <c r="E31" s="46">
        <v>10</v>
      </c>
      <c r="F31" s="15" t="s">
        <v>12</v>
      </c>
      <c r="G31" s="48">
        <v>0</v>
      </c>
      <c r="H31" s="15"/>
      <c r="I31" s="15"/>
      <c r="J31" s="15"/>
      <c r="K31" s="15"/>
      <c r="L31" s="15"/>
      <c r="M31" s="39">
        <f t="shared" ref="M31:M34" si="2">G31*E31/6</f>
        <v>0</v>
      </c>
      <c r="N31" s="15" t="s">
        <v>79</v>
      </c>
    </row>
    <row r="32" spans="1:14" x14ac:dyDescent="0.3">
      <c r="A32" s="46" t="s">
        <v>70</v>
      </c>
      <c r="B32" s="46" t="s">
        <v>77</v>
      </c>
      <c r="C32" s="15" t="s">
        <v>73</v>
      </c>
      <c r="D32" s="15" t="s">
        <v>13</v>
      </c>
      <c r="E32" s="46">
        <v>10</v>
      </c>
      <c r="F32" s="15" t="s">
        <v>12</v>
      </c>
      <c r="G32" s="48">
        <v>0</v>
      </c>
      <c r="H32" s="15"/>
      <c r="I32" s="15"/>
      <c r="J32" s="15"/>
      <c r="K32" s="15"/>
      <c r="L32" s="15"/>
      <c r="M32" s="39">
        <f t="shared" si="2"/>
        <v>0</v>
      </c>
      <c r="N32" s="15" t="s">
        <v>79</v>
      </c>
    </row>
    <row r="33" spans="1:14" x14ac:dyDescent="0.3">
      <c r="A33" s="46" t="s">
        <v>71</v>
      </c>
      <c r="B33" s="46" t="s">
        <v>76</v>
      </c>
      <c r="C33" s="15" t="s">
        <v>73</v>
      </c>
      <c r="D33" s="15" t="s">
        <v>13</v>
      </c>
      <c r="E33" s="46">
        <v>10</v>
      </c>
      <c r="F33" s="15" t="s">
        <v>12</v>
      </c>
      <c r="G33" s="48">
        <v>0</v>
      </c>
      <c r="H33" s="15"/>
      <c r="I33" s="15"/>
      <c r="J33" s="15"/>
      <c r="K33" s="15"/>
      <c r="L33" s="15"/>
      <c r="M33" s="39">
        <f t="shared" si="2"/>
        <v>0</v>
      </c>
      <c r="N33" s="15" t="s">
        <v>79</v>
      </c>
    </row>
    <row r="34" spans="1:14" x14ac:dyDescent="0.3">
      <c r="A34" s="46" t="s">
        <v>72</v>
      </c>
      <c r="B34" s="46" t="s">
        <v>78</v>
      </c>
      <c r="C34" s="15" t="s">
        <v>73</v>
      </c>
      <c r="D34" s="15" t="s">
        <v>13</v>
      </c>
      <c r="E34" s="46">
        <v>10</v>
      </c>
      <c r="F34" s="15" t="s">
        <v>12</v>
      </c>
      <c r="G34" s="48">
        <v>0</v>
      </c>
      <c r="H34" s="15"/>
      <c r="I34" s="15"/>
      <c r="J34" s="15"/>
      <c r="K34" s="15"/>
      <c r="L34" s="15"/>
      <c r="M34" s="39">
        <f t="shared" si="2"/>
        <v>0</v>
      </c>
      <c r="N34" s="15" t="s">
        <v>79</v>
      </c>
    </row>
    <row r="35" spans="1:14" ht="26" x14ac:dyDescent="0.3">
      <c r="A35" s="7" t="s">
        <v>81</v>
      </c>
      <c r="B35" s="7"/>
      <c r="C35" s="7"/>
      <c r="D35" s="7"/>
      <c r="E35" s="7"/>
      <c r="F35" s="7"/>
      <c r="G35" s="51" t="s">
        <v>84</v>
      </c>
      <c r="H35" s="35"/>
      <c r="I35" s="35"/>
      <c r="J35" s="35"/>
      <c r="K35" s="35"/>
      <c r="L35" s="35"/>
      <c r="M35" s="35" t="s">
        <v>10</v>
      </c>
      <c r="N35" s="7" t="s">
        <v>18</v>
      </c>
    </row>
    <row r="36" spans="1:14" ht="26" x14ac:dyDescent="0.3">
      <c r="A36" s="40" t="s">
        <v>82</v>
      </c>
      <c r="B36" s="15"/>
      <c r="C36" s="15"/>
      <c r="D36" s="15"/>
      <c r="E36" s="15">
        <v>30</v>
      </c>
      <c r="F36" s="15" t="s">
        <v>83</v>
      </c>
      <c r="G36" s="48">
        <v>0</v>
      </c>
      <c r="H36" s="15"/>
      <c r="I36" s="15"/>
      <c r="J36" s="15"/>
      <c r="K36" s="15"/>
      <c r="L36" s="15"/>
      <c r="M36" s="39">
        <f>G36*E36</f>
        <v>0</v>
      </c>
      <c r="N36" s="15"/>
    </row>
    <row r="37" spans="1:14" ht="15" thickBot="1" x14ac:dyDescent="0.4">
      <c r="A37" s="16"/>
      <c r="B37" s="15"/>
      <c r="C37" s="15"/>
      <c r="D37" s="25"/>
      <c r="E37" s="15"/>
      <c r="F37" s="15"/>
      <c r="G37"/>
      <c r="H37"/>
      <c r="I37"/>
      <c r="J37"/>
      <c r="K37"/>
      <c r="L37" s="26"/>
      <c r="M37" s="27"/>
      <c r="N37" s="15"/>
    </row>
    <row r="38" spans="1:14" ht="13.5" thickBot="1" x14ac:dyDescent="0.35">
      <c r="A38" s="28" t="s">
        <v>62</v>
      </c>
      <c r="B38" s="15"/>
      <c r="C38" s="15"/>
      <c r="D38" s="25"/>
      <c r="E38" s="15"/>
      <c r="F38" s="15"/>
      <c r="G38" s="15"/>
      <c r="H38" s="15"/>
      <c r="I38" s="15"/>
      <c r="J38" s="15"/>
      <c r="K38" s="15"/>
      <c r="L38" s="15"/>
      <c r="M38" s="30">
        <f>SUM(M9:M36)</f>
        <v>0</v>
      </c>
      <c r="N38" s="15"/>
    </row>
    <row r="39" spans="1:14" x14ac:dyDescent="0.3">
      <c r="A39" s="28"/>
      <c r="B39" s="15"/>
      <c r="C39" s="15"/>
      <c r="D39" s="25"/>
      <c r="E39" s="15"/>
      <c r="F39" s="15"/>
      <c r="G39" s="15"/>
      <c r="H39" s="15"/>
      <c r="I39" s="15"/>
      <c r="J39" s="15"/>
      <c r="K39" s="15"/>
      <c r="L39" s="15"/>
      <c r="M39" s="47"/>
      <c r="N39" s="15"/>
    </row>
    <row r="40" spans="1:14" x14ac:dyDescent="0.3">
      <c r="A40" s="16" t="s">
        <v>88</v>
      </c>
      <c r="B40" s="15"/>
      <c r="C40" s="15"/>
      <c r="D40" s="25"/>
      <c r="E40" s="15"/>
      <c r="F40" s="15"/>
      <c r="G40" s="15"/>
      <c r="H40" s="15"/>
      <c r="I40" s="15"/>
      <c r="J40" s="15"/>
      <c r="K40" s="15"/>
      <c r="L40" s="15"/>
      <c r="M40" s="27"/>
      <c r="N40" s="15"/>
    </row>
    <row r="41" spans="1:14" ht="15" thickBot="1" x14ac:dyDescent="0.4">
      <c r="E41" s="3"/>
      <c r="F41" s="3"/>
    </row>
    <row r="42" spans="1:14" ht="13" customHeight="1" thickBot="1" x14ac:dyDescent="0.35">
      <c r="A42" s="55" t="s">
        <v>85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7"/>
    </row>
    <row r="43" spans="1:14" ht="14.5" x14ac:dyDescent="0.35">
      <c r="E43" s="3"/>
      <c r="F43" s="3"/>
    </row>
    <row r="44" spans="1:14" ht="15" thickBot="1" x14ac:dyDescent="0.4">
      <c r="A44" s="2"/>
      <c r="B44" s="18"/>
      <c r="C44" s="3"/>
      <c r="D44" s="3"/>
      <c r="E44" s="3"/>
      <c r="F44" s="3"/>
    </row>
    <row r="45" spans="1:14" ht="14.5" x14ac:dyDescent="0.35">
      <c r="A45" s="32" t="s">
        <v>0</v>
      </c>
      <c r="B45" s="36" t="s">
        <v>4</v>
      </c>
      <c r="C45" s="3"/>
      <c r="D45" s="3"/>
    </row>
    <row r="46" spans="1:14" ht="14.5" x14ac:dyDescent="0.35">
      <c r="A46" s="33" t="s">
        <v>1</v>
      </c>
      <c r="B46" s="37" t="s">
        <v>4</v>
      </c>
      <c r="C46" s="3"/>
      <c r="D46" s="3"/>
    </row>
    <row r="47" spans="1:14" ht="14.5" x14ac:dyDescent="0.35">
      <c r="A47" s="33" t="s">
        <v>2</v>
      </c>
      <c r="B47" s="37" t="s">
        <v>4</v>
      </c>
      <c r="C47" s="3"/>
      <c r="D47" s="3"/>
    </row>
    <row r="48" spans="1:14" ht="14.5" x14ac:dyDescent="0.35">
      <c r="A48" s="33" t="s">
        <v>3</v>
      </c>
      <c r="B48" s="37" t="s">
        <v>4</v>
      </c>
      <c r="C48" s="3"/>
    </row>
    <row r="49" spans="1:3" ht="14.5" x14ac:dyDescent="0.35">
      <c r="A49" s="33"/>
      <c r="B49" s="37"/>
      <c r="C49" s="3"/>
    </row>
    <row r="50" spans="1:3" ht="15" thickBot="1" x14ac:dyDescent="0.4">
      <c r="A50" s="34" t="s">
        <v>5</v>
      </c>
      <c r="B50" s="38" t="s">
        <v>4</v>
      </c>
      <c r="C50" s="3"/>
    </row>
    <row r="51" spans="1:3" ht="14.5" x14ac:dyDescent="0.35">
      <c r="C51" s="3"/>
    </row>
    <row r="52" spans="1:3" ht="14.5" x14ac:dyDescent="0.35">
      <c r="C52" s="3"/>
    </row>
    <row r="53" spans="1:3" ht="14.5" x14ac:dyDescent="0.35">
      <c r="C53" s="3"/>
    </row>
    <row r="54" spans="1:3" ht="14.5" x14ac:dyDescent="0.35">
      <c r="C54" s="3"/>
    </row>
  </sheetData>
  <mergeCells count="1">
    <mergeCell ref="A42:N42"/>
  </mergeCells>
  <pageMargins left="0.70866141732283472" right="0.31496062992125984" top="0.74803149606299213" bottom="0.74803149606299213" header="0.31496062992125984" footer="0.31496062992125984"/>
  <pageSetup paperSize="9" scale="3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2022-03-08T16:01:12Z</dcterms:modified>
</cp:coreProperties>
</file>