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coppaconsultancy-my.sharepoint.com/personal/geert_lubbers_coppa_nl/Documents/ProRail/Docs aanbesteding/"/>
    </mc:Choice>
  </mc:AlternateContent>
  <xr:revisionPtr revIDLastSave="1" documentId="8_{95D6C941-19FE-43DD-ABE8-F871483CDFF0}" xr6:coauthVersionLast="47" xr6:coauthVersionMax="47" xr10:uidLastSave="{E8C5D231-4ED9-4E2F-8A84-649F2B88E3D6}"/>
  <bookViews>
    <workbookView xWindow="6795" yWindow="6735" windowWidth="17280" windowHeight="8970" xr2:uid="{8CF42FC1-884B-4A69-9417-22F12A909908}"/>
  </bookViews>
  <sheets>
    <sheet name="Bijlage 11 - Formulier KC-01" sheetId="2" r:id="rId1"/>
  </sheets>
  <definedNames>
    <definedName name="_xlnm.Print_Area" localSheetId="0">'Bijlage 11 - Formulier KC-01'!$A$1:$N$45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4" i="2" l="1"/>
  <c r="D20" i="2" s="1"/>
  <c r="D22" i="2" l="1"/>
  <c r="I41" i="2" l="1"/>
  <c r="I34" i="2"/>
  <c r="I43" i="2"/>
  <c r="I33" i="2"/>
  <c r="I38" i="2"/>
  <c r="I37" i="2"/>
  <c r="I42" i="2"/>
  <c r="I39" i="2"/>
  <c r="I32" i="2"/>
  <c r="I31" i="2"/>
  <c r="I35" i="2"/>
  <c r="I40" i="2"/>
  <c r="I36" i="2"/>
  <c r="K41" i="2" l="1"/>
  <c r="K37" i="2"/>
  <c r="K43" i="2"/>
  <c r="K32" i="2"/>
  <c r="K39" i="2"/>
  <c r="K42" i="2"/>
  <c r="K36" i="2"/>
  <c r="K38" i="2"/>
  <c r="K40" i="2"/>
  <c r="K33" i="2"/>
  <c r="K35" i="2"/>
  <c r="K34" i="2"/>
  <c r="K31" i="2"/>
  <c r="I44" i="2"/>
  <c r="K44" i="2" l="1"/>
</calcChain>
</file>

<file path=xl/sharedStrings.xml><?xml version="1.0" encoding="utf-8"?>
<sst xmlns="http://schemas.openxmlformats.org/spreadsheetml/2006/main" count="151" uniqueCount="115">
  <si>
    <t>Eenheid</t>
  </si>
  <si>
    <t>Nr.</t>
  </si>
  <si>
    <t>Europese aanbesteding – TN 334205</t>
  </si>
  <si>
    <t>Instructie aan inschrijver</t>
  </si>
  <si>
    <t xml:space="preserve">Inschrijver past, op straffe van uitsluiting, alleen de geel gearceerde cellen aan. Inschrijver moet alle geel gearceerde cellen correct en ondubbelzinnig invullen. Inschrijver moet de geel gearceerde cellen met in achtneming van de overige in dit document opgenomen voorwaarden (en/of eisen) invullen. </t>
  </si>
  <si>
    <t>INST-1</t>
  </si>
  <si>
    <t>INST-2</t>
  </si>
  <si>
    <t>INST-3</t>
  </si>
  <si>
    <t>INST-4</t>
  </si>
  <si>
    <t>INST-5</t>
  </si>
  <si>
    <t>Gegevens inschrijver</t>
  </si>
  <si>
    <t>Naam inschrijver</t>
  </si>
  <si>
    <t>Naam ondertekenaar</t>
  </si>
  <si>
    <t>Handtekening</t>
  </si>
  <si>
    <t>GI-1</t>
  </si>
  <si>
    <t>GI-2</t>
  </si>
  <si>
    <t>GI-3</t>
  </si>
  <si>
    <t>GI-4</t>
  </si>
  <si>
    <t>N.v.t.</t>
  </si>
  <si>
    <t>Landelijk - Aanschaf schuimblusvoertuigen</t>
  </si>
  <si>
    <t>Logo inschrijver</t>
  </si>
  <si>
    <t>Datum waarop dit formulier is ingevuld en ondertekend</t>
  </si>
  <si>
    <t>Als er een waarde (getal) ingevuld moet worden, moet inschrijver -op straffe van uitsluiting- een waarde invullen die gelijk of hoger is aan de minimale waarde en gelijk of lager is aan de maximale waarde.</t>
  </si>
  <si>
    <t>Rekenwaarden</t>
  </si>
  <si>
    <t>RW-1</t>
  </si>
  <si>
    <t>RW-2</t>
  </si>
  <si>
    <t>RW-3</t>
  </si>
  <si>
    <t>FM-1</t>
  </si>
  <si>
    <t>(1-(aangeboden waarde-maximale waarde)/(minimale waarde-maximale waarde))*maximaal te behalen fictieve korting (in €)</t>
  </si>
  <si>
    <t>FM-2</t>
  </si>
  <si>
    <t>Bij ‘ja’ de voor dat onderwerp maximale fictieve korting wordt toegekend. Bij het antwoord ‘nee’ (lees: conform programma van eisen) wordt geen fictieve korting toegekend</t>
  </si>
  <si>
    <t>FM-3</t>
  </si>
  <si>
    <t>Afronding toegekende fictieve korting:</t>
  </si>
  <si>
    <t xml:space="preserve">Behaalde fictieve kortingen worden afgerond op hele euro's. </t>
  </si>
  <si>
    <t>Onderwerpen</t>
  </si>
  <si>
    <t>Maximale waarde (maximale fictieve korting)</t>
  </si>
  <si>
    <t>Toelichting</t>
  </si>
  <si>
    <t>Maximale fictieve korting (in €)</t>
  </si>
  <si>
    <t xml:space="preserve">Aangeboden waarde (beantwoording inschrijver) </t>
  </si>
  <si>
    <t>KC-1</t>
  </si>
  <si>
    <t>MTR</t>
  </si>
  <si>
    <t>KC-2</t>
  </si>
  <si>
    <t>MM</t>
  </si>
  <si>
    <t>KC-3</t>
  </si>
  <si>
    <t>KC-4</t>
  </si>
  <si>
    <t>SEC</t>
  </si>
  <si>
    <t>KC-5</t>
  </si>
  <si>
    <t>KC-6</t>
  </si>
  <si>
    <t>KC-7</t>
  </si>
  <si>
    <t>KC-8</t>
  </si>
  <si>
    <t>KG</t>
  </si>
  <si>
    <t>KC-9</t>
  </si>
  <si>
    <t>Ja/Nee</t>
  </si>
  <si>
    <t>Nee</t>
  </si>
  <si>
    <t>Ja</t>
  </si>
  <si>
    <t>Ja = maximale korting
Nee = geen korting</t>
  </si>
  <si>
    <t>KC-10</t>
  </si>
  <si>
    <t>KC-11</t>
  </si>
  <si>
    <t>KC-12</t>
  </si>
  <si>
    <t>KC-13</t>
  </si>
  <si>
    <t>Inschrijfprijs (o.b.v. prijzenformulier: nr. TOT-3)</t>
  </si>
  <si>
    <t>Minimale waarde (eis uit programma van eisen)</t>
  </si>
  <si>
    <t>Maximale fictieve korting (% van inschrijfprijs)</t>
  </si>
  <si>
    <t>Als er een waarde (getal) ingevuld moet worden, rond inschrijver zijn beantwoording -op straffe van uitsluiting- af op 0 decimalen achter de komma (heel getal).</t>
  </si>
  <si>
    <t xml:space="preserve">Als er 'Ja' of 'Nee' ingevuld moet worden vult inschrijver uitsluitend 'Ja' of 'Nee' in, andere beantwoording zijn -op straffe van uitsluiting- niet toegestaan. </t>
  </si>
  <si>
    <t>Maximaal te behalen fictieve korting in Euro's</t>
  </si>
  <si>
    <t>Te beantwoorden onderwerpen</t>
  </si>
  <si>
    <t>Waarde (getal) invullen: hogere waarde is beter</t>
  </si>
  <si>
    <t>Waarde (getal) invullen: lagere waarde is beter</t>
  </si>
  <si>
    <t>Als er een waarde (getal) ingevuld moet worden, wordt de volgende formule toegepast:</t>
  </si>
  <si>
    <t>Voor onderwerpen die met ‘ja’ of ‘nee’ beantwoord moeten worden, wordt de volgende methode toegepast:</t>
  </si>
  <si>
    <t>Methode voor toekennen behaalde fictieve korting</t>
  </si>
  <si>
    <t>Behaalde fictieve korting</t>
  </si>
  <si>
    <t>Onderbouwing waaruit blijkt dat de opgegeven worplengte behaald kan worden.</t>
  </si>
  <si>
    <t>De maat van de draaicirkel (linksom en rechtsom) moeten aangetoond worden in een tekening.</t>
  </si>
  <si>
    <t>Opsomming van alle elementen die inschrijver meegeomen heeft, inclusief de tijdsduur per element.</t>
  </si>
  <si>
    <t>Tekening van de cabine indeling (schaal 1:15) waarop de ruimte aagetoond wordt.</t>
  </si>
  <si>
    <t>De maximale werkhoogte moet aangetoond worden met een tekening.</t>
  </si>
  <si>
    <t>De inzet van de blusarm tot 1 mtr boven maaiveld moet blijken uit een tekening.</t>
  </si>
  <si>
    <t>In een tekening geeft u de locaties van de stempels aan, zowel in rust als in de gebruiks situatie.</t>
  </si>
  <si>
    <t>Beschrijving van het aangeboden systeem.</t>
  </si>
  <si>
    <t>Vereiste bewijsvoering (toevoegen bij inschrijving)</t>
  </si>
  <si>
    <r>
      <t xml:space="preserve">Wat is de draaicirkel (kleinste) van het schuimblusvoertuig tussen muren?
Zowel linksom als rechtsom, de hoogste waarde geldt als maatstaf.
</t>
    </r>
    <r>
      <rPr>
        <i/>
        <sz val="10"/>
        <color theme="1"/>
        <rFont val="Calibri"/>
        <family val="2"/>
        <scheme val="minor"/>
      </rPr>
      <t xml:space="preserve">(eis </t>
    </r>
    <r>
      <rPr>
        <b/>
        <i/>
        <sz val="10"/>
        <color rgb="FFFF0000"/>
        <rFont val="Calibri"/>
        <family val="2"/>
        <scheme val="minor"/>
      </rPr>
      <t>aeg-08</t>
    </r>
    <r>
      <rPr>
        <i/>
        <sz val="10"/>
        <color theme="1"/>
        <rFont val="Calibri"/>
        <family val="2"/>
        <scheme val="minor"/>
      </rPr>
      <t xml:space="preserve"> uit programma van eisen)</t>
    </r>
  </si>
  <si>
    <r>
      <t xml:space="preserve">Wat is de garantietermijn die inschrijver geeft op het schuimblusvoertuig?
</t>
    </r>
    <r>
      <rPr>
        <i/>
        <sz val="10"/>
        <rFont val="Calibri"/>
        <family val="2"/>
        <scheme val="minor"/>
      </rPr>
      <t xml:space="preserve">(eis </t>
    </r>
    <r>
      <rPr>
        <b/>
        <i/>
        <sz val="10"/>
        <color rgb="FFFF0000"/>
        <rFont val="Calibri"/>
        <family val="2"/>
        <scheme val="minor"/>
      </rPr>
      <t>gar-02</t>
    </r>
    <r>
      <rPr>
        <i/>
        <sz val="10"/>
        <rFont val="Calibri"/>
        <family val="2"/>
        <scheme val="minor"/>
      </rPr>
      <t xml:space="preserve"> uit programma van eisen)</t>
    </r>
  </si>
  <si>
    <t>MAANDEN</t>
  </si>
  <si>
    <r>
      <t xml:space="preserve">Is het schuimblusvoertuig voorzien van een automatische transmissie met koppelomvormer (eventueel met retarder)?
</t>
    </r>
    <r>
      <rPr>
        <i/>
        <sz val="10"/>
        <color theme="1"/>
        <rFont val="Calibri"/>
        <family val="2"/>
        <scheme val="minor"/>
      </rPr>
      <t xml:space="preserve">(aanvulling op eis </t>
    </r>
    <r>
      <rPr>
        <b/>
        <i/>
        <sz val="10"/>
        <color rgb="FFFF0000"/>
        <rFont val="Calibri"/>
        <family val="2"/>
        <scheme val="minor"/>
      </rPr>
      <t>cha-07</t>
    </r>
    <r>
      <rPr>
        <i/>
        <sz val="10"/>
        <color theme="1"/>
        <rFont val="Calibri"/>
        <family val="2"/>
        <scheme val="minor"/>
      </rPr>
      <t xml:space="preserve"> uit programma van eisen)</t>
    </r>
  </si>
  <si>
    <t xml:space="preserve">Als inschrijver een waarde kan aanbieden die beter is dan de maximale waarde moet inschrijver de maximale waarde invullen. Een waarde die beter is dan de vastgestelde maximale waarde leidt dus niet tot een hogere fictieve korting. </t>
  </si>
  <si>
    <t>De beschreven baan (linksom en rechtsom) moeten aangetoond worden in een tekening.</t>
  </si>
  <si>
    <r>
      <t xml:space="preserve">Blijven de stempels bij het in gebruik zijn van de blusarm binnen voertuig afmeting (i.p.v. spiegel breedte)?
</t>
    </r>
    <r>
      <rPr>
        <i/>
        <sz val="10"/>
        <rFont val="Calibri"/>
        <family val="2"/>
        <scheme val="minor"/>
      </rPr>
      <t xml:space="preserve">(aanvulling op eis </t>
    </r>
    <r>
      <rPr>
        <b/>
        <i/>
        <sz val="10"/>
        <color rgb="FFFF0000"/>
        <rFont val="Calibri"/>
        <family val="2"/>
        <scheme val="minor"/>
      </rPr>
      <t>bla-05</t>
    </r>
    <r>
      <rPr>
        <i/>
        <sz val="10"/>
        <rFont val="Calibri"/>
        <family val="2"/>
        <scheme val="minor"/>
      </rPr>
      <t xml:space="preserve"> uit programma van eisen)</t>
    </r>
  </si>
  <si>
    <r>
      <t xml:space="preserve">Het vrije uiteinde van de blusarm is voorzien van een warmtebeeld en optische camera op een "pan and tilt system" en de beelden daarvan worden op de bedienplaats(en) getoond. Kunnen kan het warmtebeeld en het beeld vanuit de optische camera doorgestuurd worden zodat deze zichtbaar worden op het eigen Live Op systeem van VRZHZ/ProRail? 
</t>
    </r>
    <r>
      <rPr>
        <i/>
        <sz val="10"/>
        <rFont val="Calibri"/>
        <family val="2"/>
        <scheme val="minor"/>
      </rPr>
      <t xml:space="preserve">(aanvulling op eis </t>
    </r>
    <r>
      <rPr>
        <b/>
        <i/>
        <sz val="10"/>
        <color rgb="FFFF0000"/>
        <rFont val="Calibri"/>
        <family val="2"/>
        <scheme val="minor"/>
      </rPr>
      <t>bla-06</t>
    </r>
    <r>
      <rPr>
        <i/>
        <sz val="10"/>
        <rFont val="Calibri"/>
        <family val="2"/>
        <scheme val="minor"/>
      </rPr>
      <t xml:space="preserve"> uit programma van eisen)</t>
    </r>
  </si>
  <si>
    <r>
      <t xml:space="preserve">Is de blusarm voorzien van een systeem waarmee de blusarm "gestuurd" wordt naar een slecht of niet zichtbare locatie voor verkenning en blussen of koelen, via (bijv.) warmtebeeld techniek? 
</t>
    </r>
    <r>
      <rPr>
        <i/>
        <sz val="10"/>
        <rFont val="Calibri"/>
        <family val="2"/>
        <scheme val="minor"/>
      </rPr>
      <t xml:space="preserve">(aanvulling op eis </t>
    </r>
    <r>
      <rPr>
        <b/>
        <i/>
        <sz val="10"/>
        <color rgb="FFFF0000"/>
        <rFont val="Calibri"/>
        <family val="2"/>
        <scheme val="minor"/>
      </rPr>
      <t>bla-04 en bla-06</t>
    </r>
    <r>
      <rPr>
        <i/>
        <sz val="10"/>
        <rFont val="Calibri"/>
        <family val="2"/>
        <scheme val="minor"/>
      </rPr>
      <t xml:space="preserve"> uit programma van eisen)</t>
    </r>
  </si>
  <si>
    <t>Maximaal percentage fictieve korting</t>
  </si>
  <si>
    <t>Bijlage 11: Invulformulier KC-01 - Technische kwaliteit</t>
  </si>
  <si>
    <r>
      <t xml:space="preserve">Wat is de maat van de draaicirkel (tussen muren) bij een binnenbochtstraal van 4.000mm? 
Zowel linksom als rechtsom, de hoogste waarde geldt als maatstaf.
</t>
    </r>
    <r>
      <rPr>
        <i/>
        <sz val="10"/>
        <color theme="1"/>
        <rFont val="Calibri"/>
        <family val="2"/>
        <scheme val="minor"/>
      </rPr>
      <t xml:space="preserve">(eis </t>
    </r>
    <r>
      <rPr>
        <b/>
        <i/>
        <sz val="10"/>
        <color rgb="FFFF0000"/>
        <rFont val="Calibri"/>
        <family val="2"/>
        <scheme val="minor"/>
      </rPr>
      <t>aeg-09</t>
    </r>
    <r>
      <rPr>
        <i/>
        <sz val="10"/>
        <color theme="1"/>
        <rFont val="Calibri"/>
        <family val="2"/>
        <scheme val="minor"/>
      </rPr>
      <t xml:space="preserve"> uit programma van eisen)</t>
    </r>
  </si>
  <si>
    <r>
      <t xml:space="preserve">Wat is de totale massa van het gebruiksklare schuimblusvoertuig?
</t>
    </r>
    <r>
      <rPr>
        <i/>
        <sz val="10"/>
        <rFont val="Calibri"/>
        <family val="2"/>
        <scheme val="minor"/>
      </rPr>
      <t>(Geen eis over opgenomen in het programma van eisen)</t>
    </r>
  </si>
  <si>
    <t>De opgegeven massa moet onderbouwd worden met een berekening.</t>
  </si>
  <si>
    <r>
      <t>Wat is de effectieve worplengte (met SVM) van de blusmonitor aan de blusa</t>
    </r>
    <r>
      <rPr>
        <sz val="10"/>
        <rFont val="Calibri"/>
        <family val="2"/>
        <scheme val="minor"/>
      </rPr>
      <t>rm op 10 meter</t>
    </r>
    <r>
      <rPr>
        <sz val="10"/>
        <color theme="1"/>
        <rFont val="Calibri"/>
        <family val="2"/>
        <scheme val="minor"/>
      </rPr>
      <t xml:space="preserve"> boven maaiveld, met behoud van het minimale debiet (4.500 ltr/min), wanneer de blusmonitor in lengte van de blusarm is gericht, binnen de benoemde atmosferische omstandigheden en de verschillende windrichtingen zoals vermeld in de schema's in de bijlage worplengtes?
</t>
    </r>
    <r>
      <rPr>
        <i/>
        <sz val="10"/>
        <color theme="1"/>
        <rFont val="Calibri"/>
        <family val="2"/>
        <scheme val="minor"/>
      </rPr>
      <t xml:space="preserve">(verbetering van de prestatie, conform eis </t>
    </r>
    <r>
      <rPr>
        <b/>
        <i/>
        <sz val="10"/>
        <color rgb="FFFF0000"/>
        <rFont val="Calibri"/>
        <family val="2"/>
        <scheme val="minor"/>
      </rPr>
      <t>bmo-01</t>
    </r>
    <r>
      <rPr>
        <i/>
        <sz val="10"/>
        <color theme="1"/>
        <rFont val="Calibri"/>
        <family val="2"/>
        <scheme val="minor"/>
      </rPr>
      <t xml:space="preserve"> uit programma van eisen)</t>
    </r>
  </si>
  <si>
    <r>
      <t xml:space="preserve">Wat is de tijdsduur tot inzet gereed, gemeten vanaf moment dat het schuimblusvoertuig ter plaatse is (opstelplaats nabij het incident)?
Alle elementen (m.u.v. aanrijtijd tot aan de opstelplaats) moeten door inschrijver meegenomen worden in de berekening (conform eis </t>
    </r>
    <r>
      <rPr>
        <b/>
        <sz val="10"/>
        <color rgb="FFFF0000"/>
        <rFont val="Calibri"/>
        <family val="2"/>
        <scheme val="minor"/>
      </rPr>
      <t>alg-27</t>
    </r>
    <r>
      <rPr>
        <sz val="10"/>
        <color theme="1"/>
        <rFont val="Calibri"/>
        <family val="2"/>
        <scheme val="minor"/>
      </rPr>
      <t xml:space="preserve">). Het gaat hierbij dus tenminste om de volgende elementen:
- Waterwinning opbouwen (eis </t>
    </r>
    <r>
      <rPr>
        <b/>
        <sz val="10"/>
        <color rgb="FFFF0000"/>
        <rFont val="Calibri"/>
        <family val="2"/>
        <scheme val="minor"/>
      </rPr>
      <t>wts-04</t>
    </r>
    <r>
      <rPr>
        <sz val="10"/>
        <color theme="1"/>
        <rFont val="Calibri"/>
        <family val="2"/>
        <scheme val="minor"/>
      </rPr>
      <t xml:space="preserve">') ;
- Blusarm in positie (op </t>
    </r>
    <r>
      <rPr>
        <b/>
        <sz val="10"/>
        <color rgb="FFFF0000"/>
        <rFont val="Calibri"/>
        <family val="2"/>
        <scheme val="minor"/>
      </rPr>
      <t>20</t>
    </r>
    <r>
      <rPr>
        <sz val="10"/>
        <color theme="1"/>
        <rFont val="Calibri"/>
        <family val="2"/>
        <scheme val="minor"/>
      </rPr>
      <t xml:space="preserve"> meter hoogte, eis </t>
    </r>
    <r>
      <rPr>
        <b/>
        <sz val="10"/>
        <color rgb="FFFF0000"/>
        <rFont val="Calibri"/>
        <family val="2"/>
        <scheme val="minor"/>
      </rPr>
      <t>bla-11</t>
    </r>
    <r>
      <rPr>
        <sz val="10"/>
        <color theme="1"/>
        <rFont val="Calibri"/>
        <family val="2"/>
        <scheme val="minor"/>
      </rPr>
      <t xml:space="preserve">);
- Voertuig afstempelen;
- Monitor richten;
- Schuim gemengd;
- Blusstof op incident.
</t>
    </r>
    <r>
      <rPr>
        <i/>
        <sz val="10"/>
        <color theme="1"/>
        <rFont val="Calibri"/>
        <family val="2"/>
        <scheme val="minor"/>
      </rPr>
      <t xml:space="preserve">(eis </t>
    </r>
    <r>
      <rPr>
        <b/>
        <i/>
        <sz val="10"/>
        <color rgb="FFFF0000"/>
        <rFont val="Calibri"/>
        <family val="2"/>
        <scheme val="minor"/>
      </rPr>
      <t>alg-27</t>
    </r>
    <r>
      <rPr>
        <i/>
        <sz val="10"/>
        <color theme="1"/>
        <rFont val="Calibri"/>
        <family val="2"/>
        <scheme val="minor"/>
      </rPr>
      <t xml:space="preserve">, </t>
    </r>
    <r>
      <rPr>
        <b/>
        <i/>
        <sz val="10"/>
        <color rgb="FFFF0000"/>
        <rFont val="Calibri"/>
        <family val="2"/>
        <scheme val="minor"/>
      </rPr>
      <t>bla-11 en wts-04</t>
    </r>
    <r>
      <rPr>
        <i/>
        <sz val="10"/>
        <color theme="1"/>
        <rFont val="Calibri"/>
        <family val="2"/>
        <scheme val="minor"/>
      </rPr>
      <t xml:space="preserve"> uit programma van eisen)</t>
    </r>
  </si>
  <si>
    <r>
      <t xml:space="preserve">Welke ruimte (gemeten op zittinghoogte) biedt de cabine aan de bijrijders (vanaf dashboard tot rugleuning van de zitplaats)?
De ruimte moet gemeten worden op zittinghoogte tussen 2 verticale lijnen (1 langs de rugleuning vanaf zittinghoogte en 1 langs het dashboard in de beenruimte).
Als er verschil zit tussen de verschillende zitplaatsen van de bijrijders geldt de laagste waarde als maatstaf. 
</t>
    </r>
    <r>
      <rPr>
        <i/>
        <sz val="10"/>
        <color theme="1"/>
        <rFont val="Calibri"/>
        <family val="2"/>
        <scheme val="minor"/>
      </rPr>
      <t xml:space="preserve">(eis </t>
    </r>
    <r>
      <rPr>
        <b/>
        <i/>
        <sz val="10"/>
        <color rgb="FFFF0000"/>
        <rFont val="Calibri"/>
        <family val="2"/>
        <scheme val="minor"/>
      </rPr>
      <t>cab-07</t>
    </r>
    <r>
      <rPr>
        <i/>
        <sz val="10"/>
        <color theme="1"/>
        <rFont val="Calibri"/>
        <family val="2"/>
        <scheme val="minor"/>
      </rPr>
      <t xml:space="preserve"> uit programma van eisen)</t>
    </r>
  </si>
  <si>
    <r>
      <t xml:space="preserve">Wat is de maximale verticale werkhoogte (boven maaiveld) van de beweegbare en telescopische blusarm, met behoud van de minimale prestatie van de water/schuim monitor conform eis bmo-02?
</t>
    </r>
    <r>
      <rPr>
        <i/>
        <sz val="10"/>
        <rFont val="Calibri"/>
        <family val="2"/>
        <scheme val="minor"/>
      </rPr>
      <t xml:space="preserve">(eis </t>
    </r>
    <r>
      <rPr>
        <b/>
        <i/>
        <sz val="10"/>
        <color rgb="FFFF0000"/>
        <rFont val="Calibri"/>
        <family val="2"/>
        <scheme val="minor"/>
      </rPr>
      <t>bla-01 en bmo-02</t>
    </r>
    <r>
      <rPr>
        <i/>
        <sz val="10"/>
        <rFont val="Calibri"/>
        <family val="2"/>
        <scheme val="minor"/>
      </rPr>
      <t xml:space="preserve"> uit programma van eisen)</t>
    </r>
  </si>
  <si>
    <t>Bijvoegen bij inschrijving in ZIP-file 'onderbouwing beantwoording KC-01' als:</t>
  </si>
  <si>
    <t>Separaat PDF document met nummer 01</t>
  </si>
  <si>
    <t>Separaat PDF document met nummer 02</t>
  </si>
  <si>
    <t>Separaat PDF document met nummer 03</t>
  </si>
  <si>
    <t>Separaat PDF document met nummer 04</t>
  </si>
  <si>
    <t>Separaat PDF document met nummer 05</t>
  </si>
  <si>
    <t>Separaat PDF document met nummer 06</t>
  </si>
  <si>
    <t>Separaat PDF document met nummer 08</t>
  </si>
  <si>
    <t>Separaat PDF document met nummer 09</t>
  </si>
  <si>
    <t>Separaat PDF document met nummer 10</t>
  </si>
  <si>
    <t>Separaat PDF document met nummer 11</t>
  </si>
  <si>
    <t>Separaat PDF document met nummer 12</t>
  </si>
  <si>
    <t>Separaat PDF document met nummer 13</t>
  </si>
  <si>
    <t>n.v.t.</t>
  </si>
  <si>
    <r>
      <t xml:space="preserve">Kan het vrije uiteinde van de blusarm, met behoud van functionele inzetbaarheid, kan tot 1mtr boven het maaiveld gebracht worden? 
De water/schuim monitor aan de blusarm moet in dat geval minimaal de prestatie leveren zoals is omschreven in eis </t>
    </r>
    <r>
      <rPr>
        <b/>
        <sz val="10"/>
        <color rgb="FFFF0000"/>
        <rFont val="Calibri"/>
        <family val="2"/>
        <scheme val="minor"/>
      </rPr>
      <t>bmo-04</t>
    </r>
    <r>
      <rPr>
        <sz val="10"/>
        <color theme="1"/>
        <rFont val="Calibri"/>
        <family val="2"/>
        <scheme val="minor"/>
      </rPr>
      <t xml:space="preserve"> op 1 meter boven het maaiveld. 
N.B. Als het antwoord 'Ja' is kan een bumpermonitor vervallen. 
</t>
    </r>
    <r>
      <rPr>
        <i/>
        <sz val="10"/>
        <color theme="1"/>
        <rFont val="Calibri"/>
        <family val="2"/>
        <scheme val="minor"/>
      </rPr>
      <t xml:space="preserve">(aanvulling op eis </t>
    </r>
    <r>
      <rPr>
        <b/>
        <i/>
        <sz val="10"/>
        <color rgb="FFFF0000"/>
        <rFont val="Calibri"/>
        <family val="2"/>
        <scheme val="minor"/>
      </rPr>
      <t>bmo-04</t>
    </r>
    <r>
      <rPr>
        <i/>
        <sz val="10"/>
        <color theme="1"/>
        <rFont val="Calibri"/>
        <family val="2"/>
        <scheme val="minor"/>
      </rPr>
      <t xml:space="preserve"> uit programma van eisen)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</si>
</sst>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_ &quot;€&quot;\ * #,##0_ ;_ &quot;€&quot;\ * \-#,##0_ ;_ &quot;€&quot;\ * &quot;-&quot;??_ ;_ @_ "/>
    <numFmt numFmtId="166" formatCode="#,##0_ ;\-#,##0\ "/>
    <numFmt numFmtId="167" formatCode="&quot;€&quot;\ #,##0"/>
  </numFmts>
  <fonts count="17" x14ac:knownFonts="1">
    <font>
      <sz val="11"/>
      <color theme="1"/>
      <name val="Calibri"/>
      <family val="2"/>
      <scheme val="minor"/>
    </font>
    <font>
      <sz val="11"/>
      <color theme="1"/>
      <name val="Calibri"/>
      <family val="2"/>
      <scheme val="minor"/>
    </font>
    <font>
      <sz val="8"/>
      <name val="Calibri"/>
      <family val="2"/>
      <scheme val="minor"/>
    </font>
    <font>
      <b/>
      <sz val="18"/>
      <color theme="1"/>
      <name val="Calibri"/>
      <family val="2"/>
      <scheme val="minor"/>
    </font>
    <font>
      <b/>
      <sz val="14"/>
      <color theme="1"/>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sz val="10"/>
      <color theme="1"/>
      <name val="Arial"/>
      <family val="2"/>
    </font>
    <font>
      <sz val="9"/>
      <color theme="1"/>
      <name val="Arial"/>
      <family val="2"/>
    </font>
    <font>
      <b/>
      <i/>
      <sz val="10"/>
      <color rgb="FFFF0000"/>
      <name val="Calibri"/>
      <family val="2"/>
      <scheme val="minor"/>
    </font>
    <font>
      <i/>
      <sz val="10"/>
      <name val="Calibri"/>
      <family val="2"/>
      <scheme val="minor"/>
    </font>
    <font>
      <b/>
      <sz val="10"/>
      <color rgb="FFFF0000"/>
      <name val="Calibri"/>
      <family val="2"/>
      <scheme val="minor"/>
    </font>
    <font>
      <b/>
      <sz val="14"/>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CC0000"/>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64" fontId="6" fillId="0" borderId="1" xfId="0" applyNumberFormat="1" applyFont="1" applyBorder="1" applyAlignment="1">
      <alignment horizontal="center" vertical="center"/>
    </xf>
    <xf numFmtId="9" fontId="6" fillId="0" borderId="1" xfId="2" applyFont="1" applyFill="1" applyBorder="1" applyAlignment="1">
      <alignment horizontal="center" vertical="center" wrapText="1"/>
    </xf>
    <xf numFmtId="0" fontId="9" fillId="0" borderId="1" xfId="0" applyFont="1" applyBorder="1" applyAlignment="1">
      <alignment vertical="center" wrapText="1"/>
    </xf>
    <xf numFmtId="164" fontId="6" fillId="0" borderId="1" xfId="2" applyNumberFormat="1" applyFont="1" applyFill="1" applyBorder="1" applyAlignment="1">
      <alignment horizontal="center" vertical="center" wrapText="1"/>
    </xf>
    <xf numFmtId="164" fontId="7" fillId="0" borderId="0" xfId="2" applyNumberFormat="1" applyFont="1" applyBorder="1" applyAlignment="1">
      <alignment horizontal="center" vertical="center" wrapText="1"/>
    </xf>
    <xf numFmtId="0" fontId="9"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67" fontId="6" fillId="0" borderId="1" xfId="0" applyNumberFormat="1" applyFont="1" applyBorder="1" applyAlignment="1">
      <alignment horizontal="center" vertical="center" wrapText="1"/>
    </xf>
    <xf numFmtId="167" fontId="6" fillId="0" borderId="1" xfId="0" applyNumberFormat="1" applyFont="1" applyFill="1" applyBorder="1" applyAlignment="1">
      <alignment horizontal="center" vertical="center" wrapText="1"/>
    </xf>
    <xf numFmtId="167" fontId="6" fillId="0" borderId="1" xfId="1" applyNumberFormat="1" applyFont="1" applyBorder="1" applyAlignment="1">
      <alignment horizontal="center" vertical="center"/>
    </xf>
    <xf numFmtId="167" fontId="6" fillId="0" borderId="1" xfId="0" applyNumberFormat="1" applyFont="1" applyBorder="1" applyAlignment="1">
      <alignment horizontal="left" vertical="center" wrapText="1"/>
    </xf>
    <xf numFmtId="167" fontId="6" fillId="0" borderId="1" xfId="0" applyNumberFormat="1" applyFont="1" applyFill="1" applyBorder="1" applyAlignment="1">
      <alignment horizontal="left" vertical="center" wrapText="1"/>
    </xf>
    <xf numFmtId="0" fontId="12" fillId="0" borderId="0" xfId="0" applyFont="1" applyBorder="1" applyAlignment="1">
      <alignment vertical="center"/>
    </xf>
    <xf numFmtId="3" fontId="6" fillId="0" borderId="1" xfId="0" applyNumberFormat="1" applyFont="1" applyFill="1" applyBorder="1" applyAlignment="1">
      <alignment horizontal="center" vertical="center" wrapText="1"/>
    </xf>
    <xf numFmtId="167" fontId="6" fillId="0" borderId="1" xfId="1" applyNumberFormat="1" applyFont="1" applyFill="1" applyBorder="1" applyAlignment="1">
      <alignment horizontal="center" vertical="center"/>
    </xf>
    <xf numFmtId="0" fontId="11" fillId="0" borderId="0" xfId="0" applyFont="1" applyBorder="1" applyAlignment="1">
      <alignment vertical="center"/>
    </xf>
    <xf numFmtId="0" fontId="3" fillId="0" borderId="0" xfId="0" applyFont="1" applyBorder="1" applyAlignment="1">
      <alignment horizontal="center" vertical="center" wrapText="1"/>
    </xf>
    <xf numFmtId="0" fontId="0" fillId="0" borderId="0" xfId="0" applyBorder="1" applyAlignment="1">
      <alignment vertical="center"/>
    </xf>
    <xf numFmtId="0" fontId="4" fillId="0" borderId="0" xfId="0" applyFont="1" applyBorder="1" applyAlignment="1">
      <alignment horizontal="center" vertical="center" wrapText="1"/>
    </xf>
    <xf numFmtId="0" fontId="6" fillId="0" borderId="0" xfId="0" applyFont="1" applyBorder="1" applyAlignment="1">
      <alignment vertical="center"/>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Fill="1" applyBorder="1" applyAlignment="1">
      <alignment vertical="center"/>
    </xf>
    <xf numFmtId="167" fontId="7" fillId="0" borderId="0" xfId="0" applyNumberFormat="1" applyFont="1" applyBorder="1" applyAlignment="1">
      <alignment horizontal="center" vertical="center" wrapText="1"/>
    </xf>
    <xf numFmtId="165" fontId="7" fillId="0" borderId="0" xfId="0" applyNumberFormat="1" applyFont="1" applyBorder="1" applyAlignment="1">
      <alignment vertical="center" wrapText="1"/>
    </xf>
    <xf numFmtId="0" fontId="9" fillId="0" borderId="1" xfId="0"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9" fillId="0" borderId="1" xfId="0" applyFont="1" applyBorder="1" applyAlignment="1">
      <alignment horizontal="left" vertical="center"/>
    </xf>
    <xf numFmtId="0" fontId="6" fillId="0" borderId="1" xfId="0" applyFont="1" applyFill="1" applyBorder="1" applyAlignment="1">
      <alignment vertical="center" wrapText="1"/>
    </xf>
    <xf numFmtId="0" fontId="5" fillId="3" borderId="2"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8" xfId="0" applyFont="1" applyFill="1" applyBorder="1" applyAlignment="1">
      <alignment vertical="center"/>
    </xf>
    <xf numFmtId="0" fontId="5" fillId="3" borderId="3" xfId="0" applyFont="1" applyFill="1" applyBorder="1" applyAlignment="1">
      <alignment vertical="center"/>
    </xf>
    <xf numFmtId="0" fontId="5" fillId="3" borderId="2" xfId="0" applyFont="1" applyFill="1" applyBorder="1" applyAlignment="1">
      <alignment horizontal="center" vertical="center" wrapText="1"/>
    </xf>
    <xf numFmtId="0" fontId="5" fillId="3" borderId="8" xfId="0" applyFont="1" applyFill="1" applyBorder="1" applyAlignment="1">
      <alignment vertical="center" wrapText="1"/>
    </xf>
    <xf numFmtId="0" fontId="5" fillId="3" borderId="3" xfId="0" applyFont="1" applyFill="1" applyBorder="1" applyAlignment="1">
      <alignment vertical="center" wrapText="1"/>
    </xf>
    <xf numFmtId="0" fontId="5" fillId="3" borderId="8" xfId="0" applyFont="1" applyFill="1" applyBorder="1" applyAlignment="1">
      <alignment horizontal="left" vertical="center"/>
    </xf>
    <xf numFmtId="0" fontId="5" fillId="3" borderId="8"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vertical="center"/>
    </xf>
    <xf numFmtId="0" fontId="5" fillId="3" borderId="7" xfId="0" applyFont="1" applyFill="1" applyBorder="1" applyAlignment="1">
      <alignment vertical="center"/>
    </xf>
    <xf numFmtId="0" fontId="5" fillId="3" borderId="5" xfId="0" applyFont="1" applyFill="1" applyBorder="1" applyAlignment="1">
      <alignment vertical="center"/>
    </xf>
    <xf numFmtId="0" fontId="10" fillId="4" borderId="6" xfId="0" applyFont="1" applyFill="1" applyBorder="1" applyAlignment="1">
      <alignment horizontal="center" vertical="center"/>
    </xf>
    <xf numFmtId="0" fontId="10" fillId="4" borderId="9" xfId="0" applyFont="1" applyFill="1" applyBorder="1" applyAlignment="1">
      <alignment vertical="center"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6" fillId="2" borderId="1"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166" fontId="6" fillId="2" borderId="1" xfId="0" applyNumberFormat="1" applyFont="1" applyFill="1" applyBorder="1" applyAlignment="1" applyProtection="1">
      <alignment horizontal="center" vertical="center" wrapText="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CC0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1141095</xdr:colOff>
      <xdr:row>1</xdr:row>
      <xdr:rowOff>196215</xdr:rowOff>
    </xdr:from>
    <xdr:to>
      <xdr:col>12</xdr:col>
      <xdr:colOff>749761</xdr:colOff>
      <xdr:row>3</xdr:row>
      <xdr:rowOff>35267</xdr:rowOff>
    </xdr:to>
    <xdr:pic>
      <xdr:nvPicPr>
        <xdr:cNvPr id="2" name="Afbeelding 1">
          <a:extLst>
            <a:ext uri="{FF2B5EF4-FFF2-40B4-BE49-F238E27FC236}">
              <a16:creationId xmlns:a16="http://schemas.microsoft.com/office/drawing/2014/main" id="{21C8677A-A79D-4924-AC27-7BFE8A6459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28695" y="377190"/>
          <a:ext cx="1599391" cy="3629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C94DA-E815-4C22-9625-A6249210E2CD}">
  <sheetPr>
    <pageSetUpPr fitToPage="1"/>
  </sheetPr>
  <dimension ref="B2:M53"/>
  <sheetViews>
    <sheetView showGridLines="0" tabSelected="1" view="pageBreakPreview" zoomScaleNormal="100" zoomScaleSheetLayoutView="100" workbookViewId="0">
      <selection activeCell="E14" sqref="E14:F14"/>
    </sheetView>
  </sheetViews>
  <sheetFormatPr defaultColWidth="8.88671875" defaultRowHeight="14.4" x14ac:dyDescent="0.3"/>
  <cols>
    <col min="1" max="1" width="3.6640625" style="22" customWidth="1"/>
    <col min="2" max="2" width="7.33203125" style="22" customWidth="1"/>
    <col min="3" max="3" width="80.109375" style="17" customWidth="1"/>
    <col min="4" max="4" width="10.33203125" style="17" customWidth="1"/>
    <col min="5" max="6" width="16.5546875" style="17" customWidth="1"/>
    <col min="7" max="7" width="19.33203125" style="17" customWidth="1"/>
    <col min="8" max="9" width="16.109375" style="17" customWidth="1"/>
    <col min="10" max="10" width="17.88671875" style="17" customWidth="1"/>
    <col min="11" max="11" width="16.109375" style="17" customWidth="1"/>
    <col min="12" max="12" width="29" style="17" customWidth="1"/>
    <col min="13" max="13" width="22.77734375" style="17" customWidth="1"/>
    <col min="14" max="14" width="3.6640625" style="22" customWidth="1"/>
    <col min="15" max="16384" width="8.88671875" style="22"/>
  </cols>
  <sheetData>
    <row r="2" spans="2:13" ht="23.25" customHeight="1" x14ac:dyDescent="0.3">
      <c r="B2" s="34" t="s">
        <v>19</v>
      </c>
      <c r="C2" s="34"/>
      <c r="D2" s="34"/>
      <c r="E2" s="34"/>
      <c r="F2" s="34"/>
      <c r="G2" s="34"/>
      <c r="H2" s="34"/>
      <c r="I2" s="34"/>
      <c r="J2" s="34"/>
      <c r="K2" s="34"/>
      <c r="L2" s="21"/>
      <c r="M2" s="21"/>
    </row>
    <row r="3" spans="2:13" ht="18.75" customHeight="1" x14ac:dyDescent="0.3">
      <c r="B3" s="35" t="s">
        <v>2</v>
      </c>
      <c r="C3" s="35"/>
      <c r="D3" s="35"/>
      <c r="E3" s="35"/>
      <c r="F3" s="35"/>
      <c r="G3" s="35"/>
      <c r="H3" s="35"/>
      <c r="I3" s="35"/>
      <c r="J3" s="35"/>
      <c r="K3" s="35"/>
      <c r="L3" s="23"/>
      <c r="M3" s="23"/>
    </row>
    <row r="4" spans="2:13" ht="18.75" customHeight="1" x14ac:dyDescent="0.3">
      <c r="B4" s="36" t="s">
        <v>92</v>
      </c>
      <c r="C4" s="36"/>
      <c r="D4" s="36"/>
      <c r="E4" s="36"/>
      <c r="F4" s="36"/>
      <c r="G4" s="36"/>
      <c r="H4" s="36"/>
      <c r="I4" s="36"/>
      <c r="J4" s="36"/>
      <c r="K4" s="36"/>
      <c r="L4" s="23"/>
      <c r="M4" s="23"/>
    </row>
    <row r="6" spans="2:13" s="24" customFormat="1" ht="13.8" x14ac:dyDescent="0.3">
      <c r="B6" s="45" t="s">
        <v>1</v>
      </c>
      <c r="C6" s="46" t="s">
        <v>3</v>
      </c>
      <c r="D6" s="46"/>
      <c r="E6" s="46"/>
      <c r="F6" s="46"/>
      <c r="G6" s="46"/>
      <c r="H6" s="46"/>
      <c r="I6" s="46"/>
      <c r="J6" s="46"/>
      <c r="K6" s="46"/>
      <c r="L6" s="46"/>
      <c r="M6" s="47"/>
    </row>
    <row r="7" spans="2:13" s="24" customFormat="1" ht="12.75" customHeight="1" x14ac:dyDescent="0.3">
      <c r="B7" s="2" t="s">
        <v>5</v>
      </c>
      <c r="C7" s="33" t="s">
        <v>4</v>
      </c>
      <c r="D7" s="33"/>
      <c r="E7" s="33"/>
      <c r="F7" s="33"/>
      <c r="G7" s="33"/>
      <c r="H7" s="33"/>
      <c r="I7" s="33"/>
      <c r="J7" s="33"/>
      <c r="K7" s="33"/>
      <c r="L7" s="33"/>
      <c r="M7" s="33"/>
    </row>
    <row r="8" spans="2:13" s="24" customFormat="1" ht="12.75" customHeight="1" x14ac:dyDescent="0.3">
      <c r="B8" s="2" t="s">
        <v>6</v>
      </c>
      <c r="C8" s="33" t="s">
        <v>63</v>
      </c>
      <c r="D8" s="33"/>
      <c r="E8" s="33"/>
      <c r="F8" s="33"/>
      <c r="G8" s="33"/>
      <c r="H8" s="33"/>
      <c r="I8" s="33"/>
      <c r="J8" s="33"/>
      <c r="K8" s="33"/>
      <c r="L8" s="33"/>
      <c r="M8" s="33"/>
    </row>
    <row r="9" spans="2:13" s="24" customFormat="1" ht="12.75" customHeight="1" x14ac:dyDescent="0.3">
      <c r="B9" s="2" t="s">
        <v>7</v>
      </c>
      <c r="C9" s="33" t="s">
        <v>22</v>
      </c>
      <c r="D9" s="33"/>
      <c r="E9" s="33"/>
      <c r="F9" s="33"/>
      <c r="G9" s="33"/>
      <c r="H9" s="33"/>
      <c r="I9" s="33"/>
      <c r="J9" s="33"/>
      <c r="K9" s="33"/>
      <c r="L9" s="33"/>
      <c r="M9" s="33"/>
    </row>
    <row r="10" spans="2:13" s="24" customFormat="1" ht="12.75" customHeight="1" x14ac:dyDescent="0.3">
      <c r="B10" s="2" t="s">
        <v>8</v>
      </c>
      <c r="C10" s="33" t="s">
        <v>86</v>
      </c>
      <c r="D10" s="33"/>
      <c r="E10" s="33"/>
      <c r="F10" s="33"/>
      <c r="G10" s="33"/>
      <c r="H10" s="33"/>
      <c r="I10" s="33"/>
      <c r="J10" s="33"/>
      <c r="K10" s="33"/>
      <c r="L10" s="33"/>
      <c r="M10" s="33"/>
    </row>
    <row r="11" spans="2:13" s="24" customFormat="1" ht="12.75" customHeight="1" x14ac:dyDescent="0.3">
      <c r="B11" s="2" t="s">
        <v>9</v>
      </c>
      <c r="C11" s="33" t="s">
        <v>64</v>
      </c>
      <c r="D11" s="33"/>
      <c r="E11" s="33"/>
      <c r="F11" s="33"/>
      <c r="G11" s="33"/>
      <c r="H11" s="33"/>
      <c r="I11" s="33"/>
      <c r="J11" s="33"/>
      <c r="K11" s="33"/>
      <c r="L11" s="33"/>
      <c r="M11" s="33"/>
    </row>
    <row r="12" spans="2:13" s="24" customFormat="1" ht="13.8" x14ac:dyDescent="0.3"/>
    <row r="13" spans="2:13" s="24" customFormat="1" ht="13.8" x14ac:dyDescent="0.3">
      <c r="B13" s="42" t="s">
        <v>1</v>
      </c>
      <c r="C13" s="43" t="s">
        <v>10</v>
      </c>
      <c r="D13" s="43"/>
      <c r="E13" s="43"/>
      <c r="F13" s="44"/>
      <c r="J13" s="39" t="s">
        <v>20</v>
      </c>
      <c r="K13" s="40"/>
      <c r="L13" s="40"/>
      <c r="M13" s="41"/>
    </row>
    <row r="14" spans="2:13" s="24" customFormat="1" ht="13.8" x14ac:dyDescent="0.3">
      <c r="B14" s="3" t="s">
        <v>14</v>
      </c>
      <c r="C14" s="32" t="s">
        <v>11</v>
      </c>
      <c r="D14" s="32"/>
      <c r="E14" s="58"/>
      <c r="F14" s="58"/>
      <c r="J14" s="59"/>
      <c r="K14" s="59"/>
      <c r="L14" s="59"/>
      <c r="M14" s="59"/>
    </row>
    <row r="15" spans="2:13" s="24" customFormat="1" ht="13.8" x14ac:dyDescent="0.3">
      <c r="B15" s="3" t="s">
        <v>15</v>
      </c>
      <c r="C15" s="33" t="s">
        <v>21</v>
      </c>
      <c r="D15" s="33"/>
      <c r="E15" s="58"/>
      <c r="F15" s="58"/>
      <c r="J15" s="59"/>
      <c r="K15" s="59"/>
      <c r="L15" s="59"/>
      <c r="M15" s="59"/>
    </row>
    <row r="16" spans="2:13" s="24" customFormat="1" ht="13.8" x14ac:dyDescent="0.3">
      <c r="B16" s="3" t="s">
        <v>16</v>
      </c>
      <c r="C16" s="32" t="s">
        <v>12</v>
      </c>
      <c r="D16" s="32"/>
      <c r="E16" s="58"/>
      <c r="F16" s="58"/>
      <c r="J16" s="59"/>
      <c r="K16" s="59"/>
      <c r="L16" s="59"/>
      <c r="M16" s="59"/>
    </row>
    <row r="17" spans="2:13" s="24" customFormat="1" ht="38.25" customHeight="1" x14ac:dyDescent="0.3">
      <c r="B17" s="3" t="s">
        <v>17</v>
      </c>
      <c r="C17" s="32" t="s">
        <v>13</v>
      </c>
      <c r="D17" s="32"/>
      <c r="E17" s="58"/>
      <c r="F17" s="58"/>
      <c r="J17" s="59"/>
      <c r="K17" s="59"/>
      <c r="L17" s="59"/>
      <c r="M17" s="59"/>
    </row>
    <row r="18" spans="2:13" s="24" customFormat="1" ht="13.8" x14ac:dyDescent="0.3"/>
    <row r="19" spans="2:13" s="24" customFormat="1" ht="13.8" x14ac:dyDescent="0.3">
      <c r="B19" s="42" t="s">
        <v>1</v>
      </c>
      <c r="C19" s="43" t="s">
        <v>23</v>
      </c>
      <c r="D19" s="44"/>
    </row>
    <row r="20" spans="2:13" s="24" customFormat="1" ht="13.8" x14ac:dyDescent="0.3">
      <c r="B20" s="3" t="s">
        <v>24</v>
      </c>
      <c r="C20" s="1" t="s">
        <v>91</v>
      </c>
      <c r="D20" s="4">
        <f>H44</f>
        <v>0.35500000000000009</v>
      </c>
    </row>
    <row r="21" spans="2:13" s="24" customFormat="1" ht="13.8" x14ac:dyDescent="0.3">
      <c r="B21" s="3" t="s">
        <v>25</v>
      </c>
      <c r="C21" s="1" t="s">
        <v>60</v>
      </c>
      <c r="D21" s="19">
        <v>3478000</v>
      </c>
    </row>
    <row r="22" spans="2:13" s="24" customFormat="1" ht="13.8" x14ac:dyDescent="0.3">
      <c r="B22" s="3" t="s">
        <v>26</v>
      </c>
      <c r="C22" s="1" t="s">
        <v>65</v>
      </c>
      <c r="D22" s="14">
        <f>D20*D21</f>
        <v>1234690.0000000002</v>
      </c>
    </row>
    <row r="23" spans="2:13" s="24" customFormat="1" ht="13.8" x14ac:dyDescent="0.3"/>
    <row r="24" spans="2:13" s="24" customFormat="1" ht="13.8" x14ac:dyDescent="0.3">
      <c r="B24" s="42" t="s">
        <v>1</v>
      </c>
      <c r="C24" s="48" t="s">
        <v>71</v>
      </c>
      <c r="D24" s="48"/>
      <c r="E24" s="48"/>
      <c r="F24" s="48"/>
      <c r="G24" s="48"/>
      <c r="H24" s="48"/>
      <c r="I24" s="48"/>
      <c r="J24" s="48"/>
      <c r="K24" s="48"/>
      <c r="L24" s="49"/>
      <c r="M24" s="50"/>
    </row>
    <row r="25" spans="2:13" s="24" customFormat="1" ht="13.8" x14ac:dyDescent="0.3">
      <c r="B25" s="3" t="s">
        <v>27</v>
      </c>
      <c r="C25" s="37" t="s">
        <v>69</v>
      </c>
      <c r="D25" s="37"/>
      <c r="E25" s="37"/>
      <c r="F25" s="32" t="s">
        <v>28</v>
      </c>
      <c r="G25" s="32"/>
      <c r="H25" s="32"/>
      <c r="I25" s="32"/>
      <c r="J25" s="32"/>
      <c r="K25" s="32"/>
      <c r="L25" s="32"/>
      <c r="M25" s="32"/>
    </row>
    <row r="26" spans="2:13" s="24" customFormat="1" ht="13.8" x14ac:dyDescent="0.3">
      <c r="B26" s="3" t="s">
        <v>29</v>
      </c>
      <c r="C26" s="37" t="s">
        <v>70</v>
      </c>
      <c r="D26" s="37"/>
      <c r="E26" s="37"/>
      <c r="F26" s="32" t="s">
        <v>30</v>
      </c>
      <c r="G26" s="32"/>
      <c r="H26" s="32"/>
      <c r="I26" s="32"/>
      <c r="J26" s="32"/>
      <c r="K26" s="32"/>
      <c r="L26" s="32"/>
      <c r="M26" s="32"/>
    </row>
    <row r="27" spans="2:13" s="24" customFormat="1" ht="13.8" x14ac:dyDescent="0.3">
      <c r="B27" s="3" t="s">
        <v>31</v>
      </c>
      <c r="C27" s="37" t="s">
        <v>32</v>
      </c>
      <c r="D27" s="37"/>
      <c r="E27" s="37"/>
      <c r="F27" s="32" t="s">
        <v>33</v>
      </c>
      <c r="G27" s="32"/>
      <c r="H27" s="32"/>
      <c r="I27" s="32"/>
      <c r="J27" s="32"/>
      <c r="K27" s="32"/>
      <c r="L27" s="32"/>
      <c r="M27" s="32"/>
    </row>
    <row r="28" spans="2:13" s="24" customFormat="1" ht="13.8" x14ac:dyDescent="0.3"/>
    <row r="29" spans="2:13" s="24" customFormat="1" ht="13.8" x14ac:dyDescent="0.3">
      <c r="B29" s="51"/>
      <c r="C29" s="52" t="s">
        <v>66</v>
      </c>
      <c r="D29" s="52"/>
      <c r="E29" s="52"/>
      <c r="F29" s="52"/>
      <c r="G29" s="52"/>
      <c r="H29" s="52"/>
      <c r="I29" s="52"/>
      <c r="J29" s="52"/>
      <c r="K29" s="52"/>
      <c r="L29" s="52"/>
      <c r="M29" s="53"/>
    </row>
    <row r="30" spans="2:13" s="24" customFormat="1" ht="41.4" x14ac:dyDescent="0.3">
      <c r="B30" s="54" t="s">
        <v>1</v>
      </c>
      <c r="C30" s="55" t="s">
        <v>34</v>
      </c>
      <c r="D30" s="56" t="s">
        <v>0</v>
      </c>
      <c r="E30" s="56" t="s">
        <v>61</v>
      </c>
      <c r="F30" s="56" t="s">
        <v>35</v>
      </c>
      <c r="G30" s="56" t="s">
        <v>36</v>
      </c>
      <c r="H30" s="56" t="s">
        <v>62</v>
      </c>
      <c r="I30" s="56" t="s">
        <v>37</v>
      </c>
      <c r="J30" s="56" t="s">
        <v>38</v>
      </c>
      <c r="K30" s="56" t="s">
        <v>72</v>
      </c>
      <c r="L30" s="56" t="s">
        <v>81</v>
      </c>
      <c r="M30" s="57" t="s">
        <v>100</v>
      </c>
    </row>
    <row r="31" spans="2:13" s="24" customFormat="1" ht="69" x14ac:dyDescent="0.3">
      <c r="B31" s="3" t="s">
        <v>39</v>
      </c>
      <c r="C31" s="1" t="s">
        <v>96</v>
      </c>
      <c r="D31" s="2" t="s">
        <v>40</v>
      </c>
      <c r="E31" s="30">
        <v>85</v>
      </c>
      <c r="F31" s="10">
        <v>100</v>
      </c>
      <c r="G31" s="2" t="s">
        <v>67</v>
      </c>
      <c r="H31" s="5">
        <v>0.1</v>
      </c>
      <c r="I31" s="12">
        <f t="shared" ref="I31:I43" si="0">H31*$D$21</f>
        <v>347800</v>
      </c>
      <c r="J31" s="60">
        <v>90</v>
      </c>
      <c r="K31" s="12">
        <f>(1-(J31-F31)/(E31-F31))*I31</f>
        <v>115933.33333333334</v>
      </c>
      <c r="L31" s="15" t="s">
        <v>73</v>
      </c>
      <c r="M31" s="15" t="s">
        <v>101</v>
      </c>
    </row>
    <row r="32" spans="2:13" s="24" customFormat="1" ht="41.4" x14ac:dyDescent="0.3">
      <c r="B32" s="3" t="s">
        <v>41</v>
      </c>
      <c r="C32" s="1" t="s">
        <v>82</v>
      </c>
      <c r="D32" s="2" t="s">
        <v>42</v>
      </c>
      <c r="E32" s="31">
        <v>16500</v>
      </c>
      <c r="F32" s="18">
        <v>15500</v>
      </c>
      <c r="G32" s="2" t="s">
        <v>68</v>
      </c>
      <c r="H32" s="5">
        <v>0.01</v>
      </c>
      <c r="I32" s="12">
        <f t="shared" si="0"/>
        <v>34780</v>
      </c>
      <c r="J32" s="60">
        <v>16200</v>
      </c>
      <c r="K32" s="12">
        <f>(1-(J32-F32)/(E32-F32))*I32</f>
        <v>10434.000000000002</v>
      </c>
      <c r="L32" s="15" t="s">
        <v>74</v>
      </c>
      <c r="M32" s="15" t="s">
        <v>102</v>
      </c>
    </row>
    <row r="33" spans="2:13" s="24" customFormat="1" ht="41.4" x14ac:dyDescent="0.3">
      <c r="B33" s="3" t="s">
        <v>43</v>
      </c>
      <c r="C33" s="38" t="s">
        <v>93</v>
      </c>
      <c r="D33" s="2" t="s">
        <v>42</v>
      </c>
      <c r="E33" s="31">
        <v>18500</v>
      </c>
      <c r="F33" s="18">
        <v>17000</v>
      </c>
      <c r="G33" s="2" t="s">
        <v>68</v>
      </c>
      <c r="H33" s="5">
        <v>0.01</v>
      </c>
      <c r="I33" s="12">
        <f t="shared" si="0"/>
        <v>34780</v>
      </c>
      <c r="J33" s="60">
        <v>17200</v>
      </c>
      <c r="K33" s="12">
        <f t="shared" ref="K33:K34" si="1">(1-(J33-F33)/(E33-F33))*I33</f>
        <v>30142.666666666668</v>
      </c>
      <c r="L33" s="15" t="s">
        <v>87</v>
      </c>
      <c r="M33" s="15" t="s">
        <v>103</v>
      </c>
    </row>
    <row r="34" spans="2:13" s="24" customFormat="1" ht="165.6" x14ac:dyDescent="0.3">
      <c r="B34" s="3" t="s">
        <v>44</v>
      </c>
      <c r="C34" s="1" t="s">
        <v>97</v>
      </c>
      <c r="D34" s="2" t="s">
        <v>45</v>
      </c>
      <c r="E34" s="30">
        <v>240</v>
      </c>
      <c r="F34" s="30">
        <v>60</v>
      </c>
      <c r="G34" s="2" t="s">
        <v>68</v>
      </c>
      <c r="H34" s="5">
        <v>0.08</v>
      </c>
      <c r="I34" s="12">
        <f t="shared" si="0"/>
        <v>278240</v>
      </c>
      <c r="J34" s="60">
        <v>90</v>
      </c>
      <c r="K34" s="12">
        <f t="shared" si="1"/>
        <v>231866.66666666669</v>
      </c>
      <c r="L34" s="15" t="s">
        <v>75</v>
      </c>
      <c r="M34" s="15" t="s">
        <v>104</v>
      </c>
    </row>
    <row r="35" spans="2:13" s="24" customFormat="1" ht="96.6" x14ac:dyDescent="0.3">
      <c r="B35" s="3" t="s">
        <v>46</v>
      </c>
      <c r="C35" s="1" t="s">
        <v>98</v>
      </c>
      <c r="D35" s="2" t="s">
        <v>42</v>
      </c>
      <c r="E35" s="10">
        <v>750</v>
      </c>
      <c r="F35" s="10">
        <v>850</v>
      </c>
      <c r="G35" s="2" t="s">
        <v>67</v>
      </c>
      <c r="H35" s="5">
        <v>0.01</v>
      </c>
      <c r="I35" s="12">
        <f t="shared" si="0"/>
        <v>34780</v>
      </c>
      <c r="J35" s="60">
        <v>825</v>
      </c>
      <c r="K35" s="12">
        <f>(1-(J35-F35)/(E35-F35))*I35</f>
        <v>26085</v>
      </c>
      <c r="L35" s="15" t="s">
        <v>76</v>
      </c>
      <c r="M35" s="15" t="s">
        <v>105</v>
      </c>
    </row>
    <row r="36" spans="2:13" s="27" customFormat="1" ht="55.2" x14ac:dyDescent="0.3">
      <c r="B36" s="11" t="s">
        <v>47</v>
      </c>
      <c r="C36" s="9" t="s">
        <v>99</v>
      </c>
      <c r="D36" s="10" t="s">
        <v>40</v>
      </c>
      <c r="E36" s="10">
        <v>20</v>
      </c>
      <c r="F36" s="10">
        <v>26</v>
      </c>
      <c r="G36" s="10" t="s">
        <v>67</v>
      </c>
      <c r="H36" s="5">
        <v>0.08</v>
      </c>
      <c r="I36" s="13">
        <f t="shared" si="0"/>
        <v>278240</v>
      </c>
      <c r="J36" s="60">
        <v>24</v>
      </c>
      <c r="K36" s="13">
        <f t="shared" ref="K36:K37" si="2">(1-(J36-F36)/(E36-F36))*I36</f>
        <v>185493.33333333334</v>
      </c>
      <c r="L36" s="16" t="s">
        <v>77</v>
      </c>
      <c r="M36" s="15" t="s">
        <v>106</v>
      </c>
    </row>
    <row r="37" spans="2:13" s="24" customFormat="1" ht="27.6" x14ac:dyDescent="0.3">
      <c r="B37" s="3" t="s">
        <v>48</v>
      </c>
      <c r="C37" s="6" t="s">
        <v>83</v>
      </c>
      <c r="D37" s="2" t="s">
        <v>84</v>
      </c>
      <c r="E37" s="10">
        <v>24</v>
      </c>
      <c r="F37" s="10">
        <v>72</v>
      </c>
      <c r="G37" s="2" t="s">
        <v>67</v>
      </c>
      <c r="H37" s="7">
        <v>5.0000000000000001E-3</v>
      </c>
      <c r="I37" s="12">
        <f t="shared" si="0"/>
        <v>17390</v>
      </c>
      <c r="J37" s="60">
        <v>72</v>
      </c>
      <c r="K37" s="12">
        <f t="shared" si="2"/>
        <v>17390</v>
      </c>
      <c r="L37" s="15" t="s">
        <v>18</v>
      </c>
      <c r="M37" s="15" t="s">
        <v>113</v>
      </c>
    </row>
    <row r="38" spans="2:13" s="24" customFormat="1" ht="41.4" x14ac:dyDescent="0.3">
      <c r="B38" s="3" t="s">
        <v>49</v>
      </c>
      <c r="C38" s="9" t="s">
        <v>94</v>
      </c>
      <c r="D38" s="2" t="s">
        <v>50</v>
      </c>
      <c r="E38" s="31">
        <v>27000</v>
      </c>
      <c r="F38" s="31">
        <v>23000</v>
      </c>
      <c r="G38" s="2" t="s">
        <v>68</v>
      </c>
      <c r="H38" s="5">
        <v>0.01</v>
      </c>
      <c r="I38" s="12">
        <f t="shared" si="0"/>
        <v>34780</v>
      </c>
      <c r="J38" s="60">
        <v>24000</v>
      </c>
      <c r="K38" s="12">
        <f>(1-(J38-F38)/(E38-F38))*I38</f>
        <v>26085</v>
      </c>
      <c r="L38" s="15" t="s">
        <v>95</v>
      </c>
      <c r="M38" s="15" t="s">
        <v>107</v>
      </c>
    </row>
    <row r="39" spans="2:13" s="24" customFormat="1" ht="82.8" x14ac:dyDescent="0.3">
      <c r="B39" s="3" t="s">
        <v>51</v>
      </c>
      <c r="C39" s="1" t="s">
        <v>114</v>
      </c>
      <c r="D39" s="2" t="s">
        <v>52</v>
      </c>
      <c r="E39" s="30" t="s">
        <v>53</v>
      </c>
      <c r="F39" s="10" t="s">
        <v>54</v>
      </c>
      <c r="G39" s="2" t="s">
        <v>55</v>
      </c>
      <c r="H39" s="5">
        <v>0.01</v>
      </c>
      <c r="I39" s="12">
        <f t="shared" si="0"/>
        <v>34780</v>
      </c>
      <c r="J39" s="60" t="s">
        <v>54</v>
      </c>
      <c r="K39" s="12">
        <f>IF(J39="Ja",I39,0)</f>
        <v>34780</v>
      </c>
      <c r="L39" s="15" t="s">
        <v>78</v>
      </c>
      <c r="M39" s="15" t="s">
        <v>108</v>
      </c>
    </row>
    <row r="40" spans="2:13" s="24" customFormat="1" ht="41.4" x14ac:dyDescent="0.3">
      <c r="B40" s="3" t="s">
        <v>56</v>
      </c>
      <c r="C40" s="1" t="s">
        <v>85</v>
      </c>
      <c r="D40" s="2" t="s">
        <v>52</v>
      </c>
      <c r="E40" s="10" t="s">
        <v>53</v>
      </c>
      <c r="F40" s="10" t="s">
        <v>54</v>
      </c>
      <c r="G40" s="2" t="s">
        <v>55</v>
      </c>
      <c r="H40" s="5">
        <v>0.01</v>
      </c>
      <c r="I40" s="12">
        <f t="shared" si="0"/>
        <v>34780</v>
      </c>
      <c r="J40" s="60" t="s">
        <v>54</v>
      </c>
      <c r="K40" s="12">
        <f t="shared" ref="K40:K43" si="3">IF(J40="Ja",I40,0)</f>
        <v>34780</v>
      </c>
      <c r="L40" s="15" t="s">
        <v>18</v>
      </c>
      <c r="M40" s="15" t="s">
        <v>109</v>
      </c>
    </row>
    <row r="41" spans="2:13" s="24" customFormat="1" ht="41.4" x14ac:dyDescent="0.3">
      <c r="B41" s="3" t="s">
        <v>57</v>
      </c>
      <c r="C41" s="6" t="s">
        <v>88</v>
      </c>
      <c r="D41" s="2" t="s">
        <v>52</v>
      </c>
      <c r="E41" s="10" t="s">
        <v>53</v>
      </c>
      <c r="F41" s="10" t="s">
        <v>54</v>
      </c>
      <c r="G41" s="2" t="s">
        <v>55</v>
      </c>
      <c r="H41" s="5">
        <v>0.01</v>
      </c>
      <c r="I41" s="12">
        <f t="shared" si="0"/>
        <v>34780</v>
      </c>
      <c r="J41" s="60" t="s">
        <v>54</v>
      </c>
      <c r="K41" s="12">
        <f t="shared" si="3"/>
        <v>34780</v>
      </c>
      <c r="L41" s="15" t="s">
        <v>79</v>
      </c>
      <c r="M41" s="15" t="s">
        <v>110</v>
      </c>
    </row>
    <row r="42" spans="2:13" s="24" customFormat="1" ht="69" x14ac:dyDescent="0.3">
      <c r="B42" s="3" t="s">
        <v>58</v>
      </c>
      <c r="C42" s="6" t="s">
        <v>89</v>
      </c>
      <c r="D42" s="2" t="s">
        <v>52</v>
      </c>
      <c r="E42" s="10" t="s">
        <v>53</v>
      </c>
      <c r="F42" s="10" t="s">
        <v>54</v>
      </c>
      <c r="G42" s="2" t="s">
        <v>55</v>
      </c>
      <c r="H42" s="5">
        <v>0.01</v>
      </c>
      <c r="I42" s="12">
        <f t="shared" si="0"/>
        <v>34780</v>
      </c>
      <c r="J42" s="60" t="s">
        <v>54</v>
      </c>
      <c r="K42" s="12">
        <f t="shared" si="3"/>
        <v>34780</v>
      </c>
      <c r="L42" s="15" t="s">
        <v>18</v>
      </c>
      <c r="M42" s="15" t="s">
        <v>111</v>
      </c>
    </row>
    <row r="43" spans="2:13" s="24" customFormat="1" ht="41.4" x14ac:dyDescent="0.3">
      <c r="B43" s="3" t="s">
        <v>59</v>
      </c>
      <c r="C43" s="6" t="s">
        <v>90</v>
      </c>
      <c r="D43" s="2" t="s">
        <v>52</v>
      </c>
      <c r="E43" s="10" t="s">
        <v>53</v>
      </c>
      <c r="F43" s="10" t="s">
        <v>54</v>
      </c>
      <c r="G43" s="2" t="s">
        <v>55</v>
      </c>
      <c r="H43" s="5">
        <v>0.01</v>
      </c>
      <c r="I43" s="12">
        <f t="shared" si="0"/>
        <v>34780</v>
      </c>
      <c r="J43" s="60" t="s">
        <v>54</v>
      </c>
      <c r="K43" s="12">
        <f t="shared" si="3"/>
        <v>34780</v>
      </c>
      <c r="L43" s="15" t="s">
        <v>80</v>
      </c>
      <c r="M43" s="15" t="s">
        <v>112</v>
      </c>
    </row>
    <row r="44" spans="2:13" s="24" customFormat="1" ht="13.8" x14ac:dyDescent="0.3">
      <c r="C44" s="26"/>
      <c r="D44" s="25"/>
      <c r="E44" s="25"/>
      <c r="F44" s="26"/>
      <c r="G44" s="26"/>
      <c r="H44" s="8">
        <f>SUM(H31:H43)</f>
        <v>0.35500000000000009</v>
      </c>
      <c r="I44" s="28">
        <f>SUM(I31:I43)</f>
        <v>1234690</v>
      </c>
      <c r="J44" s="29"/>
      <c r="K44" s="28">
        <f>SUM(K31:K43)</f>
        <v>817330</v>
      </c>
      <c r="L44" s="28"/>
      <c r="M44" s="28"/>
    </row>
    <row r="45" spans="2:13" s="24" customFormat="1" ht="13.8" x14ac:dyDescent="0.3"/>
    <row r="46" spans="2:13" s="24" customFormat="1" ht="13.8" x14ac:dyDescent="0.3">
      <c r="C46" s="20"/>
      <c r="D46" s="20"/>
      <c r="E46" s="20"/>
      <c r="F46" s="20"/>
      <c r="G46" s="20"/>
      <c r="H46" s="20"/>
      <c r="I46" s="20"/>
      <c r="J46" s="20"/>
      <c r="K46" s="20"/>
      <c r="L46" s="20"/>
      <c r="M46" s="20"/>
    </row>
    <row r="47" spans="2:13" s="24" customFormat="1" ht="13.8" x14ac:dyDescent="0.3">
      <c r="C47" s="20"/>
      <c r="D47" s="20"/>
      <c r="E47" s="20"/>
      <c r="F47" s="20"/>
      <c r="G47" s="20"/>
      <c r="H47" s="20"/>
      <c r="I47" s="20"/>
      <c r="J47" s="20"/>
      <c r="K47" s="20"/>
      <c r="L47" s="20"/>
      <c r="M47" s="20"/>
    </row>
    <row r="48" spans="2:13" s="24" customFormat="1" ht="13.8" x14ac:dyDescent="0.3">
      <c r="C48" s="20"/>
      <c r="D48" s="20"/>
      <c r="E48" s="20"/>
      <c r="F48" s="20"/>
      <c r="G48" s="20"/>
      <c r="H48" s="20"/>
      <c r="I48" s="20"/>
      <c r="J48" s="20"/>
      <c r="K48" s="20"/>
      <c r="L48" s="20"/>
      <c r="M48" s="20"/>
    </row>
    <row r="49" spans="3:13" s="24" customFormat="1" ht="13.8" x14ac:dyDescent="0.3">
      <c r="C49" s="20"/>
      <c r="D49" s="20"/>
      <c r="E49" s="20"/>
      <c r="F49" s="20"/>
      <c r="G49" s="20"/>
      <c r="H49" s="20"/>
      <c r="I49" s="20"/>
      <c r="J49" s="20"/>
      <c r="K49" s="20"/>
      <c r="L49" s="20"/>
      <c r="M49" s="20"/>
    </row>
    <row r="50" spans="3:13" s="24" customFormat="1" ht="13.8" x14ac:dyDescent="0.3">
      <c r="C50" s="20"/>
      <c r="D50" s="20"/>
      <c r="E50" s="20"/>
      <c r="F50" s="20"/>
      <c r="G50" s="20"/>
      <c r="H50" s="20"/>
      <c r="I50" s="20"/>
      <c r="J50" s="20"/>
      <c r="K50" s="20"/>
      <c r="L50" s="20"/>
      <c r="M50" s="20"/>
    </row>
    <row r="51" spans="3:13" s="24" customFormat="1" ht="13.8" x14ac:dyDescent="0.3">
      <c r="C51" s="20"/>
      <c r="D51" s="20"/>
      <c r="E51" s="20"/>
      <c r="F51" s="20"/>
      <c r="G51" s="20"/>
      <c r="H51" s="20"/>
      <c r="I51" s="20"/>
      <c r="J51" s="20"/>
      <c r="K51" s="20"/>
      <c r="L51" s="20"/>
      <c r="M51" s="20"/>
    </row>
    <row r="52" spans="3:13" s="24" customFormat="1" ht="13.8" x14ac:dyDescent="0.3">
      <c r="C52" s="20"/>
      <c r="D52" s="20"/>
      <c r="E52" s="20"/>
      <c r="F52" s="20"/>
      <c r="G52" s="20"/>
      <c r="H52" s="20"/>
      <c r="I52" s="20"/>
      <c r="J52" s="20"/>
      <c r="K52" s="20"/>
      <c r="L52" s="20"/>
      <c r="M52" s="20"/>
    </row>
    <row r="53" spans="3:13" s="24" customFormat="1" ht="13.8" x14ac:dyDescent="0.3">
      <c r="C53" s="20"/>
      <c r="D53" s="20"/>
      <c r="E53" s="20"/>
      <c r="F53" s="20"/>
      <c r="G53" s="20"/>
      <c r="H53" s="20"/>
      <c r="I53" s="20"/>
      <c r="J53" s="20"/>
      <c r="K53" s="20"/>
      <c r="L53" s="20"/>
      <c r="M53" s="20"/>
    </row>
  </sheetData>
  <sheetProtection algorithmName="SHA-512" hashValue="YeM4SX9qVsWDiZhdE60CB046eGGhJT62cU4Yc4xOxGz17/ULv0ZHsZQCvp0ieM7TMXdOFAnABOFq3AY72+dH1g==" saltValue="KjZn9Sk+fLPnQCakIDYdKw==" spinCount="100000" sheet="1" objects="1" scenarios="1" selectLockedCells="1"/>
  <mergeCells count="27">
    <mergeCell ref="F26:M26"/>
    <mergeCell ref="F24:H24"/>
    <mergeCell ref="I24:K24"/>
    <mergeCell ref="C25:E25"/>
    <mergeCell ref="C15:D15"/>
    <mergeCell ref="F25:M25"/>
    <mergeCell ref="B2:K2"/>
    <mergeCell ref="B3:K3"/>
    <mergeCell ref="B4:K4"/>
    <mergeCell ref="C7:M7"/>
    <mergeCell ref="C8:M8"/>
    <mergeCell ref="F27:M27"/>
    <mergeCell ref="E17:F17"/>
    <mergeCell ref="C14:D14"/>
    <mergeCell ref="E14:F14"/>
    <mergeCell ref="C9:M9"/>
    <mergeCell ref="C10:M10"/>
    <mergeCell ref="C11:M11"/>
    <mergeCell ref="J13:M13"/>
    <mergeCell ref="J14:M17"/>
    <mergeCell ref="C26:E26"/>
    <mergeCell ref="C27:E27"/>
    <mergeCell ref="E15:F15"/>
    <mergeCell ref="C16:D16"/>
    <mergeCell ref="E16:F16"/>
    <mergeCell ref="C17:D17"/>
    <mergeCell ref="C24:E24"/>
  </mergeCells>
  <phoneticPr fontId="2" type="noConversion"/>
  <dataValidations count="7">
    <dataValidation type="whole" allowBlank="1" showInputMessage="1" showErrorMessage="1" sqref="J31:J32 J35:J37" xr:uid="{6AA33B1C-94D1-4574-BBF4-84DC68090A46}">
      <formula1>E31</formula1>
      <formula2>F31</formula2>
    </dataValidation>
    <dataValidation type="whole" allowBlank="1" showInputMessage="1" showErrorMessage="1" sqref="J38 J33:J34" xr:uid="{89D5EC81-9005-4CED-87A6-C204BF879293}">
      <formula1>F33</formula1>
      <formula2>E33</formula2>
    </dataValidation>
    <dataValidation type="list" allowBlank="1" showInputMessage="1" showErrorMessage="1" sqref="J39" xr:uid="{A9D6379B-F96E-4B01-84ED-874729C6A236}">
      <formula1>$E$39:$F$39</formula1>
    </dataValidation>
    <dataValidation type="list" allowBlank="1" showInputMessage="1" showErrorMessage="1" sqref="J40" xr:uid="{FBC17730-F6DA-475D-9BE6-7AFDAB8FD662}">
      <formula1>$E$40:$F$40</formula1>
    </dataValidation>
    <dataValidation type="list" allowBlank="1" showInputMessage="1" showErrorMessage="1" sqref="J41" xr:uid="{0AC7175D-9E9A-4B39-AB2F-1E277AD23736}">
      <formula1>$E$41:$F$41</formula1>
    </dataValidation>
    <dataValidation type="list" allowBlank="1" showInputMessage="1" showErrorMessage="1" sqref="J42" xr:uid="{AFB5155F-E7A6-4502-807C-D7AD6C943511}">
      <formula1>$E$42:$F$42</formula1>
    </dataValidation>
    <dataValidation type="list" allowBlank="1" showInputMessage="1" showErrorMessage="1" sqref="J43" xr:uid="{6C4D5C63-3633-4865-AEDC-3DD6CABAC2A4}">
      <formula1>$E$43:$F$43</formula1>
    </dataValidation>
  </dataValidations>
  <pageMargins left="0.7" right="0.7" top="0.75" bottom="0.75" header="0.3" footer="0.3"/>
  <pageSetup paperSize="9" scale="3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A6D08BD5A5414C8B8246185FDBA740" ma:contentTypeVersion="5" ma:contentTypeDescription="Een nieuw document maken." ma:contentTypeScope="" ma:versionID="337122c98470168550cfcea227f82a2f">
  <xsd:schema xmlns:xsd="http://www.w3.org/2001/XMLSchema" xmlns:xs="http://www.w3.org/2001/XMLSchema" xmlns:p="http://schemas.microsoft.com/office/2006/metadata/properties" xmlns:ns2="feef5865-a982-42aa-8640-9d4286765ef6" xmlns:ns3="08d8ec0b-5a54-4592-9492-4ad1b4b6daac" xmlns:ns4="cbca7b66-b78b-4ceb-8224-105f943c58c6" targetNamespace="http://schemas.microsoft.com/office/2006/metadata/properties" ma:root="true" ma:fieldsID="f8de17c2b629c998214e278493507edf" ns2:_="" ns3:_="" ns4:_="">
    <xsd:import namespace="feef5865-a982-42aa-8640-9d4286765ef6"/>
    <xsd:import namespace="08d8ec0b-5a54-4592-9492-4ad1b4b6daac"/>
    <xsd:import namespace="cbca7b66-b78b-4ceb-8224-105f943c58c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8d8ec0b-5a54-4592-9492-4ad1b4b6daa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a7b66-b78b-4ceb-8224-105f943c58c6"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2547D9-0BD0-4A7B-88CF-642257D26CEF}"/>
</file>

<file path=customXml/itemProps2.xml><?xml version="1.0" encoding="utf-8"?>
<ds:datastoreItem xmlns:ds="http://schemas.openxmlformats.org/officeDocument/2006/customXml" ds:itemID="{04037F13-BBDB-46C8-957A-E26E0E7043A6}"/>
</file>

<file path=customXml/itemProps3.xml><?xml version="1.0" encoding="utf-8"?>
<ds:datastoreItem xmlns:ds="http://schemas.openxmlformats.org/officeDocument/2006/customXml" ds:itemID="{CB5CA453-1741-4EF4-B4AC-FF0DACAF7FE4}"/>
</file>

<file path=customXml/itemProps4.xml><?xml version="1.0" encoding="utf-8"?>
<ds:datastoreItem xmlns:ds="http://schemas.openxmlformats.org/officeDocument/2006/customXml" ds:itemID="{1D4EA966-CB93-4135-A7D6-B0EB11A750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11 - Formulier KC-01</vt:lpstr>
      <vt:lpstr>'Bijlage 11 - Formulier KC-01'!Afdrukbereik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Geert Lubbers</cp:lastModifiedBy>
  <cp:lastPrinted>2021-12-03T09:29:27Z</cp:lastPrinted>
  <dcterms:created xsi:type="dcterms:W3CDTF">2021-12-01T21:00:01Z</dcterms:created>
  <dcterms:modified xsi:type="dcterms:W3CDTF">2021-12-13T21:00:53Z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0x0101005BA6D08BD5A5414C8B8246185FDBA740</vt:lpwstr>
  </property>
</Properties>
</file>